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amy4\OneDrive\Desktop\School\Year5Sem1\CHG4381-BioEng\bacterium_optimizer\data\"/>
    </mc:Choice>
  </mc:AlternateContent>
  <xr:revisionPtr revIDLastSave="0" documentId="13_ncr:1_{DB0A9105-8B53-484B-8E8C-88763803E2E2}" xr6:coauthVersionLast="47" xr6:coauthVersionMax="47" xr10:uidLastSave="{00000000-0000-0000-0000-000000000000}"/>
  <bookViews>
    <workbookView xWindow="11424" yWindow="0" windowWidth="11712" windowHeight="12336" activeTab="2" xr2:uid="{BE0BB5B4-FFEA-45D0-AB64-CCFD332BB477}"/>
  </bookViews>
  <sheets>
    <sheet name="Title Page" sheetId="2" r:id="rId1"/>
    <sheet name="Data Analysis" sheetId="4" r:id="rId2"/>
    <sheet name="Reactor" sheetId="5" r:id="rId3"/>
    <sheet name="Assumptions and considerations" sheetId="6" r:id="rId4"/>
    <sheet name="Experimental Data" sheetId="1" state="hidden" r:id="rId5"/>
    <sheet name="Models" sheetId="3" state="hidden" r:id="rId6"/>
  </sheets>
  <definedNames>
    <definedName name="solver_adj" localSheetId="2" hidden="1">Reactor!$B$12,Reactor!$B$13,Reactor!$B$14,Reactor!$B$15</definedName>
    <definedName name="solver_cvg" localSheetId="2" hidden="1">0.0001</definedName>
    <definedName name="solver_drv" localSheetId="2" hidden="1">1</definedName>
    <definedName name="solver_eng" localSheetId="2" hidden="1">3</definedName>
    <definedName name="solver_est" localSheetId="2" hidden="1">1</definedName>
    <definedName name="solver_itr" localSheetId="2" hidden="1">2147483647</definedName>
    <definedName name="solver_lhs1" localSheetId="2" hidden="1">Reactor!$B$12</definedName>
    <definedName name="solver_lhs2" localSheetId="2" hidden="1">Reactor!$B$12</definedName>
    <definedName name="solver_lhs3" localSheetId="2" hidden="1">Reactor!$B$13</definedName>
    <definedName name="solver_lhs4" localSheetId="2" hidden="1">Reactor!$B$13</definedName>
    <definedName name="solver_lhs5" localSheetId="2" hidden="1">Reactor!$B$14</definedName>
    <definedName name="solver_lhs6" localSheetId="2" hidden="1">Reactor!$B$14</definedName>
    <definedName name="solver_lhs7" localSheetId="2" hidden="1">Reactor!$B$15</definedName>
    <definedName name="solver_lhs8" localSheetId="2" hidden="1">Reactor!$B$15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8</definedName>
    <definedName name="solver_nwt" localSheetId="2" hidden="1">1</definedName>
    <definedName name="solver_opt" localSheetId="2" hidden="1">Reactor!$AB$18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el5" localSheetId="2" hidden="1">1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hs1" localSheetId="2" hidden="1">300</definedName>
    <definedName name="solver_rhs2" localSheetId="2" hidden="1">1</definedName>
    <definedName name="solver_rhs3" localSheetId="2" hidden="1">500</definedName>
    <definedName name="solver_rhs4" localSheetId="2" hidden="1">1</definedName>
    <definedName name="solver_rhs5" localSheetId="2" hidden="1">300</definedName>
    <definedName name="solver_rhs6" localSheetId="2" hidden="1">1</definedName>
    <definedName name="solver_rhs7" localSheetId="2" hidden="1">50000</definedName>
    <definedName name="solver_rhs8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  <definedName name="x__Ref180839602" localSheetId="1">'Data Analysis'!#REF!</definedName>
    <definedName name="x__Ref180839602" localSheetId="4">'Experimental Data'!#REF!</definedName>
    <definedName name="x__Ref180839610" localSheetId="1">'Data Analysis'!$B$28</definedName>
    <definedName name="x__Ref180839610" localSheetId="4">'Experimental Data'!$B$28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5" l="1" a="1"/>
  <c r="B22" i="5" s="1"/>
  <c r="B21" i="5" a="1"/>
  <c r="B21" i="5" s="1"/>
  <c r="B20" i="5" a="1"/>
  <c r="B20" i="5" s="1"/>
  <c r="K34" i="4"/>
  <c r="K35" i="4"/>
  <c r="B26" i="5"/>
  <c r="B8" i="5"/>
  <c r="B7" i="5"/>
  <c r="K36" i="4" l="1"/>
  <c r="H34" i="4" s="1"/>
  <c r="B25" i="5"/>
  <c r="L2" i="5"/>
  <c r="X2" i="5" s="1"/>
  <c r="F2" i="5"/>
  <c r="G2" i="5" s="1"/>
  <c r="B3" i="5"/>
  <c r="J2" i="5"/>
  <c r="I2" i="5"/>
  <c r="E3" i="5"/>
  <c r="O2" i="5" l="1"/>
  <c r="E4" i="5"/>
  <c r="E34" i="4"/>
  <c r="B6" i="5"/>
  <c r="N2" i="5" s="1"/>
  <c r="K10" i="1"/>
  <c r="J35" i="1"/>
  <c r="E34" i="1"/>
  <c r="G19" i="1"/>
  <c r="E74" i="4"/>
  <c r="D46" i="4"/>
  <c r="G34" i="4"/>
  <c r="D70" i="4"/>
  <c r="E70" i="4"/>
  <c r="D71" i="4"/>
  <c r="E71" i="4"/>
  <c r="D72" i="4"/>
  <c r="E72" i="4"/>
  <c r="D73" i="4"/>
  <c r="E73" i="4"/>
  <c r="D58" i="4"/>
  <c r="E62" i="4" s="1"/>
  <c r="E58" i="4"/>
  <c r="D59" i="4"/>
  <c r="E59" i="4"/>
  <c r="D60" i="4"/>
  <c r="E60" i="4"/>
  <c r="D61" i="4"/>
  <c r="E61" i="4"/>
  <c r="E46" i="4"/>
  <c r="D47" i="4"/>
  <c r="E47" i="4"/>
  <c r="D48" i="4"/>
  <c r="E48" i="4"/>
  <c r="D49" i="4"/>
  <c r="E49" i="4"/>
  <c r="D50" i="4"/>
  <c r="E50" i="4"/>
  <c r="F34" i="4"/>
  <c r="I34" i="4"/>
  <c r="M34" i="4"/>
  <c r="E35" i="4"/>
  <c r="F35" i="4" s="1"/>
  <c r="G35" i="4"/>
  <c r="I35" i="4"/>
  <c r="M35" i="4"/>
  <c r="E36" i="4"/>
  <c r="F36" i="4"/>
  <c r="G36" i="4"/>
  <c r="I36" i="4"/>
  <c r="M36" i="4"/>
  <c r="E37" i="4"/>
  <c r="F37" i="4"/>
  <c r="G37" i="4"/>
  <c r="I37" i="4"/>
  <c r="M37" i="4"/>
  <c r="E38" i="4"/>
  <c r="F38" i="4" s="1"/>
  <c r="G38" i="4"/>
  <c r="I38" i="4"/>
  <c r="M38" i="4"/>
  <c r="I39" i="4"/>
  <c r="G18" i="4"/>
  <c r="G19" i="4"/>
  <c r="E103" i="1"/>
  <c r="H39" i="1"/>
  <c r="H38" i="1"/>
  <c r="H35" i="1"/>
  <c r="H36" i="1"/>
  <c r="H37" i="1"/>
  <c r="H34" i="1"/>
  <c r="G18" i="1"/>
  <c r="E102" i="1"/>
  <c r="D102" i="1"/>
  <c r="E101" i="1"/>
  <c r="D101" i="1"/>
  <c r="E100" i="1"/>
  <c r="D100" i="1"/>
  <c r="E99" i="1"/>
  <c r="K98" i="1" s="1"/>
  <c r="D99" i="1"/>
  <c r="E85" i="1"/>
  <c r="D84" i="1"/>
  <c r="E84" i="1"/>
  <c r="E88" i="1" s="1"/>
  <c r="D85" i="1"/>
  <c r="E89" i="1" s="1"/>
  <c r="D86" i="1"/>
  <c r="E86" i="1"/>
  <c r="D87" i="1"/>
  <c r="E87" i="1"/>
  <c r="D67" i="1"/>
  <c r="E67" i="1"/>
  <c r="D68" i="1"/>
  <c r="E68" i="1"/>
  <c r="D69" i="1"/>
  <c r="E69" i="1"/>
  <c r="D70" i="1"/>
  <c r="E70" i="1"/>
  <c r="E66" i="1"/>
  <c r="D66" i="1"/>
  <c r="E71" i="1" s="1"/>
  <c r="L35" i="1"/>
  <c r="L36" i="1"/>
  <c r="L37" i="1"/>
  <c r="L38" i="1"/>
  <c r="L34" i="1"/>
  <c r="G35" i="1"/>
  <c r="G36" i="1"/>
  <c r="G37" i="1"/>
  <c r="G38" i="1"/>
  <c r="G34" i="1"/>
  <c r="J40" i="1" s="1"/>
  <c r="J8" i="1" s="1"/>
  <c r="J12" i="1" s="1"/>
  <c r="E35" i="1"/>
  <c r="F35" i="1" s="1"/>
  <c r="E36" i="1"/>
  <c r="F36" i="1" s="1"/>
  <c r="E37" i="1"/>
  <c r="F37" i="1" s="1"/>
  <c r="E38" i="1"/>
  <c r="F38" i="1" s="1"/>
  <c r="F34" i="1"/>
  <c r="N3" i="5" l="1"/>
  <c r="E5" i="5"/>
  <c r="N4" i="5"/>
  <c r="E92" i="1"/>
  <c r="K99" i="1"/>
  <c r="M9" i="1" s="1"/>
  <c r="M8" i="1"/>
  <c r="K83" i="1"/>
  <c r="J41" i="1"/>
  <c r="J9" i="1" s="1"/>
  <c r="K65" i="1"/>
  <c r="J34" i="1"/>
  <c r="J36" i="1" s="1"/>
  <c r="J48" i="1"/>
  <c r="J45" i="1"/>
  <c r="J46" i="1"/>
  <c r="E6" i="5" l="1"/>
  <c r="N5" i="5"/>
  <c r="K8" i="1"/>
  <c r="K66" i="1"/>
  <c r="K9" i="1" s="1"/>
  <c r="K84" i="1"/>
  <c r="L9" i="1" s="1"/>
  <c r="L10" i="1" s="1"/>
  <c r="L8" i="1"/>
  <c r="J47" i="1"/>
  <c r="M10" i="1"/>
  <c r="J49" i="1"/>
  <c r="K49" i="1" s="1"/>
  <c r="K46" i="1"/>
  <c r="K47" i="1"/>
  <c r="K48" i="1"/>
  <c r="K45" i="1"/>
  <c r="E7" i="5" l="1"/>
  <c r="N6" i="5"/>
  <c r="F47" i="4"/>
  <c r="F48" i="4"/>
  <c r="F49" i="4"/>
  <c r="F70" i="4"/>
  <c r="F50" i="4"/>
  <c r="F71" i="4"/>
  <c r="F72" i="4"/>
  <c r="H38" i="4"/>
  <c r="F73" i="4"/>
  <c r="H35" i="4"/>
  <c r="H36" i="4"/>
  <c r="H37" i="4"/>
  <c r="F46" i="4"/>
  <c r="K40" i="4"/>
  <c r="F59" i="4"/>
  <c r="F60" i="4"/>
  <c r="F61" i="4"/>
  <c r="F58" i="4"/>
  <c r="E8" i="5" l="1"/>
  <c r="N7" i="5"/>
  <c r="K8" i="4"/>
  <c r="K41" i="4"/>
  <c r="K9" i="4" s="1"/>
  <c r="H73" i="4"/>
  <c r="N8" i="4" s="1"/>
  <c r="H61" i="4"/>
  <c r="M8" i="4" s="1"/>
  <c r="H62" i="4"/>
  <c r="M9" i="4" s="1"/>
  <c r="E51" i="4"/>
  <c r="H49" i="4"/>
  <c r="L8" i="4" s="1"/>
  <c r="K48" i="4"/>
  <c r="L48" i="4" s="1"/>
  <c r="K49" i="4"/>
  <c r="L49" i="4" s="1"/>
  <c r="K47" i="4"/>
  <c r="L47" i="4" s="1"/>
  <c r="K45" i="4"/>
  <c r="L45" i="4" s="1"/>
  <c r="K46" i="4"/>
  <c r="L46" i="4" s="1"/>
  <c r="H50" i="4" l="1"/>
  <c r="L9" i="4" s="1"/>
  <c r="L10" i="4" s="1"/>
  <c r="E9" i="5"/>
  <c r="N8" i="5"/>
  <c r="H74" i="4"/>
  <c r="N9" i="4" s="1"/>
  <c r="N10" i="4" s="1"/>
  <c r="B5" i="5"/>
  <c r="K12" i="4"/>
  <c r="M10" i="4"/>
  <c r="E10" i="5" l="1"/>
  <c r="N9" i="5"/>
  <c r="B4" i="5"/>
  <c r="M2" i="5" s="1"/>
  <c r="U2" i="5" l="1"/>
  <c r="V2" i="5" s="1"/>
  <c r="W2" i="5" s="1"/>
  <c r="Q2" i="5"/>
  <c r="T2" i="5" s="1"/>
  <c r="K3" i="5" s="1"/>
  <c r="E11" i="5"/>
  <c r="N10" i="5"/>
  <c r="E12" i="5" l="1"/>
  <c r="N11" i="5"/>
  <c r="L3" i="5"/>
  <c r="X3" i="5" s="1"/>
  <c r="J3" i="5"/>
  <c r="E13" i="5" l="1"/>
  <c r="N12" i="5"/>
  <c r="O3" i="5"/>
  <c r="E14" i="5" l="1"/>
  <c r="N13" i="5"/>
  <c r="E15" i="5" l="1"/>
  <c r="N14" i="5"/>
  <c r="E16" i="5" l="1"/>
  <c r="N15" i="5"/>
  <c r="E17" i="5" l="1"/>
  <c r="N16" i="5"/>
  <c r="E18" i="5" l="1"/>
  <c r="N17" i="5"/>
  <c r="E19" i="5" l="1"/>
  <c r="N18" i="5"/>
  <c r="E20" i="5" l="1"/>
  <c r="N19" i="5"/>
  <c r="E21" i="5" l="1"/>
  <c r="N20" i="5"/>
  <c r="E22" i="5" l="1"/>
  <c r="N21" i="5"/>
  <c r="E23" i="5" l="1"/>
  <c r="N22" i="5"/>
  <c r="E24" i="5" l="1"/>
  <c r="N23" i="5"/>
  <c r="E25" i="5" l="1"/>
  <c r="N24" i="5"/>
  <c r="E26" i="5" l="1"/>
  <c r="N25" i="5"/>
  <c r="E27" i="5" l="1"/>
  <c r="N26" i="5"/>
  <c r="E28" i="5" l="1"/>
  <c r="N27" i="5"/>
  <c r="E29" i="5" l="1"/>
  <c r="N28" i="5"/>
  <c r="E30" i="5" l="1"/>
  <c r="N29" i="5"/>
  <c r="E31" i="5" l="1"/>
  <c r="N30" i="5"/>
  <c r="E32" i="5" l="1"/>
  <c r="N31" i="5"/>
  <c r="E33" i="5" l="1"/>
  <c r="N32" i="5"/>
  <c r="E34" i="5" l="1"/>
  <c r="N33" i="5"/>
  <c r="E35" i="5" l="1"/>
  <c r="N34" i="5"/>
  <c r="E36" i="5" l="1"/>
  <c r="N35" i="5"/>
  <c r="E37" i="5" l="1"/>
  <c r="N36" i="5"/>
  <c r="E38" i="5" l="1"/>
  <c r="N37" i="5"/>
  <c r="E39" i="5" l="1"/>
  <c r="N38" i="5"/>
  <c r="E40" i="5" l="1"/>
  <c r="N39" i="5"/>
  <c r="E41" i="5" l="1"/>
  <c r="N40" i="5"/>
  <c r="E42" i="5" l="1"/>
  <c r="N41" i="5"/>
  <c r="E43" i="5" l="1"/>
  <c r="N42" i="5"/>
  <c r="E44" i="5" l="1"/>
  <c r="N43" i="5"/>
  <c r="E45" i="5" l="1"/>
  <c r="N44" i="5"/>
  <c r="E46" i="5" l="1"/>
  <c r="N45" i="5"/>
  <c r="E47" i="5" l="1"/>
  <c r="N46" i="5"/>
  <c r="E48" i="5" l="1"/>
  <c r="N47" i="5"/>
  <c r="E49" i="5" l="1"/>
  <c r="N48" i="5"/>
  <c r="E50" i="5" l="1"/>
  <c r="N49" i="5"/>
  <c r="E51" i="5" l="1"/>
  <c r="N50" i="5"/>
  <c r="E52" i="5" l="1"/>
  <c r="N51" i="5"/>
  <c r="E53" i="5" l="1"/>
  <c r="N52" i="5"/>
  <c r="E54" i="5" l="1"/>
  <c r="N53" i="5"/>
  <c r="E55" i="5" l="1"/>
  <c r="N54" i="5"/>
  <c r="E56" i="5" l="1"/>
  <c r="N55" i="5"/>
  <c r="E57" i="5" l="1"/>
  <c r="N56" i="5"/>
  <c r="E58" i="5" l="1"/>
  <c r="N57" i="5"/>
  <c r="E59" i="5" l="1"/>
  <c r="N58" i="5"/>
  <c r="E60" i="5" l="1"/>
  <c r="N59" i="5"/>
  <c r="E61" i="5" l="1"/>
  <c r="N60" i="5"/>
  <c r="E62" i="5" l="1"/>
  <c r="N61" i="5"/>
  <c r="E63" i="5" l="1"/>
  <c r="N62" i="5"/>
  <c r="E64" i="5" l="1"/>
  <c r="N63" i="5"/>
  <c r="E65" i="5" l="1"/>
  <c r="N64" i="5"/>
  <c r="E66" i="5" l="1"/>
  <c r="N65" i="5"/>
  <c r="E67" i="5" l="1"/>
  <c r="N66" i="5"/>
  <c r="E68" i="5" l="1"/>
  <c r="N67" i="5"/>
  <c r="E69" i="5" l="1"/>
  <c r="N68" i="5"/>
  <c r="E70" i="5" l="1"/>
  <c r="N69" i="5"/>
  <c r="E71" i="5" l="1"/>
  <c r="N70" i="5"/>
  <c r="E72" i="5" l="1"/>
  <c r="N71" i="5"/>
  <c r="E73" i="5" l="1"/>
  <c r="N72" i="5"/>
  <c r="E74" i="5" l="1"/>
  <c r="N73" i="5"/>
  <c r="E75" i="5" l="1"/>
  <c r="N74" i="5"/>
  <c r="E76" i="5" l="1"/>
  <c r="N75" i="5"/>
  <c r="E77" i="5" l="1"/>
  <c r="N76" i="5"/>
  <c r="E78" i="5" l="1"/>
  <c r="N77" i="5"/>
  <c r="E79" i="5" l="1"/>
  <c r="N78" i="5"/>
  <c r="E80" i="5" l="1"/>
  <c r="N79" i="5"/>
  <c r="E81" i="5" l="1"/>
  <c r="N80" i="5"/>
  <c r="E82" i="5" l="1"/>
  <c r="N81" i="5"/>
  <c r="E83" i="5" l="1"/>
  <c r="N82" i="5"/>
  <c r="E84" i="5" l="1"/>
  <c r="N83" i="5"/>
  <c r="E85" i="5" l="1"/>
  <c r="N84" i="5"/>
  <c r="E86" i="5" l="1"/>
  <c r="N85" i="5"/>
  <c r="E87" i="5" l="1"/>
  <c r="N86" i="5"/>
  <c r="E88" i="5" l="1"/>
  <c r="N87" i="5"/>
  <c r="E89" i="5" l="1"/>
  <c r="N88" i="5"/>
  <c r="E90" i="5" l="1"/>
  <c r="N89" i="5"/>
  <c r="E91" i="5" l="1"/>
  <c r="N90" i="5"/>
  <c r="E92" i="5" l="1"/>
  <c r="N91" i="5"/>
  <c r="E93" i="5" l="1"/>
  <c r="N92" i="5"/>
  <c r="E94" i="5" l="1"/>
  <c r="N93" i="5"/>
  <c r="E95" i="5" l="1"/>
  <c r="N94" i="5"/>
  <c r="E96" i="5" l="1"/>
  <c r="N95" i="5"/>
  <c r="E97" i="5" l="1"/>
  <c r="N96" i="5"/>
  <c r="E98" i="5" l="1"/>
  <c r="N97" i="5"/>
  <c r="E99" i="5" l="1"/>
  <c r="N98" i="5"/>
  <c r="E100" i="5" l="1"/>
  <c r="N99" i="5"/>
  <c r="E101" i="5" l="1"/>
  <c r="N100" i="5"/>
  <c r="E102" i="5" l="1"/>
  <c r="N101" i="5"/>
  <c r="E103" i="5" l="1"/>
  <c r="N102" i="5"/>
  <c r="E104" i="5" l="1"/>
  <c r="N103" i="5"/>
  <c r="E105" i="5" l="1"/>
  <c r="N104" i="5"/>
  <c r="E106" i="5" l="1"/>
  <c r="N105" i="5"/>
  <c r="E107" i="5" l="1"/>
  <c r="N106" i="5"/>
  <c r="E108" i="5" l="1"/>
  <c r="N107" i="5"/>
  <c r="E109" i="5" l="1"/>
  <c r="N108" i="5"/>
  <c r="E110" i="5" l="1"/>
  <c r="N109" i="5"/>
  <c r="E111" i="5" l="1"/>
  <c r="N110" i="5"/>
  <c r="E112" i="5" l="1"/>
  <c r="N111" i="5"/>
  <c r="E113" i="5" l="1"/>
  <c r="N112" i="5"/>
  <c r="E114" i="5" l="1"/>
  <c r="N113" i="5"/>
  <c r="E115" i="5" l="1"/>
  <c r="N114" i="5"/>
  <c r="E116" i="5" l="1"/>
  <c r="N115" i="5"/>
  <c r="E117" i="5" l="1"/>
  <c r="N116" i="5"/>
  <c r="E118" i="5" l="1"/>
  <c r="N117" i="5"/>
  <c r="E119" i="5" l="1"/>
  <c r="N118" i="5"/>
  <c r="E120" i="5" l="1"/>
  <c r="N119" i="5"/>
  <c r="E121" i="5" l="1"/>
  <c r="N120" i="5"/>
  <c r="E122" i="5" l="1"/>
  <c r="N121" i="5"/>
  <c r="E123" i="5" l="1"/>
  <c r="N122" i="5"/>
  <c r="E124" i="5" l="1"/>
  <c r="N123" i="5"/>
  <c r="E125" i="5" l="1"/>
  <c r="N124" i="5"/>
  <c r="E126" i="5" l="1"/>
  <c r="N125" i="5"/>
  <c r="E127" i="5" l="1"/>
  <c r="N126" i="5"/>
  <c r="E128" i="5" l="1"/>
  <c r="N127" i="5"/>
  <c r="E129" i="5" l="1"/>
  <c r="N128" i="5"/>
  <c r="E130" i="5" l="1"/>
  <c r="N129" i="5"/>
  <c r="E131" i="5" l="1"/>
  <c r="N130" i="5"/>
  <c r="E132" i="5" l="1"/>
  <c r="N131" i="5"/>
  <c r="E133" i="5" l="1"/>
  <c r="N132" i="5"/>
  <c r="E134" i="5" l="1"/>
  <c r="N133" i="5"/>
  <c r="E135" i="5" l="1"/>
  <c r="N134" i="5"/>
  <c r="E136" i="5" l="1"/>
  <c r="N135" i="5"/>
  <c r="E137" i="5" l="1"/>
  <c r="N136" i="5"/>
  <c r="E138" i="5" l="1"/>
  <c r="N137" i="5"/>
  <c r="E139" i="5" l="1"/>
  <c r="N138" i="5"/>
  <c r="E140" i="5" l="1"/>
  <c r="N139" i="5"/>
  <c r="E141" i="5" l="1"/>
  <c r="N140" i="5"/>
  <c r="E142" i="5" l="1"/>
  <c r="N141" i="5"/>
  <c r="E143" i="5" l="1"/>
  <c r="N142" i="5"/>
  <c r="E144" i="5" l="1"/>
  <c r="N143" i="5"/>
  <c r="E145" i="5" l="1"/>
  <c r="N144" i="5"/>
  <c r="E146" i="5" l="1"/>
  <c r="N145" i="5"/>
  <c r="E147" i="5" l="1"/>
  <c r="N146" i="5"/>
  <c r="E148" i="5" l="1"/>
  <c r="N147" i="5"/>
  <c r="E149" i="5" l="1"/>
  <c r="N148" i="5"/>
  <c r="E150" i="5" l="1"/>
  <c r="N149" i="5"/>
  <c r="E151" i="5" l="1"/>
  <c r="N150" i="5"/>
  <c r="E152" i="5" l="1"/>
  <c r="N151" i="5"/>
  <c r="E153" i="5" l="1"/>
  <c r="N152" i="5"/>
  <c r="E154" i="5" l="1"/>
  <c r="N153" i="5"/>
  <c r="E155" i="5" l="1"/>
  <c r="N154" i="5"/>
  <c r="E156" i="5" l="1"/>
  <c r="N155" i="5"/>
  <c r="E157" i="5" l="1"/>
  <c r="N156" i="5"/>
  <c r="E158" i="5" l="1"/>
  <c r="N157" i="5"/>
  <c r="E159" i="5" l="1"/>
  <c r="N158" i="5"/>
  <c r="E160" i="5" l="1"/>
  <c r="N159" i="5"/>
  <c r="E161" i="5" l="1"/>
  <c r="N160" i="5"/>
  <c r="E162" i="5" l="1"/>
  <c r="N161" i="5"/>
  <c r="E163" i="5" l="1"/>
  <c r="N162" i="5"/>
  <c r="E164" i="5" l="1"/>
  <c r="N163" i="5"/>
  <c r="E165" i="5" l="1"/>
  <c r="N164" i="5"/>
  <c r="E166" i="5" l="1"/>
  <c r="N165" i="5"/>
  <c r="E167" i="5" l="1"/>
  <c r="N166" i="5"/>
  <c r="E168" i="5" l="1"/>
  <c r="N167" i="5"/>
  <c r="E169" i="5" l="1"/>
  <c r="N168" i="5"/>
  <c r="E170" i="5" l="1"/>
  <c r="N169" i="5"/>
  <c r="E171" i="5" l="1"/>
  <c r="N170" i="5"/>
  <c r="E172" i="5" l="1"/>
  <c r="N171" i="5"/>
  <c r="E173" i="5" l="1"/>
  <c r="N172" i="5"/>
  <c r="E174" i="5" l="1"/>
  <c r="N173" i="5"/>
  <c r="E175" i="5" l="1"/>
  <c r="N174" i="5"/>
  <c r="E176" i="5" l="1"/>
  <c r="N175" i="5"/>
  <c r="E177" i="5" l="1"/>
  <c r="N176" i="5"/>
  <c r="E178" i="5" l="1"/>
  <c r="N177" i="5"/>
  <c r="E179" i="5" l="1"/>
  <c r="N178" i="5"/>
  <c r="E180" i="5" l="1"/>
  <c r="N179" i="5"/>
  <c r="E181" i="5" l="1"/>
  <c r="N180" i="5"/>
  <c r="E182" i="5" l="1"/>
  <c r="N181" i="5"/>
  <c r="E183" i="5" l="1"/>
  <c r="N182" i="5"/>
  <c r="E184" i="5" l="1"/>
  <c r="N183" i="5"/>
  <c r="E185" i="5" l="1"/>
  <c r="N184" i="5"/>
  <c r="E186" i="5" l="1"/>
  <c r="N185" i="5"/>
  <c r="E187" i="5" l="1"/>
  <c r="N186" i="5"/>
  <c r="E188" i="5" l="1"/>
  <c r="N187" i="5"/>
  <c r="E189" i="5" l="1"/>
  <c r="N188" i="5"/>
  <c r="E190" i="5" l="1"/>
  <c r="N189" i="5"/>
  <c r="E191" i="5" l="1"/>
  <c r="N190" i="5"/>
  <c r="E192" i="5" l="1"/>
  <c r="N191" i="5"/>
  <c r="E193" i="5" l="1"/>
  <c r="N192" i="5"/>
  <c r="E194" i="5" l="1"/>
  <c r="N193" i="5"/>
  <c r="E195" i="5" l="1"/>
  <c r="N194" i="5"/>
  <c r="E196" i="5" l="1"/>
  <c r="N195" i="5"/>
  <c r="E197" i="5" l="1"/>
  <c r="N196" i="5"/>
  <c r="E198" i="5" l="1"/>
  <c r="N197" i="5"/>
  <c r="E199" i="5" l="1"/>
  <c r="N198" i="5"/>
  <c r="E200" i="5" l="1"/>
  <c r="N199" i="5"/>
  <c r="E201" i="5" l="1"/>
  <c r="N200" i="5"/>
  <c r="E202" i="5" l="1"/>
  <c r="N201" i="5"/>
  <c r="N202" i="5" l="1"/>
  <c r="E203" i="5"/>
  <c r="N203" i="5" l="1"/>
  <c r="E204" i="5"/>
  <c r="N204" i="5" l="1"/>
  <c r="E205" i="5"/>
  <c r="N205" i="5" l="1"/>
  <c r="E206" i="5"/>
  <c r="N206" i="5" l="1"/>
  <c r="E207" i="5"/>
  <c r="N207" i="5" l="1"/>
  <c r="E208" i="5"/>
  <c r="N208" i="5" l="1"/>
  <c r="E209" i="5"/>
  <c r="N209" i="5" l="1"/>
  <c r="E210" i="5"/>
  <c r="N210" i="5" l="1"/>
  <c r="E211" i="5"/>
  <c r="N211" i="5" l="1"/>
  <c r="E212" i="5"/>
  <c r="N212" i="5" l="1"/>
  <c r="E213" i="5"/>
  <c r="N213" i="5" l="1"/>
  <c r="E214" i="5"/>
  <c r="N214" i="5" l="1"/>
  <c r="E215" i="5"/>
  <c r="N215" i="5" l="1"/>
  <c r="E216" i="5"/>
  <c r="N216" i="5" l="1"/>
  <c r="E217" i="5"/>
  <c r="N217" i="5" l="1"/>
  <c r="E218" i="5"/>
  <c r="N218" i="5" l="1"/>
  <c r="E219" i="5"/>
  <c r="N219" i="5" l="1"/>
  <c r="E220" i="5"/>
  <c r="N220" i="5" l="1"/>
  <c r="E221" i="5"/>
  <c r="N221" i="5" l="1"/>
  <c r="E222" i="5"/>
  <c r="N222" i="5" l="1"/>
  <c r="E223" i="5"/>
  <c r="N223" i="5" l="1"/>
  <c r="E224" i="5"/>
  <c r="N224" i="5" l="1"/>
  <c r="E225" i="5"/>
  <c r="N225" i="5" l="1"/>
  <c r="E226" i="5"/>
  <c r="N226" i="5" l="1"/>
  <c r="E227" i="5"/>
  <c r="N227" i="5" l="1"/>
  <c r="E228" i="5"/>
  <c r="N228" i="5" l="1"/>
  <c r="E229" i="5"/>
  <c r="N229" i="5" l="1"/>
  <c r="E230" i="5"/>
  <c r="N230" i="5" l="1"/>
  <c r="E231" i="5"/>
  <c r="N231" i="5" l="1"/>
  <c r="E232" i="5"/>
  <c r="N232" i="5" l="1"/>
  <c r="E233" i="5"/>
  <c r="N233" i="5" l="1"/>
  <c r="E234" i="5"/>
  <c r="N234" i="5" l="1"/>
  <c r="E235" i="5"/>
  <c r="N235" i="5" l="1"/>
  <c r="E236" i="5"/>
  <c r="N236" i="5" l="1"/>
  <c r="E237" i="5"/>
  <c r="N237" i="5" l="1"/>
  <c r="E238" i="5"/>
  <c r="N238" i="5" l="1"/>
  <c r="E239" i="5"/>
  <c r="N239" i="5" l="1"/>
  <c r="E240" i="5"/>
  <c r="N240" i="5" l="1"/>
  <c r="E241" i="5"/>
  <c r="N241" i="5" l="1"/>
  <c r="E242" i="5"/>
  <c r="N242" i="5" l="1"/>
  <c r="E243" i="5"/>
  <c r="N243" i="5" l="1"/>
  <c r="E244" i="5"/>
  <c r="N244" i="5" l="1"/>
  <c r="E245" i="5"/>
  <c r="N245" i="5" l="1"/>
  <c r="E246" i="5"/>
  <c r="N246" i="5" l="1"/>
  <c r="E247" i="5"/>
  <c r="N247" i="5" l="1"/>
  <c r="E248" i="5"/>
  <c r="N248" i="5" l="1"/>
  <c r="E249" i="5"/>
  <c r="N249" i="5" l="1"/>
  <c r="E250" i="5"/>
  <c r="N250" i="5" l="1"/>
  <c r="E251" i="5"/>
  <c r="N251" i="5" l="1"/>
  <c r="E252" i="5"/>
  <c r="N252" i="5" l="1"/>
  <c r="E253" i="5"/>
  <c r="N253" i="5" l="1"/>
  <c r="E254" i="5"/>
  <c r="N254" i="5" l="1"/>
  <c r="E255" i="5"/>
  <c r="N255" i="5" l="1"/>
  <c r="E256" i="5"/>
  <c r="N256" i="5" l="1"/>
  <c r="E257" i="5"/>
  <c r="N257" i="5" l="1"/>
  <c r="E258" i="5"/>
  <c r="N258" i="5" l="1"/>
  <c r="E259" i="5"/>
  <c r="N259" i="5" l="1"/>
  <c r="E260" i="5"/>
  <c r="N260" i="5" l="1"/>
  <c r="E261" i="5"/>
  <c r="N261" i="5" l="1"/>
  <c r="E262" i="5"/>
  <c r="N262" i="5" l="1"/>
  <c r="E263" i="5"/>
  <c r="N263" i="5" l="1"/>
  <c r="E264" i="5"/>
  <c r="N264" i="5" l="1"/>
  <c r="E265" i="5"/>
  <c r="N265" i="5" l="1"/>
  <c r="E266" i="5"/>
  <c r="N266" i="5" l="1"/>
  <c r="E267" i="5"/>
  <c r="N267" i="5" l="1"/>
  <c r="E268" i="5"/>
  <c r="N268" i="5" l="1"/>
  <c r="E269" i="5"/>
  <c r="N269" i="5" l="1"/>
  <c r="E270" i="5"/>
  <c r="N270" i="5" l="1"/>
  <c r="E271" i="5"/>
  <c r="N271" i="5" l="1"/>
  <c r="E272" i="5"/>
  <c r="N272" i="5" l="1"/>
  <c r="E273" i="5"/>
  <c r="N273" i="5" l="1"/>
  <c r="E274" i="5"/>
  <c r="N274" i="5" l="1"/>
  <c r="E275" i="5"/>
  <c r="N275" i="5" l="1"/>
  <c r="E276" i="5"/>
  <c r="N276" i="5" l="1"/>
  <c r="E277" i="5"/>
  <c r="N277" i="5" l="1"/>
  <c r="E278" i="5"/>
  <c r="N278" i="5" l="1"/>
  <c r="E279" i="5"/>
  <c r="N279" i="5" l="1"/>
  <c r="E280" i="5"/>
  <c r="N280" i="5" l="1"/>
  <c r="E281" i="5"/>
  <c r="N281" i="5" l="1"/>
  <c r="E282" i="5"/>
  <c r="N282" i="5" l="1"/>
  <c r="E283" i="5"/>
  <c r="N283" i="5" l="1"/>
  <c r="E284" i="5"/>
  <c r="N284" i="5" l="1"/>
  <c r="E285" i="5"/>
  <c r="N285" i="5" l="1"/>
  <c r="E286" i="5"/>
  <c r="N286" i="5" l="1"/>
  <c r="E287" i="5"/>
  <c r="N287" i="5" l="1"/>
  <c r="E288" i="5"/>
  <c r="N288" i="5" l="1"/>
  <c r="E289" i="5"/>
  <c r="N289" i="5" l="1"/>
  <c r="E290" i="5"/>
  <c r="N290" i="5" l="1"/>
  <c r="E291" i="5"/>
  <c r="N291" i="5" l="1"/>
  <c r="E292" i="5"/>
  <c r="N292" i="5" l="1"/>
  <c r="E293" i="5"/>
  <c r="N293" i="5" l="1"/>
  <c r="E294" i="5"/>
  <c r="N294" i="5" l="1"/>
  <c r="E295" i="5"/>
  <c r="N295" i="5" l="1"/>
  <c r="E296" i="5"/>
  <c r="N296" i="5" l="1"/>
  <c r="E297" i="5"/>
  <c r="N297" i="5" l="1"/>
  <c r="E298" i="5"/>
  <c r="N298" i="5" l="1"/>
  <c r="E299" i="5"/>
  <c r="N299" i="5" l="1"/>
  <c r="E300" i="5"/>
  <c r="N300" i="5" l="1"/>
  <c r="E301" i="5"/>
  <c r="N301" i="5" l="1"/>
  <c r="E302" i="5"/>
  <c r="N302" i="5" l="1"/>
  <c r="E303" i="5"/>
  <c r="N303" i="5" l="1"/>
  <c r="E304" i="5"/>
  <c r="N304" i="5" l="1"/>
  <c r="E305" i="5"/>
  <c r="N305" i="5" l="1"/>
  <c r="E306" i="5"/>
  <c r="N306" i="5" l="1"/>
  <c r="E307" i="5"/>
  <c r="N307" i="5" l="1"/>
  <c r="E308" i="5"/>
  <c r="N308" i="5" l="1"/>
  <c r="E309" i="5"/>
  <c r="N309" i="5" l="1"/>
  <c r="E310" i="5"/>
  <c r="N310" i="5" l="1"/>
  <c r="E311" i="5"/>
  <c r="N311" i="5" l="1"/>
  <c r="E312" i="5"/>
  <c r="N312" i="5" l="1"/>
  <c r="E313" i="5"/>
  <c r="N313" i="5" l="1"/>
  <c r="E314" i="5"/>
  <c r="N314" i="5" l="1"/>
  <c r="E315" i="5"/>
  <c r="N315" i="5" l="1"/>
  <c r="E316" i="5"/>
  <c r="N316" i="5" l="1"/>
  <c r="E317" i="5"/>
  <c r="N317" i="5" l="1"/>
  <c r="E318" i="5"/>
  <c r="N318" i="5" l="1"/>
  <c r="E319" i="5"/>
  <c r="N319" i="5" l="1"/>
  <c r="E320" i="5"/>
  <c r="N320" i="5" l="1"/>
  <c r="E321" i="5"/>
  <c r="N321" i="5" l="1"/>
  <c r="E322" i="5"/>
  <c r="N322" i="5" l="1"/>
  <c r="E323" i="5"/>
  <c r="N323" i="5" l="1"/>
  <c r="E324" i="5"/>
  <c r="N324" i="5" l="1"/>
  <c r="E325" i="5"/>
  <c r="N325" i="5" l="1"/>
  <c r="E326" i="5"/>
  <c r="N326" i="5" l="1"/>
  <c r="E327" i="5"/>
  <c r="N327" i="5" l="1"/>
  <c r="E328" i="5"/>
  <c r="N328" i="5" l="1"/>
  <c r="E329" i="5"/>
  <c r="N329" i="5" l="1"/>
  <c r="E330" i="5"/>
  <c r="N330" i="5" l="1"/>
  <c r="E331" i="5"/>
  <c r="N331" i="5" l="1"/>
  <c r="E332" i="5"/>
  <c r="N332" i="5" l="1"/>
  <c r="E333" i="5"/>
  <c r="N333" i="5" l="1"/>
  <c r="E334" i="5"/>
  <c r="N334" i="5" l="1"/>
  <c r="E335" i="5"/>
  <c r="N335" i="5" l="1"/>
  <c r="E336" i="5"/>
  <c r="N336" i="5" l="1"/>
  <c r="E337" i="5"/>
  <c r="N337" i="5" l="1"/>
  <c r="E338" i="5"/>
  <c r="N338" i="5" l="1"/>
  <c r="E339" i="5"/>
  <c r="N339" i="5" l="1"/>
  <c r="E340" i="5"/>
  <c r="N340" i="5" l="1"/>
  <c r="E341" i="5"/>
  <c r="N341" i="5" l="1"/>
  <c r="E342" i="5"/>
  <c r="N342" i="5" l="1"/>
  <c r="E343" i="5"/>
  <c r="N343" i="5" l="1"/>
  <c r="E344" i="5"/>
  <c r="N344" i="5" l="1"/>
  <c r="E345" i="5"/>
  <c r="N345" i="5" l="1"/>
  <c r="E346" i="5"/>
  <c r="N346" i="5" l="1"/>
  <c r="E347" i="5"/>
  <c r="N347" i="5" l="1"/>
  <c r="E348" i="5"/>
  <c r="N348" i="5" l="1"/>
  <c r="E349" i="5"/>
  <c r="N349" i="5" l="1"/>
  <c r="E350" i="5"/>
  <c r="N350" i="5" l="1"/>
  <c r="E351" i="5"/>
  <c r="N351" i="5" l="1"/>
  <c r="E352" i="5"/>
  <c r="N352" i="5" l="1"/>
  <c r="E353" i="5"/>
  <c r="N353" i="5" l="1"/>
  <c r="E354" i="5"/>
  <c r="N354" i="5" l="1"/>
  <c r="E355" i="5"/>
  <c r="N355" i="5" l="1"/>
  <c r="E356" i="5"/>
  <c r="N356" i="5" l="1"/>
  <c r="E357" i="5"/>
  <c r="N357" i="5" l="1"/>
  <c r="E358" i="5"/>
  <c r="N358" i="5" l="1"/>
  <c r="E359" i="5"/>
  <c r="N359" i="5" l="1"/>
  <c r="E360" i="5"/>
  <c r="N360" i="5" l="1"/>
  <c r="E361" i="5"/>
  <c r="N361" i="5" l="1"/>
  <c r="E362" i="5"/>
  <c r="N362" i="5" l="1"/>
  <c r="E363" i="5"/>
  <c r="N363" i="5" l="1"/>
  <c r="E364" i="5"/>
  <c r="N364" i="5" l="1"/>
  <c r="E365" i="5"/>
  <c r="N365" i="5" l="1"/>
  <c r="E366" i="5"/>
  <c r="N366" i="5" l="1"/>
  <c r="E367" i="5"/>
  <c r="N367" i="5" l="1"/>
  <c r="E368" i="5"/>
  <c r="N368" i="5" l="1"/>
  <c r="E369" i="5"/>
  <c r="N369" i="5" l="1"/>
  <c r="E370" i="5"/>
  <c r="N370" i="5" l="1"/>
  <c r="E371" i="5"/>
  <c r="N371" i="5" l="1"/>
  <c r="E372" i="5"/>
  <c r="N372" i="5" l="1"/>
  <c r="E373" i="5"/>
  <c r="N373" i="5" l="1"/>
  <c r="E374" i="5"/>
  <c r="N374" i="5" l="1"/>
  <c r="E375" i="5"/>
  <c r="N375" i="5" l="1"/>
  <c r="E376" i="5"/>
  <c r="N376" i="5" l="1"/>
  <c r="E377" i="5"/>
  <c r="N377" i="5" l="1"/>
  <c r="E378" i="5"/>
  <c r="N378" i="5" l="1"/>
  <c r="E379" i="5"/>
  <c r="N379" i="5" l="1"/>
  <c r="E380" i="5"/>
  <c r="N380" i="5" l="1"/>
  <c r="E381" i="5"/>
  <c r="N381" i="5" l="1"/>
  <c r="E382" i="5"/>
  <c r="N382" i="5" l="1"/>
  <c r="E383" i="5"/>
  <c r="N383" i="5" l="1"/>
  <c r="E384" i="5"/>
  <c r="N384" i="5" l="1"/>
  <c r="E385" i="5"/>
  <c r="N385" i="5" l="1"/>
  <c r="E386" i="5"/>
  <c r="N386" i="5" l="1"/>
  <c r="E387" i="5"/>
  <c r="N387" i="5" l="1"/>
  <c r="E388" i="5"/>
  <c r="N388" i="5" l="1"/>
  <c r="E389" i="5"/>
  <c r="N389" i="5" l="1"/>
  <c r="E390" i="5"/>
  <c r="N390" i="5" l="1"/>
  <c r="E391" i="5"/>
  <c r="N391" i="5" l="1"/>
  <c r="E392" i="5"/>
  <c r="N392" i="5" l="1"/>
  <c r="E393" i="5"/>
  <c r="N393" i="5" l="1"/>
  <c r="E394" i="5"/>
  <c r="N394" i="5" l="1"/>
  <c r="E395" i="5"/>
  <c r="N395" i="5" l="1"/>
  <c r="E396" i="5"/>
  <c r="N396" i="5" l="1"/>
  <c r="E397" i="5"/>
  <c r="N397" i="5" l="1"/>
  <c r="E398" i="5"/>
  <c r="N398" i="5" l="1"/>
  <c r="E399" i="5"/>
  <c r="N399" i="5" l="1"/>
  <c r="E400" i="5"/>
  <c r="N400" i="5" l="1"/>
  <c r="E401" i="5"/>
  <c r="N401" i="5" l="1"/>
  <c r="E402" i="5"/>
  <c r="N402" i="5" l="1"/>
  <c r="E403" i="5"/>
  <c r="N403" i="5" l="1"/>
  <c r="E404" i="5"/>
  <c r="N404" i="5" l="1"/>
  <c r="E405" i="5"/>
  <c r="N405" i="5" l="1"/>
  <c r="E406" i="5"/>
  <c r="N406" i="5" l="1"/>
  <c r="E407" i="5"/>
  <c r="N407" i="5" l="1"/>
  <c r="E408" i="5"/>
  <c r="N408" i="5" l="1"/>
  <c r="E409" i="5"/>
  <c r="N409" i="5" l="1"/>
  <c r="E410" i="5"/>
  <c r="N410" i="5" l="1"/>
  <c r="E411" i="5"/>
  <c r="N411" i="5" l="1"/>
  <c r="E412" i="5"/>
  <c r="N412" i="5" l="1"/>
  <c r="E413" i="5"/>
  <c r="N413" i="5" l="1"/>
  <c r="E414" i="5"/>
  <c r="N414" i="5" l="1"/>
  <c r="E415" i="5"/>
  <c r="N415" i="5" l="1"/>
  <c r="E416" i="5"/>
  <c r="N416" i="5" l="1"/>
  <c r="E417" i="5"/>
  <c r="N417" i="5" l="1"/>
  <c r="E418" i="5"/>
  <c r="N418" i="5" l="1"/>
  <c r="E419" i="5"/>
  <c r="N419" i="5" l="1"/>
  <c r="E420" i="5"/>
  <c r="N420" i="5" l="1"/>
  <c r="E421" i="5"/>
  <c r="N421" i="5" l="1"/>
  <c r="E422" i="5"/>
  <c r="N422" i="5" l="1"/>
  <c r="E423" i="5"/>
  <c r="N423" i="5" l="1"/>
  <c r="E424" i="5"/>
  <c r="N424" i="5" l="1"/>
  <c r="E425" i="5"/>
  <c r="N425" i="5" l="1"/>
  <c r="E426" i="5"/>
  <c r="N426" i="5" l="1"/>
  <c r="E427" i="5"/>
  <c r="N427" i="5" l="1"/>
  <c r="E428" i="5"/>
  <c r="N428" i="5" l="1"/>
  <c r="E429" i="5"/>
  <c r="N429" i="5" l="1"/>
  <c r="E430" i="5"/>
  <c r="N430" i="5" l="1"/>
  <c r="E431" i="5"/>
  <c r="N431" i="5" l="1"/>
  <c r="E432" i="5"/>
  <c r="N432" i="5" l="1"/>
  <c r="E433" i="5"/>
  <c r="N433" i="5" l="1"/>
  <c r="E434" i="5"/>
  <c r="N434" i="5" l="1"/>
  <c r="E435" i="5"/>
  <c r="N435" i="5" l="1"/>
  <c r="E436" i="5"/>
  <c r="N436" i="5" l="1"/>
  <c r="E437" i="5"/>
  <c r="N437" i="5" l="1"/>
  <c r="E438" i="5"/>
  <c r="N438" i="5" l="1"/>
  <c r="E439" i="5"/>
  <c r="N439" i="5" l="1"/>
  <c r="E440" i="5"/>
  <c r="N440" i="5" l="1"/>
  <c r="E441" i="5"/>
  <c r="N441" i="5" l="1"/>
  <c r="E442" i="5"/>
  <c r="N442" i="5" l="1"/>
  <c r="E443" i="5"/>
  <c r="N443" i="5" l="1"/>
  <c r="E444" i="5"/>
  <c r="N444" i="5" l="1"/>
  <c r="E445" i="5"/>
  <c r="N445" i="5" l="1"/>
  <c r="E446" i="5"/>
  <c r="N446" i="5" l="1"/>
  <c r="E447" i="5"/>
  <c r="N447" i="5" l="1"/>
  <c r="E448" i="5"/>
  <c r="N448" i="5" l="1"/>
  <c r="E449" i="5"/>
  <c r="N449" i="5" l="1"/>
  <c r="E450" i="5"/>
  <c r="N450" i="5" l="1"/>
  <c r="E451" i="5"/>
  <c r="N451" i="5" l="1"/>
  <c r="E452" i="5"/>
  <c r="N452" i="5" l="1"/>
  <c r="E453" i="5"/>
  <c r="N453" i="5" l="1"/>
  <c r="E454" i="5"/>
  <c r="N454" i="5" l="1"/>
  <c r="E455" i="5"/>
  <c r="N455" i="5" l="1"/>
  <c r="E456" i="5"/>
  <c r="N456" i="5" l="1"/>
  <c r="E457" i="5"/>
  <c r="N457" i="5" l="1"/>
  <c r="E458" i="5"/>
  <c r="N458" i="5" l="1"/>
  <c r="E459" i="5"/>
  <c r="N459" i="5" l="1"/>
  <c r="E460" i="5"/>
  <c r="N460" i="5" l="1"/>
  <c r="E461" i="5"/>
  <c r="N461" i="5" l="1"/>
  <c r="E462" i="5"/>
  <c r="N462" i="5" l="1"/>
  <c r="E463" i="5"/>
  <c r="N463" i="5" l="1"/>
  <c r="E464" i="5"/>
  <c r="N464" i="5" l="1"/>
  <c r="E465" i="5"/>
  <c r="N465" i="5" l="1"/>
  <c r="E466" i="5"/>
  <c r="N466" i="5" l="1"/>
  <c r="E467" i="5"/>
  <c r="N467" i="5" l="1"/>
  <c r="E468" i="5"/>
  <c r="N468" i="5" l="1"/>
  <c r="E469" i="5"/>
  <c r="N469" i="5" l="1"/>
  <c r="E470" i="5"/>
  <c r="N470" i="5" l="1"/>
  <c r="E471" i="5"/>
  <c r="N471" i="5" l="1"/>
  <c r="E472" i="5"/>
  <c r="N472" i="5" l="1"/>
  <c r="E473" i="5"/>
  <c r="N473" i="5" l="1"/>
  <c r="E474" i="5"/>
  <c r="N474" i="5" l="1"/>
  <c r="E475" i="5"/>
  <c r="N475" i="5" l="1"/>
  <c r="E476" i="5"/>
  <c r="N476" i="5" l="1"/>
  <c r="E477" i="5"/>
  <c r="N477" i="5" l="1"/>
  <c r="E478" i="5"/>
  <c r="N478" i="5" l="1"/>
  <c r="E479" i="5"/>
  <c r="N479" i="5" l="1"/>
  <c r="E480" i="5"/>
  <c r="N480" i="5" l="1"/>
  <c r="E481" i="5"/>
  <c r="N481" i="5" l="1"/>
  <c r="E482" i="5"/>
  <c r="N482" i="5" l="1"/>
  <c r="E483" i="5"/>
  <c r="N483" i="5" l="1"/>
  <c r="E484" i="5"/>
  <c r="N484" i="5" l="1"/>
  <c r="E485" i="5"/>
  <c r="N485" i="5" l="1"/>
  <c r="E486" i="5"/>
  <c r="N486" i="5" l="1"/>
  <c r="E487" i="5"/>
  <c r="N487" i="5" l="1"/>
  <c r="E488" i="5"/>
  <c r="N488" i="5" l="1"/>
  <c r="E489" i="5"/>
  <c r="N489" i="5" l="1"/>
  <c r="E490" i="5"/>
  <c r="N490" i="5" l="1"/>
  <c r="E491" i="5"/>
  <c r="N491" i="5" l="1"/>
  <c r="E492" i="5"/>
  <c r="N492" i="5" l="1"/>
  <c r="E493" i="5"/>
  <c r="N493" i="5" l="1"/>
  <c r="E494" i="5"/>
  <c r="N494" i="5" l="1"/>
  <c r="E495" i="5"/>
  <c r="N495" i="5" l="1"/>
  <c r="E496" i="5"/>
  <c r="N496" i="5" l="1"/>
  <c r="E497" i="5"/>
  <c r="N497" i="5" l="1"/>
  <c r="E498" i="5"/>
  <c r="N498" i="5" l="1"/>
  <c r="E499" i="5"/>
  <c r="N499" i="5" l="1"/>
  <c r="E500" i="5"/>
  <c r="N500" i="5" l="1"/>
  <c r="E501" i="5"/>
  <c r="N501" i="5" l="1"/>
  <c r="E502" i="5"/>
  <c r="N502" i="5" l="1"/>
  <c r="E503" i="5"/>
  <c r="E504" i="5" l="1"/>
  <c r="N503" i="5"/>
  <c r="N504" i="5" l="1"/>
  <c r="E505" i="5"/>
  <c r="E506" i="5" l="1"/>
  <c r="N505" i="5"/>
  <c r="N506" i="5" l="1"/>
  <c r="E507" i="5"/>
  <c r="N507" i="5" l="1"/>
  <c r="E508" i="5"/>
  <c r="N508" i="5" l="1"/>
  <c r="E509" i="5"/>
  <c r="N509" i="5" l="1"/>
  <c r="E510" i="5"/>
  <c r="N510" i="5" l="1"/>
  <c r="E511" i="5"/>
  <c r="N511" i="5" l="1"/>
  <c r="E512" i="5"/>
  <c r="N512" i="5" l="1"/>
  <c r="E513" i="5"/>
  <c r="E514" i="5" l="1"/>
  <c r="N513" i="5"/>
  <c r="E515" i="5" l="1"/>
  <c r="N514" i="5"/>
  <c r="E516" i="5" l="1"/>
  <c r="N515" i="5"/>
  <c r="N516" i="5" l="1"/>
  <c r="E517" i="5"/>
  <c r="N517" i="5" l="1"/>
  <c r="E518" i="5"/>
  <c r="E519" i="5" l="1"/>
  <c r="N518" i="5"/>
  <c r="E520" i="5" l="1"/>
  <c r="N519" i="5"/>
  <c r="N520" i="5" l="1"/>
  <c r="E521" i="5"/>
  <c r="E522" i="5" l="1"/>
  <c r="N521" i="5"/>
  <c r="E523" i="5" l="1"/>
  <c r="N522" i="5"/>
  <c r="E524" i="5" l="1"/>
  <c r="N523" i="5"/>
  <c r="N524" i="5" l="1"/>
  <c r="E525" i="5"/>
  <c r="N525" i="5" l="1"/>
  <c r="E526" i="5"/>
  <c r="E527" i="5" l="1"/>
  <c r="N526" i="5"/>
  <c r="E528" i="5" l="1"/>
  <c r="N527" i="5"/>
  <c r="E529" i="5" l="1"/>
  <c r="N528" i="5"/>
  <c r="E530" i="5" l="1"/>
  <c r="N529" i="5"/>
  <c r="E531" i="5" l="1"/>
  <c r="N530" i="5"/>
  <c r="E532" i="5" l="1"/>
  <c r="N531" i="5"/>
  <c r="N532" i="5" l="1"/>
  <c r="E533" i="5"/>
  <c r="N533" i="5" l="1"/>
  <c r="E534" i="5"/>
  <c r="N534" i="5" l="1"/>
  <c r="E535" i="5"/>
  <c r="E536" i="5" l="1"/>
  <c r="N535" i="5"/>
  <c r="N536" i="5" l="1"/>
  <c r="E537" i="5"/>
  <c r="E538" i="5" l="1"/>
  <c r="N537" i="5"/>
  <c r="N538" i="5" l="1"/>
  <c r="E539" i="5"/>
  <c r="N539" i="5" l="1"/>
  <c r="E540" i="5"/>
  <c r="N540" i="5" l="1"/>
  <c r="E541" i="5"/>
  <c r="E542" i="5" l="1"/>
  <c r="N541" i="5"/>
  <c r="E543" i="5" l="1"/>
  <c r="N542" i="5"/>
  <c r="E544" i="5" l="1"/>
  <c r="N543" i="5"/>
  <c r="E545" i="5" l="1"/>
  <c r="N544" i="5"/>
  <c r="E546" i="5" l="1"/>
  <c r="N545" i="5"/>
  <c r="E547" i="5" l="1"/>
  <c r="N546" i="5"/>
  <c r="N547" i="5" l="1"/>
  <c r="E548" i="5"/>
  <c r="N548" i="5" l="1"/>
  <c r="E549" i="5"/>
  <c r="N549" i="5" l="1"/>
  <c r="E550" i="5"/>
  <c r="N550" i="5" l="1"/>
  <c r="E551" i="5"/>
  <c r="E552" i="5" l="1"/>
  <c r="N551" i="5"/>
  <c r="N552" i="5" l="1"/>
  <c r="E553" i="5"/>
  <c r="E554" i="5" l="1"/>
  <c r="N553" i="5"/>
  <c r="E555" i="5" l="1"/>
  <c r="N554" i="5"/>
  <c r="E556" i="5" l="1"/>
  <c r="N555" i="5"/>
  <c r="N556" i="5" l="1"/>
  <c r="E557" i="5"/>
  <c r="E558" i="5" l="1"/>
  <c r="N557" i="5"/>
  <c r="N558" i="5" l="1"/>
  <c r="E559" i="5"/>
  <c r="N559" i="5" l="1"/>
  <c r="E560" i="5"/>
  <c r="N560" i="5" l="1"/>
  <c r="E561" i="5"/>
  <c r="N561" i="5" l="1"/>
  <c r="E562" i="5"/>
  <c r="N562" i="5" l="1"/>
  <c r="E563" i="5"/>
  <c r="N563" i="5" l="1"/>
  <c r="E564" i="5"/>
  <c r="N564" i="5" l="1"/>
  <c r="E565" i="5"/>
  <c r="E566" i="5" l="1"/>
  <c r="N565" i="5"/>
  <c r="N566" i="5" l="1"/>
  <c r="E567" i="5"/>
  <c r="N567" i="5" l="1"/>
  <c r="E568" i="5"/>
  <c r="E569" i="5" l="1"/>
  <c r="N568" i="5"/>
  <c r="E570" i="5" l="1"/>
  <c r="N569" i="5"/>
  <c r="E571" i="5" l="1"/>
  <c r="N570" i="5"/>
  <c r="N571" i="5" l="1"/>
  <c r="E572" i="5"/>
  <c r="N572" i="5" l="1"/>
  <c r="E573" i="5"/>
  <c r="N573" i="5" l="1"/>
  <c r="E574" i="5"/>
  <c r="N574" i="5" l="1"/>
  <c r="E575" i="5"/>
  <c r="E576" i="5" l="1"/>
  <c r="N575" i="5"/>
  <c r="N576" i="5" l="1"/>
  <c r="E577" i="5"/>
  <c r="E578" i="5" l="1"/>
  <c r="N577" i="5"/>
  <c r="N578" i="5" l="1"/>
  <c r="E579" i="5"/>
  <c r="E580" i="5" l="1"/>
  <c r="N579" i="5"/>
  <c r="E581" i="5" l="1"/>
  <c r="N580" i="5"/>
  <c r="E582" i="5" l="1"/>
  <c r="N581" i="5"/>
  <c r="N582" i="5" l="1"/>
  <c r="E583" i="5"/>
  <c r="N583" i="5" l="1"/>
  <c r="E584" i="5"/>
  <c r="E585" i="5" l="1"/>
  <c r="N584" i="5"/>
  <c r="N585" i="5" l="1"/>
  <c r="E586" i="5"/>
  <c r="E587" i="5" l="1"/>
  <c r="N586" i="5"/>
  <c r="N587" i="5" l="1"/>
  <c r="E588" i="5"/>
  <c r="E589" i="5" l="1"/>
  <c r="N588" i="5"/>
  <c r="N589" i="5" l="1"/>
  <c r="E590" i="5"/>
  <c r="N590" i="5" l="1"/>
  <c r="E591" i="5"/>
  <c r="E592" i="5" l="1"/>
  <c r="N591" i="5"/>
  <c r="N592" i="5" l="1"/>
  <c r="E593" i="5"/>
  <c r="E594" i="5" l="1"/>
  <c r="N593" i="5"/>
  <c r="N594" i="5" l="1"/>
  <c r="E595" i="5"/>
  <c r="N595" i="5" l="1"/>
  <c r="E596" i="5"/>
  <c r="N596" i="5" l="1"/>
  <c r="E597" i="5"/>
  <c r="N597" i="5" l="1"/>
  <c r="E598" i="5"/>
  <c r="N598" i="5" l="1"/>
  <c r="E599" i="5"/>
  <c r="E600" i="5" l="1"/>
  <c r="N599" i="5"/>
  <c r="E601" i="5" l="1"/>
  <c r="N600" i="5"/>
  <c r="E602" i="5" l="1"/>
  <c r="N601" i="5"/>
  <c r="E603" i="5" l="1"/>
  <c r="N602" i="5"/>
  <c r="E604" i="5" l="1"/>
  <c r="N603" i="5"/>
  <c r="E605" i="5" l="1"/>
  <c r="N604" i="5"/>
  <c r="E606" i="5" l="1"/>
  <c r="N605" i="5"/>
  <c r="N606" i="5" l="1"/>
  <c r="E607" i="5"/>
  <c r="E608" i="5" l="1"/>
  <c r="N607" i="5"/>
  <c r="E609" i="5" l="1"/>
  <c r="N608" i="5"/>
  <c r="N609" i="5" l="1"/>
  <c r="E610" i="5"/>
  <c r="N610" i="5" l="1"/>
  <c r="E611" i="5"/>
  <c r="N611" i="5" l="1"/>
  <c r="E612" i="5"/>
  <c r="E613" i="5" l="1"/>
  <c r="N612" i="5"/>
  <c r="E614" i="5" l="1"/>
  <c r="N613" i="5"/>
  <c r="N614" i="5" l="1"/>
  <c r="E615" i="5"/>
  <c r="N615" i="5" l="1"/>
  <c r="E616" i="5"/>
  <c r="E617" i="5" l="1"/>
  <c r="N616" i="5"/>
  <c r="E618" i="5" l="1"/>
  <c r="N617" i="5"/>
  <c r="E619" i="5" l="1"/>
  <c r="N618" i="5"/>
  <c r="N619" i="5" l="1"/>
  <c r="E620" i="5"/>
  <c r="N620" i="5" l="1"/>
  <c r="E621" i="5"/>
  <c r="E622" i="5" l="1"/>
  <c r="N621" i="5"/>
  <c r="N622" i="5" l="1"/>
  <c r="E623" i="5"/>
  <c r="N623" i="5" l="1"/>
  <c r="E624" i="5"/>
  <c r="E625" i="5" l="1"/>
  <c r="N624" i="5"/>
  <c r="E626" i="5" l="1"/>
  <c r="N625" i="5"/>
  <c r="N626" i="5" l="1"/>
  <c r="E627" i="5"/>
  <c r="N627" i="5" l="1"/>
  <c r="E628" i="5"/>
  <c r="N628" i="5" l="1"/>
  <c r="E629" i="5"/>
  <c r="E630" i="5" l="1"/>
  <c r="N629" i="5"/>
  <c r="N630" i="5" l="1"/>
  <c r="E631" i="5"/>
  <c r="N631" i="5" l="1"/>
  <c r="E632" i="5"/>
  <c r="E633" i="5" l="1"/>
  <c r="N632" i="5"/>
  <c r="E634" i="5" l="1"/>
  <c r="N633" i="5"/>
  <c r="N634" i="5" l="1"/>
  <c r="E635" i="5"/>
  <c r="E636" i="5" l="1"/>
  <c r="N635" i="5"/>
  <c r="N636" i="5" l="1"/>
  <c r="E637" i="5"/>
  <c r="E638" i="5" l="1"/>
  <c r="N637" i="5"/>
  <c r="N638" i="5" l="1"/>
  <c r="E639" i="5"/>
  <c r="E640" i="5" l="1"/>
  <c r="N639" i="5"/>
  <c r="E641" i="5" l="1"/>
  <c r="N640" i="5"/>
  <c r="E642" i="5" l="1"/>
  <c r="N641" i="5"/>
  <c r="N642" i="5" l="1"/>
  <c r="E643" i="5"/>
  <c r="E644" i="5" l="1"/>
  <c r="N643" i="5"/>
  <c r="E645" i="5" l="1"/>
  <c r="N644" i="5"/>
  <c r="N645" i="5" l="1"/>
  <c r="E646" i="5"/>
  <c r="N646" i="5" l="1"/>
  <c r="E647" i="5"/>
  <c r="N647" i="5" l="1"/>
  <c r="E648" i="5"/>
  <c r="E649" i="5" l="1"/>
  <c r="N648" i="5"/>
  <c r="E650" i="5" l="1"/>
  <c r="N649" i="5"/>
  <c r="E651" i="5" l="1"/>
  <c r="N650" i="5"/>
  <c r="E652" i="5" l="1"/>
  <c r="N651" i="5"/>
  <c r="N652" i="5" l="1"/>
  <c r="E653" i="5"/>
  <c r="N653" i="5" l="1"/>
  <c r="E654" i="5"/>
  <c r="N654" i="5" l="1"/>
  <c r="E655" i="5"/>
  <c r="E656" i="5" l="1"/>
  <c r="N655" i="5"/>
  <c r="N656" i="5" l="1"/>
  <c r="E657" i="5"/>
  <c r="N657" i="5" l="1"/>
  <c r="E658" i="5"/>
  <c r="E659" i="5" l="1"/>
  <c r="N658" i="5"/>
  <c r="E660" i="5" l="1"/>
  <c r="N659" i="5"/>
  <c r="N660" i="5" l="1"/>
  <c r="E661" i="5"/>
  <c r="N661" i="5" l="1"/>
  <c r="E662" i="5"/>
  <c r="N662" i="5" l="1"/>
  <c r="E663" i="5"/>
  <c r="E664" i="5" l="1"/>
  <c r="N663" i="5"/>
  <c r="E665" i="5" l="1"/>
  <c r="N664" i="5"/>
  <c r="E666" i="5" l="1"/>
  <c r="N665" i="5"/>
  <c r="E667" i="5" l="1"/>
  <c r="N666" i="5"/>
  <c r="N667" i="5" l="1"/>
  <c r="E668" i="5"/>
  <c r="N668" i="5" l="1"/>
  <c r="E669" i="5"/>
  <c r="N669" i="5" l="1"/>
  <c r="E670" i="5"/>
  <c r="N670" i="5" l="1"/>
  <c r="E671" i="5"/>
  <c r="E672" i="5" l="1"/>
  <c r="N671" i="5"/>
  <c r="E673" i="5" l="1"/>
  <c r="N672" i="5"/>
  <c r="E674" i="5" l="1"/>
  <c r="N673" i="5"/>
  <c r="E675" i="5" l="1"/>
  <c r="N674" i="5"/>
  <c r="E676" i="5" l="1"/>
  <c r="N675" i="5"/>
  <c r="E677" i="5" l="1"/>
  <c r="N676" i="5"/>
  <c r="E678" i="5" l="1"/>
  <c r="N677" i="5"/>
  <c r="N678" i="5" l="1"/>
  <c r="E679" i="5"/>
  <c r="E680" i="5" l="1"/>
  <c r="N679" i="5"/>
  <c r="E681" i="5" l="1"/>
  <c r="N680" i="5"/>
  <c r="E682" i="5" l="1"/>
  <c r="N681" i="5"/>
  <c r="E683" i="5" l="1"/>
  <c r="N682" i="5"/>
  <c r="E684" i="5" l="1"/>
  <c r="N683" i="5"/>
  <c r="N684" i="5" l="1"/>
  <c r="E685" i="5"/>
  <c r="E686" i="5" l="1"/>
  <c r="N685" i="5"/>
  <c r="N686" i="5" l="1"/>
  <c r="E687" i="5"/>
  <c r="E688" i="5" l="1"/>
  <c r="N687" i="5"/>
  <c r="E689" i="5" l="1"/>
  <c r="N688" i="5"/>
  <c r="E690" i="5" l="1"/>
  <c r="N689" i="5"/>
  <c r="E691" i="5" l="1"/>
  <c r="N690" i="5"/>
  <c r="E692" i="5" l="1"/>
  <c r="N691" i="5"/>
  <c r="E693" i="5" l="1"/>
  <c r="N692" i="5"/>
  <c r="N693" i="5" l="1"/>
  <c r="E694" i="5"/>
  <c r="E695" i="5" l="1"/>
  <c r="N694" i="5"/>
  <c r="N695" i="5" l="1"/>
  <c r="E696" i="5"/>
  <c r="E697" i="5" l="1"/>
  <c r="N696" i="5"/>
  <c r="E698" i="5" l="1"/>
  <c r="N697" i="5"/>
  <c r="N698" i="5" l="1"/>
  <c r="E699" i="5"/>
  <c r="E700" i="5" l="1"/>
  <c r="N699" i="5"/>
  <c r="E701" i="5" l="1"/>
  <c r="N700" i="5"/>
  <c r="N701" i="5" l="1"/>
  <c r="E702" i="5"/>
  <c r="E703" i="5" l="1"/>
  <c r="N702" i="5"/>
  <c r="E704" i="5" l="1"/>
  <c r="N703" i="5"/>
  <c r="E705" i="5" l="1"/>
  <c r="N704" i="5"/>
  <c r="N705" i="5" l="1"/>
  <c r="E706" i="5"/>
  <c r="N706" i="5" l="1"/>
  <c r="E707" i="5"/>
  <c r="E708" i="5" l="1"/>
  <c r="N707" i="5"/>
  <c r="N708" i="5" l="1"/>
  <c r="E709" i="5"/>
  <c r="N709" i="5" l="1"/>
  <c r="E710" i="5"/>
  <c r="N710" i="5" l="1"/>
  <c r="E711" i="5"/>
  <c r="N711" i="5" l="1"/>
  <c r="E712" i="5"/>
  <c r="E713" i="5" l="1"/>
  <c r="N712" i="5"/>
  <c r="E714" i="5" l="1"/>
  <c r="N713" i="5"/>
  <c r="N714" i="5" l="1"/>
  <c r="E715" i="5"/>
  <c r="E716" i="5" l="1"/>
  <c r="N715" i="5"/>
  <c r="E717" i="5" l="1"/>
  <c r="N716" i="5"/>
  <c r="E718" i="5" l="1"/>
  <c r="N717" i="5"/>
  <c r="E719" i="5" l="1"/>
  <c r="N718" i="5"/>
  <c r="E720" i="5" l="1"/>
  <c r="N719" i="5"/>
  <c r="E721" i="5" l="1"/>
  <c r="N720" i="5"/>
  <c r="N721" i="5" l="1"/>
  <c r="E722" i="5"/>
  <c r="N722" i="5" l="1"/>
  <c r="E723" i="5"/>
  <c r="E724" i="5" l="1"/>
  <c r="N723" i="5"/>
  <c r="E725" i="5" l="1"/>
  <c r="N724" i="5"/>
  <c r="E726" i="5" l="1"/>
  <c r="N725" i="5"/>
  <c r="N726" i="5" l="1"/>
  <c r="E727" i="5"/>
  <c r="N727" i="5" l="1"/>
  <c r="E728" i="5"/>
  <c r="E729" i="5" l="1"/>
  <c r="N728" i="5"/>
  <c r="N729" i="5" l="1"/>
  <c r="E730" i="5"/>
  <c r="E731" i="5" l="1"/>
  <c r="N730" i="5"/>
  <c r="N731" i="5" l="1"/>
  <c r="E732" i="5"/>
  <c r="N732" i="5" l="1"/>
  <c r="E733" i="5"/>
  <c r="N733" i="5" l="1"/>
  <c r="E734" i="5"/>
  <c r="E735" i="5" l="1"/>
  <c r="N734" i="5"/>
  <c r="N735" i="5" l="1"/>
  <c r="E736" i="5"/>
  <c r="N736" i="5" l="1"/>
  <c r="E737" i="5"/>
  <c r="E738" i="5" l="1"/>
  <c r="N737" i="5"/>
  <c r="N738" i="5" l="1"/>
  <c r="E739" i="5"/>
  <c r="N739" i="5" l="1"/>
  <c r="E740" i="5"/>
  <c r="N740" i="5" l="1"/>
  <c r="E741" i="5"/>
  <c r="N741" i="5" l="1"/>
  <c r="E742" i="5"/>
  <c r="E743" i="5" l="1"/>
  <c r="N742" i="5"/>
  <c r="E744" i="5" l="1"/>
  <c r="N743" i="5"/>
  <c r="E745" i="5" l="1"/>
  <c r="N744" i="5"/>
  <c r="E746" i="5" l="1"/>
  <c r="N745" i="5"/>
  <c r="N746" i="5" l="1"/>
  <c r="E747" i="5"/>
  <c r="N747" i="5" l="1"/>
  <c r="E748" i="5"/>
  <c r="N748" i="5" l="1"/>
  <c r="E749" i="5"/>
  <c r="N749" i="5" l="1"/>
  <c r="E750" i="5"/>
  <c r="E751" i="5" l="1"/>
  <c r="N750" i="5"/>
  <c r="E752" i="5" l="1"/>
  <c r="N751" i="5"/>
  <c r="N752" i="5" l="1"/>
  <c r="E753" i="5"/>
  <c r="N753" i="5" l="1"/>
  <c r="E754" i="5"/>
  <c r="N754" i="5" l="1"/>
  <c r="E755" i="5"/>
  <c r="E756" i="5" l="1"/>
  <c r="N755" i="5"/>
  <c r="N756" i="5" l="1"/>
  <c r="E757" i="5"/>
  <c r="N757" i="5" l="1"/>
  <c r="E758" i="5"/>
  <c r="E759" i="5" l="1"/>
  <c r="N758" i="5"/>
  <c r="E760" i="5" l="1"/>
  <c r="N759" i="5"/>
  <c r="E761" i="5" l="1"/>
  <c r="N760" i="5"/>
  <c r="E762" i="5" l="1"/>
  <c r="N761" i="5"/>
  <c r="N762" i="5" l="1"/>
  <c r="E763" i="5"/>
  <c r="E764" i="5" l="1"/>
  <c r="N763" i="5"/>
  <c r="E765" i="5" l="1"/>
  <c r="N764" i="5"/>
  <c r="E766" i="5" l="1"/>
  <c r="N765" i="5"/>
  <c r="E767" i="5" l="1"/>
  <c r="N766" i="5"/>
  <c r="N767" i="5" l="1"/>
  <c r="E768" i="5"/>
  <c r="N768" i="5" l="1"/>
  <c r="E769" i="5"/>
  <c r="N769" i="5" l="1"/>
  <c r="E770" i="5"/>
  <c r="E771" i="5" l="1"/>
  <c r="N770" i="5"/>
  <c r="E772" i="5" l="1"/>
  <c r="N771" i="5"/>
  <c r="N772" i="5" l="1"/>
  <c r="E773" i="5"/>
  <c r="E774" i="5" l="1"/>
  <c r="N773" i="5"/>
  <c r="E775" i="5" l="1"/>
  <c r="N774" i="5"/>
  <c r="N775" i="5" l="1"/>
  <c r="E776" i="5"/>
  <c r="E777" i="5" l="1"/>
  <c r="N776" i="5"/>
  <c r="E778" i="5" l="1"/>
  <c r="N777" i="5"/>
  <c r="N778" i="5" l="1"/>
  <c r="E779" i="5"/>
  <c r="E780" i="5" l="1"/>
  <c r="N779" i="5"/>
  <c r="E781" i="5" l="1"/>
  <c r="N780" i="5"/>
  <c r="E782" i="5" l="1"/>
  <c r="N781" i="5"/>
  <c r="E783" i="5" l="1"/>
  <c r="N782" i="5"/>
  <c r="N783" i="5" l="1"/>
  <c r="E784" i="5"/>
  <c r="E785" i="5" l="1"/>
  <c r="N784" i="5"/>
  <c r="E786" i="5" l="1"/>
  <c r="N785" i="5"/>
  <c r="E787" i="5" l="1"/>
  <c r="N786" i="5"/>
  <c r="E788" i="5" l="1"/>
  <c r="N787" i="5"/>
  <c r="E789" i="5" l="1"/>
  <c r="N788" i="5"/>
  <c r="E790" i="5" l="1"/>
  <c r="N789" i="5"/>
  <c r="N790" i="5" l="1"/>
  <c r="E791" i="5"/>
  <c r="N791" i="5" l="1"/>
  <c r="E792" i="5"/>
  <c r="N792" i="5" l="1"/>
  <c r="E793" i="5"/>
  <c r="N793" i="5" l="1"/>
  <c r="E794" i="5"/>
  <c r="E795" i="5" l="1"/>
  <c r="N794" i="5"/>
  <c r="N795" i="5" l="1"/>
  <c r="E796" i="5"/>
  <c r="N796" i="5" l="1"/>
  <c r="E797" i="5"/>
  <c r="N797" i="5" l="1"/>
  <c r="E798" i="5"/>
  <c r="N798" i="5" l="1"/>
  <c r="E799" i="5"/>
  <c r="N799" i="5" l="1"/>
  <c r="E800" i="5"/>
  <c r="E801" i="5" l="1"/>
  <c r="N800" i="5"/>
  <c r="E802" i="5" l="1"/>
  <c r="N801" i="5"/>
  <c r="N802" i="5" l="1"/>
  <c r="E803" i="5"/>
  <c r="N803" i="5" l="1"/>
  <c r="E804" i="5"/>
  <c r="N804" i="5" l="1"/>
  <c r="E805" i="5"/>
  <c r="N805" i="5" l="1"/>
  <c r="E806" i="5"/>
  <c r="N806" i="5" l="1"/>
  <c r="E807" i="5"/>
  <c r="N807" i="5" l="1"/>
  <c r="E808" i="5"/>
  <c r="E809" i="5" l="1"/>
  <c r="N808" i="5"/>
  <c r="E810" i="5" l="1"/>
  <c r="N809" i="5"/>
  <c r="N810" i="5" l="1"/>
  <c r="E811" i="5"/>
  <c r="N811" i="5" l="1"/>
  <c r="E812" i="5"/>
  <c r="N812" i="5" l="1"/>
  <c r="E813" i="5"/>
  <c r="N813" i="5" l="1"/>
  <c r="E814" i="5"/>
  <c r="N814" i="5" l="1"/>
  <c r="E815" i="5"/>
  <c r="E816" i="5" l="1"/>
  <c r="N815" i="5"/>
  <c r="E817" i="5" l="1"/>
  <c r="N816" i="5"/>
  <c r="N817" i="5" l="1"/>
  <c r="E818" i="5"/>
  <c r="N818" i="5" l="1"/>
  <c r="E819" i="5"/>
  <c r="E820" i="5" l="1"/>
  <c r="N819" i="5"/>
  <c r="E821" i="5" l="1"/>
  <c r="N820" i="5"/>
  <c r="E822" i="5" l="1"/>
  <c r="N821" i="5"/>
  <c r="E823" i="5" l="1"/>
  <c r="N822" i="5"/>
  <c r="N823" i="5" l="1"/>
  <c r="E824" i="5"/>
  <c r="N824" i="5" l="1"/>
  <c r="E825" i="5"/>
  <c r="N825" i="5" l="1"/>
  <c r="E826" i="5"/>
  <c r="N826" i="5" l="1"/>
  <c r="E827" i="5"/>
  <c r="N827" i="5" l="1"/>
  <c r="E828" i="5"/>
  <c r="N828" i="5" l="1"/>
  <c r="E829" i="5"/>
  <c r="E830" i="5" l="1"/>
  <c r="N829" i="5"/>
  <c r="N830" i="5" l="1"/>
  <c r="E831" i="5"/>
  <c r="N831" i="5" l="1"/>
  <c r="E832" i="5"/>
  <c r="N832" i="5" l="1"/>
  <c r="E833" i="5"/>
  <c r="E834" i="5" l="1"/>
  <c r="N833" i="5"/>
  <c r="E835" i="5" l="1"/>
  <c r="N834" i="5"/>
  <c r="E836" i="5" l="1"/>
  <c r="N835" i="5"/>
  <c r="N836" i="5" l="1"/>
  <c r="E837" i="5"/>
  <c r="E838" i="5" l="1"/>
  <c r="N837" i="5"/>
  <c r="E839" i="5" l="1"/>
  <c r="N838" i="5"/>
  <c r="N839" i="5" l="1"/>
  <c r="E840" i="5"/>
  <c r="E841" i="5" l="1"/>
  <c r="N840" i="5"/>
  <c r="E842" i="5" l="1"/>
  <c r="N841" i="5"/>
  <c r="N842" i="5" l="1"/>
  <c r="E843" i="5"/>
  <c r="E844" i="5" l="1"/>
  <c r="N843" i="5"/>
  <c r="E845" i="5" l="1"/>
  <c r="N844" i="5"/>
  <c r="E846" i="5" l="1"/>
  <c r="N845" i="5"/>
  <c r="E847" i="5" l="1"/>
  <c r="N846" i="5"/>
  <c r="N847" i="5" l="1"/>
  <c r="E848" i="5"/>
  <c r="E849" i="5" l="1"/>
  <c r="N848" i="5"/>
  <c r="E850" i="5" l="1"/>
  <c r="N849" i="5"/>
  <c r="N850" i="5" l="1"/>
  <c r="E851" i="5"/>
  <c r="E852" i="5" l="1"/>
  <c r="N851" i="5"/>
  <c r="E853" i="5" l="1"/>
  <c r="N852" i="5"/>
  <c r="E854" i="5" l="1"/>
  <c r="N853" i="5"/>
  <c r="E855" i="5" l="1"/>
  <c r="N854" i="5"/>
  <c r="N855" i="5" l="1"/>
  <c r="E856" i="5"/>
  <c r="E857" i="5" l="1"/>
  <c r="N856" i="5"/>
  <c r="N857" i="5" l="1"/>
  <c r="E858" i="5"/>
  <c r="N858" i="5" l="1"/>
  <c r="E859" i="5"/>
  <c r="E860" i="5" l="1"/>
  <c r="N859" i="5"/>
  <c r="E861" i="5" l="1"/>
  <c r="N860" i="5"/>
  <c r="N861" i="5" l="1"/>
  <c r="E862" i="5"/>
  <c r="E863" i="5" l="1"/>
  <c r="N862" i="5"/>
  <c r="N863" i="5" l="1"/>
  <c r="E864" i="5"/>
  <c r="N864" i="5" l="1"/>
  <c r="E865" i="5"/>
  <c r="N865" i="5" l="1"/>
  <c r="E866" i="5"/>
  <c r="N866" i="5" l="1"/>
  <c r="E867" i="5"/>
  <c r="N867" i="5" l="1"/>
  <c r="E868" i="5"/>
  <c r="N868" i="5" l="1"/>
  <c r="E869" i="5"/>
  <c r="N869" i="5" l="1"/>
  <c r="E870" i="5"/>
  <c r="N870" i="5" l="1"/>
  <c r="E871" i="5"/>
  <c r="N871" i="5" l="1"/>
  <c r="E872" i="5"/>
  <c r="N872" i="5" l="1"/>
  <c r="E873" i="5"/>
  <c r="E874" i="5" l="1"/>
  <c r="N873" i="5"/>
  <c r="N874" i="5" l="1"/>
  <c r="E875" i="5"/>
  <c r="E876" i="5" l="1"/>
  <c r="N875" i="5"/>
  <c r="N876" i="5" l="1"/>
  <c r="E877" i="5"/>
  <c r="N877" i="5" l="1"/>
  <c r="E878" i="5"/>
  <c r="N878" i="5" l="1"/>
  <c r="E879" i="5"/>
  <c r="N879" i="5" l="1"/>
  <c r="E880" i="5"/>
  <c r="N880" i="5" l="1"/>
  <c r="E881" i="5"/>
  <c r="N881" i="5" l="1"/>
  <c r="E882" i="5"/>
  <c r="N882" i="5" l="1"/>
  <c r="E883" i="5"/>
  <c r="N883" i="5" l="1"/>
  <c r="E884" i="5"/>
  <c r="N884" i="5" l="1"/>
  <c r="E885" i="5"/>
  <c r="N885" i="5" l="1"/>
  <c r="E886" i="5"/>
  <c r="N886" i="5" l="1"/>
  <c r="E887" i="5"/>
  <c r="N887" i="5" l="1"/>
  <c r="E888" i="5"/>
  <c r="E889" i="5" l="1"/>
  <c r="N888" i="5"/>
  <c r="N889" i="5" l="1"/>
  <c r="E890" i="5"/>
  <c r="E891" i="5" l="1"/>
  <c r="N890" i="5"/>
  <c r="E892" i="5" l="1"/>
  <c r="N891" i="5"/>
  <c r="N892" i="5" l="1"/>
  <c r="E893" i="5"/>
  <c r="E894" i="5" l="1"/>
  <c r="N893" i="5"/>
  <c r="N894" i="5" l="1"/>
  <c r="E895" i="5"/>
  <c r="E896" i="5" l="1"/>
  <c r="N895" i="5"/>
  <c r="N896" i="5" l="1"/>
  <c r="E897" i="5"/>
  <c r="N897" i="5" l="1"/>
  <c r="E898" i="5"/>
  <c r="E899" i="5" l="1"/>
  <c r="N898" i="5"/>
  <c r="N899" i="5" l="1"/>
  <c r="E900" i="5"/>
  <c r="E901" i="5" l="1"/>
  <c r="N900" i="5"/>
  <c r="E902" i="5" l="1"/>
  <c r="N901" i="5"/>
  <c r="E903" i="5" l="1"/>
  <c r="N902" i="5"/>
  <c r="N903" i="5" l="1"/>
  <c r="E904" i="5"/>
  <c r="E905" i="5" l="1"/>
  <c r="N904" i="5"/>
  <c r="E906" i="5" l="1"/>
  <c r="N905" i="5"/>
  <c r="N906" i="5" l="1"/>
  <c r="E907" i="5"/>
  <c r="N907" i="5" l="1"/>
  <c r="E908" i="5"/>
  <c r="N908" i="5" l="1"/>
  <c r="E909" i="5"/>
  <c r="N909" i="5" l="1"/>
  <c r="E910" i="5"/>
  <c r="N910" i="5" l="1"/>
  <c r="E911" i="5"/>
  <c r="N911" i="5" l="1"/>
  <c r="E912" i="5"/>
  <c r="N912" i="5" l="1"/>
  <c r="E913" i="5"/>
  <c r="N913" i="5" l="1"/>
  <c r="E914" i="5"/>
  <c r="N914" i="5" l="1"/>
  <c r="E915" i="5"/>
  <c r="N915" i="5" l="1"/>
  <c r="E916" i="5"/>
  <c r="E917" i="5" l="1"/>
  <c r="N916" i="5"/>
  <c r="E918" i="5" l="1"/>
  <c r="N917" i="5"/>
  <c r="E919" i="5" l="1"/>
  <c r="N918" i="5"/>
  <c r="N919" i="5" l="1"/>
  <c r="E920" i="5"/>
  <c r="E921" i="5" l="1"/>
  <c r="N920" i="5"/>
  <c r="N921" i="5" l="1"/>
  <c r="E922" i="5"/>
  <c r="E923" i="5" l="1"/>
  <c r="N922" i="5"/>
  <c r="N923" i="5" l="1"/>
  <c r="E924" i="5"/>
  <c r="N924" i="5" l="1"/>
  <c r="E925" i="5"/>
  <c r="N925" i="5" l="1"/>
  <c r="E926" i="5"/>
  <c r="N926" i="5" l="1"/>
  <c r="E927" i="5"/>
  <c r="N927" i="5" l="1"/>
  <c r="E928" i="5"/>
  <c r="N928" i="5" l="1"/>
  <c r="E929" i="5"/>
  <c r="E930" i="5" l="1"/>
  <c r="N929" i="5"/>
  <c r="N930" i="5" l="1"/>
  <c r="E931" i="5"/>
  <c r="N931" i="5" l="1"/>
  <c r="E932" i="5"/>
  <c r="N932" i="5" l="1"/>
  <c r="E933" i="5"/>
  <c r="N933" i="5" l="1"/>
  <c r="E934" i="5"/>
  <c r="N934" i="5" l="1"/>
  <c r="E935" i="5"/>
  <c r="N935" i="5" l="1"/>
  <c r="E936" i="5"/>
  <c r="N936" i="5" l="1"/>
  <c r="E937" i="5"/>
  <c r="N937" i="5" l="1"/>
  <c r="E938" i="5"/>
  <c r="N938" i="5" l="1"/>
  <c r="E939" i="5"/>
  <c r="N939" i="5" l="1"/>
  <c r="E940" i="5"/>
  <c r="E941" i="5" l="1"/>
  <c r="N940" i="5"/>
  <c r="N941" i="5" l="1"/>
  <c r="E942" i="5"/>
  <c r="E943" i="5" l="1"/>
  <c r="N942" i="5"/>
  <c r="N943" i="5" l="1"/>
  <c r="E944" i="5"/>
  <c r="E945" i="5" l="1"/>
  <c r="N944" i="5"/>
  <c r="N945" i="5" l="1"/>
  <c r="E946" i="5"/>
  <c r="E947" i="5" l="1"/>
  <c r="N946" i="5"/>
  <c r="E948" i="5" l="1"/>
  <c r="N947" i="5"/>
  <c r="E949" i="5" l="1"/>
  <c r="N948" i="5"/>
  <c r="N949" i="5" l="1"/>
  <c r="E950" i="5"/>
  <c r="N950" i="5" l="1"/>
  <c r="E951" i="5"/>
  <c r="E952" i="5" l="1"/>
  <c r="N951" i="5"/>
  <c r="N952" i="5" l="1"/>
  <c r="E953" i="5"/>
  <c r="N953" i="5" l="1"/>
  <c r="E954" i="5"/>
  <c r="E955" i="5" l="1"/>
  <c r="N954" i="5"/>
  <c r="N955" i="5" l="1"/>
  <c r="E956" i="5"/>
  <c r="E957" i="5" l="1"/>
  <c r="N956" i="5"/>
  <c r="E958" i="5" l="1"/>
  <c r="N957" i="5"/>
  <c r="E959" i="5" l="1"/>
  <c r="N958" i="5"/>
  <c r="E960" i="5" l="1"/>
  <c r="N959" i="5"/>
  <c r="N960" i="5" l="1"/>
  <c r="E961" i="5"/>
  <c r="N961" i="5" l="1"/>
  <c r="E962" i="5"/>
  <c r="E963" i="5" l="1"/>
  <c r="N962" i="5"/>
  <c r="E964" i="5" l="1"/>
  <c r="N963" i="5"/>
  <c r="E965" i="5" l="1"/>
  <c r="N964" i="5"/>
  <c r="N965" i="5" l="1"/>
  <c r="E966" i="5"/>
  <c r="N966" i="5" l="1"/>
  <c r="E967" i="5"/>
  <c r="N967" i="5" l="1"/>
  <c r="E968" i="5"/>
  <c r="N968" i="5" l="1"/>
  <c r="E969" i="5"/>
  <c r="N969" i="5" l="1"/>
  <c r="E970" i="5"/>
  <c r="E971" i="5" l="1"/>
  <c r="N970" i="5"/>
  <c r="E972" i="5" l="1"/>
  <c r="N971" i="5"/>
  <c r="N972" i="5" l="1"/>
  <c r="E973" i="5"/>
  <c r="E974" i="5" l="1"/>
  <c r="N973" i="5"/>
  <c r="N974" i="5" l="1"/>
  <c r="E975" i="5"/>
  <c r="N975" i="5" l="1"/>
  <c r="E976" i="5"/>
  <c r="N976" i="5" l="1"/>
  <c r="E977" i="5"/>
  <c r="N977" i="5" l="1"/>
  <c r="E978" i="5"/>
  <c r="E979" i="5" l="1"/>
  <c r="N978" i="5"/>
  <c r="N979" i="5" l="1"/>
  <c r="E980" i="5"/>
  <c r="E981" i="5" l="1"/>
  <c r="N980" i="5"/>
  <c r="E982" i="5" l="1"/>
  <c r="N981" i="5"/>
  <c r="E983" i="5" l="1"/>
  <c r="N982" i="5"/>
  <c r="E984" i="5" l="1"/>
  <c r="N983" i="5"/>
  <c r="E985" i="5" l="1"/>
  <c r="N984" i="5"/>
  <c r="N985" i="5" l="1"/>
  <c r="E986" i="5"/>
  <c r="N986" i="5" l="1"/>
  <c r="E987" i="5"/>
  <c r="N987" i="5" l="1"/>
  <c r="E988" i="5"/>
  <c r="E989" i="5" l="1"/>
  <c r="N988" i="5"/>
  <c r="E990" i="5" l="1"/>
  <c r="N989" i="5"/>
  <c r="N990" i="5" l="1"/>
  <c r="E991" i="5"/>
  <c r="E992" i="5" l="1"/>
  <c r="N991" i="5"/>
  <c r="E993" i="5" l="1"/>
  <c r="N992" i="5"/>
  <c r="E994" i="5" l="1"/>
  <c r="N993" i="5"/>
  <c r="E995" i="5" l="1"/>
  <c r="N994" i="5"/>
  <c r="E996" i="5" l="1"/>
  <c r="N995" i="5"/>
  <c r="E997" i="5" l="1"/>
  <c r="N996" i="5"/>
  <c r="E998" i="5" l="1"/>
  <c r="N997" i="5"/>
  <c r="N998" i="5" l="1"/>
  <c r="E999" i="5"/>
  <c r="N999" i="5" l="1"/>
  <c r="E1000" i="5"/>
  <c r="N1000" i="5" l="1"/>
  <c r="E1001" i="5"/>
  <c r="N1001" i="5" l="1"/>
  <c r="E1002" i="5"/>
  <c r="E1003" i="5" l="1"/>
  <c r="N1002" i="5"/>
  <c r="E1004" i="5" l="1"/>
  <c r="N1003" i="5"/>
  <c r="E1005" i="5" l="1"/>
  <c r="N1004" i="5"/>
  <c r="N1005" i="5" l="1"/>
  <c r="E1006" i="5"/>
  <c r="E1007" i="5" l="1"/>
  <c r="N1006" i="5"/>
  <c r="N1007" i="5" l="1"/>
  <c r="E1008" i="5"/>
  <c r="E1009" i="5" l="1"/>
  <c r="N1008" i="5"/>
  <c r="E1010" i="5" l="1"/>
  <c r="N1009" i="5"/>
  <c r="E1011" i="5" l="1"/>
  <c r="N1010" i="5"/>
  <c r="N1011" i="5" l="1"/>
  <c r="E1012" i="5"/>
  <c r="E1013" i="5" l="1"/>
  <c r="N1012" i="5"/>
  <c r="N1013" i="5" l="1"/>
  <c r="E1014" i="5"/>
  <c r="N1014" i="5" l="1"/>
  <c r="E1015" i="5"/>
  <c r="N1015" i="5" l="1"/>
  <c r="E1016" i="5"/>
  <c r="E1017" i="5" l="1"/>
  <c r="N1016" i="5"/>
  <c r="N1017" i="5" l="1"/>
  <c r="E1018" i="5"/>
  <c r="E1019" i="5" l="1"/>
  <c r="N1018" i="5"/>
  <c r="E1020" i="5" l="1"/>
  <c r="N1019" i="5"/>
  <c r="E1021" i="5" l="1"/>
  <c r="N1020" i="5"/>
  <c r="N1021" i="5" l="1"/>
  <c r="E1022" i="5"/>
  <c r="E1023" i="5" l="1"/>
  <c r="N1022" i="5"/>
  <c r="N1023" i="5" l="1"/>
  <c r="E1024" i="5"/>
  <c r="N1024" i="5" l="1"/>
  <c r="E1025" i="5"/>
  <c r="N1025" i="5" l="1"/>
  <c r="E1026" i="5"/>
  <c r="E1027" i="5" l="1"/>
  <c r="N1026" i="5"/>
  <c r="E1028" i="5" l="1"/>
  <c r="N1027" i="5"/>
  <c r="E1029" i="5" l="1"/>
  <c r="N1028" i="5"/>
  <c r="E1030" i="5" l="1"/>
  <c r="N1029" i="5"/>
  <c r="N1030" i="5" l="1"/>
  <c r="E1031" i="5"/>
  <c r="N1031" i="5" l="1"/>
  <c r="E1032" i="5"/>
  <c r="N1032" i="5" l="1"/>
  <c r="E1033" i="5"/>
  <c r="E1034" i="5" l="1"/>
  <c r="N1033" i="5"/>
  <c r="E1035" i="5" l="1"/>
  <c r="N1034" i="5"/>
  <c r="N1035" i="5" l="1"/>
  <c r="E1036" i="5"/>
  <c r="N1036" i="5" l="1"/>
  <c r="E1037" i="5"/>
  <c r="N1037" i="5" l="1"/>
  <c r="E1038" i="5"/>
  <c r="N1038" i="5" l="1"/>
  <c r="E1039" i="5"/>
  <c r="E1040" i="5" l="1"/>
  <c r="N1039" i="5"/>
  <c r="E1041" i="5" l="1"/>
  <c r="N1040" i="5"/>
  <c r="N1041" i="5" l="1"/>
  <c r="E1042" i="5"/>
  <c r="E1043" i="5" l="1"/>
  <c r="N1042" i="5"/>
  <c r="E1044" i="5" l="1"/>
  <c r="N1043" i="5"/>
  <c r="E1045" i="5" l="1"/>
  <c r="N1044" i="5"/>
  <c r="N1045" i="5" l="1"/>
  <c r="E1046" i="5"/>
  <c r="N1046" i="5" l="1"/>
  <c r="E1047" i="5"/>
  <c r="N1047" i="5" l="1"/>
  <c r="E1048" i="5"/>
  <c r="N1048" i="5" l="1"/>
  <c r="E1049" i="5"/>
  <c r="E1050" i="5" l="1"/>
  <c r="N1049" i="5"/>
  <c r="E1051" i="5" l="1"/>
  <c r="N1050" i="5"/>
  <c r="N1051" i="5" l="1"/>
  <c r="E1052" i="5"/>
  <c r="E1053" i="5" l="1"/>
  <c r="N1052" i="5"/>
  <c r="E1054" i="5" l="1"/>
  <c r="N1053" i="5"/>
  <c r="N1054" i="5" l="1"/>
  <c r="E1055" i="5"/>
  <c r="N1055" i="5" l="1"/>
  <c r="E1056" i="5"/>
  <c r="N1056" i="5" l="1"/>
  <c r="E1057" i="5"/>
  <c r="N1057" i="5" l="1"/>
  <c r="E1058" i="5"/>
  <c r="N1058" i="5" l="1"/>
  <c r="E1059" i="5"/>
  <c r="N1059" i="5" l="1"/>
  <c r="E1060" i="5"/>
  <c r="E1061" i="5" l="1"/>
  <c r="N1060" i="5"/>
  <c r="E1062" i="5" l="1"/>
  <c r="N1061" i="5"/>
  <c r="N1062" i="5" l="1"/>
  <c r="E1063" i="5"/>
  <c r="E1064" i="5" l="1"/>
  <c r="N1063" i="5"/>
  <c r="E1065" i="5" l="1"/>
  <c r="N1064" i="5"/>
  <c r="N1065" i="5" l="1"/>
  <c r="E1066" i="5"/>
  <c r="N1066" i="5" l="1"/>
  <c r="E1067" i="5"/>
  <c r="N1067" i="5" l="1"/>
  <c r="E1068" i="5"/>
  <c r="N1068" i="5" l="1"/>
  <c r="E1069" i="5"/>
  <c r="E1070" i="5" l="1"/>
  <c r="N1069" i="5"/>
  <c r="N1070" i="5" l="1"/>
  <c r="E1071" i="5"/>
  <c r="N1071" i="5" l="1"/>
  <c r="E1072" i="5"/>
  <c r="N1072" i="5" l="1"/>
  <c r="E1073" i="5"/>
  <c r="N1073" i="5" l="1"/>
  <c r="E1074" i="5"/>
  <c r="N1074" i="5" l="1"/>
  <c r="E1075" i="5"/>
  <c r="E1076" i="5" l="1"/>
  <c r="N1075" i="5"/>
  <c r="N1076" i="5" l="1"/>
  <c r="E1077" i="5"/>
  <c r="E1078" i="5" l="1"/>
  <c r="N1077" i="5"/>
  <c r="N1078" i="5" l="1"/>
  <c r="E1079" i="5"/>
  <c r="E1080" i="5" l="1"/>
  <c r="N1079" i="5"/>
  <c r="N1080" i="5" l="1"/>
  <c r="E1081" i="5"/>
  <c r="N1081" i="5" l="1"/>
  <c r="E1082" i="5"/>
  <c r="N1082" i="5" l="1"/>
  <c r="E1083" i="5"/>
  <c r="E1084" i="5" l="1"/>
  <c r="N1083" i="5"/>
  <c r="E1085" i="5" l="1"/>
  <c r="N1084" i="5"/>
  <c r="N1085" i="5" l="1"/>
  <c r="E1086" i="5"/>
  <c r="N1086" i="5" l="1"/>
  <c r="E1087" i="5"/>
  <c r="E1088" i="5" l="1"/>
  <c r="N1087" i="5"/>
  <c r="E1089" i="5" l="1"/>
  <c r="N1088" i="5"/>
  <c r="E1090" i="5" l="1"/>
  <c r="N1089" i="5"/>
  <c r="N1090" i="5" l="1"/>
  <c r="E1091" i="5"/>
  <c r="N1091" i="5" l="1"/>
  <c r="E1092" i="5"/>
  <c r="E1093" i="5" l="1"/>
  <c r="N1092" i="5"/>
  <c r="N1093" i="5" l="1"/>
  <c r="E1094" i="5"/>
  <c r="E1095" i="5" l="1"/>
  <c r="N1094" i="5"/>
  <c r="N1095" i="5" l="1"/>
  <c r="E1096" i="5"/>
  <c r="E1097" i="5" l="1"/>
  <c r="N1096" i="5"/>
  <c r="E1098" i="5" l="1"/>
  <c r="N1097" i="5"/>
  <c r="E1099" i="5" l="1"/>
  <c r="N1098" i="5"/>
  <c r="E1100" i="5" l="1"/>
  <c r="N1099" i="5"/>
  <c r="N1100" i="5" l="1"/>
  <c r="E1101" i="5"/>
  <c r="E1102" i="5" l="1"/>
  <c r="N1101" i="5"/>
  <c r="N1102" i="5" l="1"/>
  <c r="E1103" i="5"/>
  <c r="E1104" i="5" l="1"/>
  <c r="N1103" i="5"/>
  <c r="N1104" i="5" l="1"/>
  <c r="E1105" i="5"/>
  <c r="E1106" i="5" l="1"/>
  <c r="N1105" i="5"/>
  <c r="N1106" i="5" l="1"/>
  <c r="E1107" i="5"/>
  <c r="E1108" i="5" l="1"/>
  <c r="N1107" i="5"/>
  <c r="N1108" i="5" l="1"/>
  <c r="E1109" i="5"/>
  <c r="N1109" i="5" l="1"/>
  <c r="E1110" i="5"/>
  <c r="N1110" i="5" l="1"/>
  <c r="E1111" i="5"/>
  <c r="N1111" i="5" l="1"/>
  <c r="E1112" i="5"/>
  <c r="N1112" i="5" l="1"/>
  <c r="E1113" i="5"/>
  <c r="E1114" i="5" l="1"/>
  <c r="N1113" i="5"/>
  <c r="N1114" i="5" l="1"/>
  <c r="E1115" i="5"/>
  <c r="E1116" i="5" l="1"/>
  <c r="N1115" i="5"/>
  <c r="E1117" i="5" l="1"/>
  <c r="N1116" i="5"/>
  <c r="E1118" i="5" l="1"/>
  <c r="N1117" i="5"/>
  <c r="N1118" i="5" l="1"/>
  <c r="E1119" i="5"/>
  <c r="E1120" i="5" l="1"/>
  <c r="N1119" i="5"/>
  <c r="E1121" i="5" l="1"/>
  <c r="N1120" i="5"/>
  <c r="N1121" i="5" l="1"/>
  <c r="E1122" i="5"/>
  <c r="E1123" i="5" l="1"/>
  <c r="N1122" i="5"/>
  <c r="E1124" i="5" l="1"/>
  <c r="N1123" i="5"/>
  <c r="N1124" i="5" l="1"/>
  <c r="E1125" i="5"/>
  <c r="E1126" i="5" l="1"/>
  <c r="N1125" i="5"/>
  <c r="N1126" i="5" l="1"/>
  <c r="E1127" i="5"/>
  <c r="E1128" i="5" l="1"/>
  <c r="N1127" i="5"/>
  <c r="E1129" i="5" l="1"/>
  <c r="N1128" i="5"/>
  <c r="N1129" i="5" l="1"/>
  <c r="E1130" i="5"/>
  <c r="E1131" i="5" l="1"/>
  <c r="N1130" i="5"/>
  <c r="E1132" i="5" l="1"/>
  <c r="N1131" i="5"/>
  <c r="N1132" i="5" l="1"/>
  <c r="E1133" i="5"/>
  <c r="N1133" i="5" l="1"/>
  <c r="E1134" i="5"/>
  <c r="E1135" i="5" l="1"/>
  <c r="N1134" i="5"/>
  <c r="E1136" i="5" l="1"/>
  <c r="N1135" i="5"/>
  <c r="N1136" i="5" l="1"/>
  <c r="E1137" i="5"/>
  <c r="N1137" i="5" l="1"/>
  <c r="E1138" i="5"/>
  <c r="E1139" i="5" l="1"/>
  <c r="N1138" i="5"/>
  <c r="E1140" i="5" l="1"/>
  <c r="N1139" i="5"/>
  <c r="E1141" i="5" l="1"/>
  <c r="N1140" i="5"/>
  <c r="N1141" i="5" l="1"/>
  <c r="E1142" i="5"/>
  <c r="N1142" i="5" l="1"/>
  <c r="E1143" i="5"/>
  <c r="N1143" i="5" l="1"/>
  <c r="E1144" i="5"/>
  <c r="N1144" i="5" l="1"/>
  <c r="E1145" i="5"/>
  <c r="E1146" i="5" l="1"/>
  <c r="N1145" i="5"/>
  <c r="E1147" i="5" l="1"/>
  <c r="N1146" i="5"/>
  <c r="E1148" i="5" l="1"/>
  <c r="N1147" i="5"/>
  <c r="N1148" i="5" l="1"/>
  <c r="E1149" i="5"/>
  <c r="N1149" i="5" l="1"/>
  <c r="E1150" i="5"/>
  <c r="E1151" i="5" l="1"/>
  <c r="N1150" i="5"/>
  <c r="N1151" i="5" l="1"/>
  <c r="E1152" i="5"/>
  <c r="E1153" i="5" l="1"/>
  <c r="N1152" i="5"/>
  <c r="E1154" i="5" l="1"/>
  <c r="N1153" i="5"/>
  <c r="E1155" i="5" l="1"/>
  <c r="N1154" i="5"/>
  <c r="E1156" i="5" l="1"/>
  <c r="N1155" i="5"/>
  <c r="N1156" i="5" l="1"/>
  <c r="E1157" i="5"/>
  <c r="E1158" i="5" l="1"/>
  <c r="N1157" i="5"/>
  <c r="E1159" i="5" l="1"/>
  <c r="N1158" i="5"/>
  <c r="E1160" i="5" l="1"/>
  <c r="N1159" i="5"/>
  <c r="E1161" i="5" l="1"/>
  <c r="N1160" i="5"/>
  <c r="E1162" i="5" l="1"/>
  <c r="N1161" i="5"/>
  <c r="N1162" i="5" l="1"/>
  <c r="E1163" i="5"/>
  <c r="N1163" i="5" l="1"/>
  <c r="E1164" i="5"/>
  <c r="E1165" i="5" l="1"/>
  <c r="N1164" i="5"/>
  <c r="N1165" i="5" l="1"/>
  <c r="E1166" i="5"/>
  <c r="E1167" i="5" l="1"/>
  <c r="N1166" i="5"/>
  <c r="E1168" i="5" l="1"/>
  <c r="N1167" i="5"/>
  <c r="E1169" i="5" l="1"/>
  <c r="N1168" i="5"/>
  <c r="E1170" i="5" l="1"/>
  <c r="N1169" i="5"/>
  <c r="N1170" i="5" l="1"/>
  <c r="E1171" i="5"/>
  <c r="N1171" i="5" l="1"/>
  <c r="E1172" i="5"/>
  <c r="N1172" i="5" l="1"/>
  <c r="E1173" i="5"/>
  <c r="E1174" i="5" l="1"/>
  <c r="N1173" i="5"/>
  <c r="N1174" i="5" l="1"/>
  <c r="E1175" i="5"/>
  <c r="E1176" i="5" l="1"/>
  <c r="N1175" i="5"/>
  <c r="N1176" i="5" l="1"/>
  <c r="E1177" i="5"/>
  <c r="N1177" i="5" l="1"/>
  <c r="E1178" i="5"/>
  <c r="E1179" i="5" l="1"/>
  <c r="N1178" i="5"/>
  <c r="E1180" i="5" l="1"/>
  <c r="N1179" i="5"/>
  <c r="E1181" i="5" l="1"/>
  <c r="N1180" i="5"/>
  <c r="E1182" i="5" l="1"/>
  <c r="N1181" i="5"/>
  <c r="E1183" i="5" l="1"/>
  <c r="N1182" i="5"/>
  <c r="E1184" i="5" l="1"/>
  <c r="N1183" i="5"/>
  <c r="E1185" i="5" l="1"/>
  <c r="N1184" i="5"/>
  <c r="N1185" i="5" l="1"/>
  <c r="E1186" i="5"/>
  <c r="E1187" i="5" l="1"/>
  <c r="N1186" i="5"/>
  <c r="E1188" i="5" l="1"/>
  <c r="N1187" i="5"/>
  <c r="E1189" i="5" l="1"/>
  <c r="N1188" i="5"/>
  <c r="N1189" i="5" l="1"/>
  <c r="E1190" i="5"/>
  <c r="E1191" i="5" l="1"/>
  <c r="N1190" i="5"/>
  <c r="N1191" i="5" l="1"/>
  <c r="E1192" i="5"/>
  <c r="E1193" i="5" l="1"/>
  <c r="N1192" i="5"/>
  <c r="N1193" i="5" l="1"/>
  <c r="E1194" i="5"/>
  <c r="N1194" i="5" l="1"/>
  <c r="E1195" i="5"/>
  <c r="N1195" i="5" l="1"/>
  <c r="E1196" i="5"/>
  <c r="E1197" i="5" l="1"/>
  <c r="N1196" i="5"/>
  <c r="E1198" i="5" l="1"/>
  <c r="N1197" i="5"/>
  <c r="N1198" i="5" l="1"/>
  <c r="E1199" i="5"/>
  <c r="E1200" i="5" l="1"/>
  <c r="N1199" i="5"/>
  <c r="N1200" i="5" l="1"/>
  <c r="E1201" i="5"/>
  <c r="E1202" i="5" l="1"/>
  <c r="N1201" i="5"/>
  <c r="N1202" i="5" l="1"/>
  <c r="E1203" i="5"/>
  <c r="N1203" i="5" l="1"/>
  <c r="E1204" i="5"/>
  <c r="N1204" i="5" l="1"/>
  <c r="E1205" i="5"/>
  <c r="N1205" i="5" l="1"/>
  <c r="E1206" i="5"/>
  <c r="N1206" i="5" l="1"/>
  <c r="E1207" i="5"/>
  <c r="N1207" i="5" l="1"/>
  <c r="E1208" i="5"/>
  <c r="E1209" i="5" l="1"/>
  <c r="N1208" i="5"/>
  <c r="N1209" i="5" l="1"/>
  <c r="E1210" i="5"/>
  <c r="E1211" i="5" l="1"/>
  <c r="N1210" i="5"/>
  <c r="N1211" i="5" l="1"/>
  <c r="E1212" i="5"/>
  <c r="N1212" i="5" l="1"/>
  <c r="E1213" i="5"/>
  <c r="N1213" i="5" l="1"/>
  <c r="E1214" i="5"/>
  <c r="E1215" i="5" l="1"/>
  <c r="N1214" i="5"/>
  <c r="E1216" i="5" l="1"/>
  <c r="N1215" i="5"/>
  <c r="E1217" i="5" l="1"/>
  <c r="N1216" i="5"/>
  <c r="E1218" i="5" l="1"/>
  <c r="N1217" i="5"/>
  <c r="E1219" i="5" l="1"/>
  <c r="N1218" i="5"/>
  <c r="N1219" i="5" l="1"/>
  <c r="E1220" i="5"/>
  <c r="N1220" i="5" l="1"/>
  <c r="E1221" i="5"/>
  <c r="N1221" i="5" l="1"/>
  <c r="E1222" i="5"/>
  <c r="N1222" i="5" l="1"/>
  <c r="E1223" i="5"/>
  <c r="E1224" i="5" l="1"/>
  <c r="N1223" i="5"/>
  <c r="N1224" i="5" l="1"/>
  <c r="E1225" i="5"/>
  <c r="N1225" i="5" l="1"/>
  <c r="E1226" i="5"/>
  <c r="E1227" i="5" l="1"/>
  <c r="N1226" i="5"/>
  <c r="N1227" i="5" l="1"/>
  <c r="E1228" i="5"/>
  <c r="N1228" i="5" l="1"/>
  <c r="E1229" i="5"/>
  <c r="E1230" i="5" l="1"/>
  <c r="N1229" i="5"/>
  <c r="N1230" i="5" l="1"/>
  <c r="E1231" i="5"/>
  <c r="E1232" i="5" l="1"/>
  <c r="N1231" i="5"/>
  <c r="E1233" i="5" l="1"/>
  <c r="N1232" i="5"/>
  <c r="E1234" i="5" l="1"/>
  <c r="N1233" i="5"/>
  <c r="N1234" i="5" l="1"/>
  <c r="E1235" i="5"/>
  <c r="E1236" i="5" l="1"/>
  <c r="N1235" i="5"/>
  <c r="E1237" i="5" l="1"/>
  <c r="N1236" i="5"/>
  <c r="E1238" i="5" l="1"/>
  <c r="N1237" i="5"/>
  <c r="E1239" i="5" l="1"/>
  <c r="N1238" i="5"/>
  <c r="N1239" i="5" l="1"/>
  <c r="E1240" i="5"/>
  <c r="E1241" i="5" l="1"/>
  <c r="N1240" i="5"/>
  <c r="E1242" i="5" l="1"/>
  <c r="N1241" i="5"/>
  <c r="N1242" i="5" l="1"/>
  <c r="E1243" i="5"/>
  <c r="N1243" i="5" l="1"/>
  <c r="E1244" i="5"/>
  <c r="E1245" i="5" l="1"/>
  <c r="N1244" i="5"/>
  <c r="E1246" i="5" l="1"/>
  <c r="N1245" i="5"/>
  <c r="E1247" i="5" l="1"/>
  <c r="N1246" i="5"/>
  <c r="N1247" i="5" l="1"/>
  <c r="E1248" i="5"/>
  <c r="E1249" i="5" l="1"/>
  <c r="N1248" i="5"/>
  <c r="N1249" i="5" l="1"/>
  <c r="E1250" i="5"/>
  <c r="N1250" i="5" l="1"/>
  <c r="E1251" i="5"/>
  <c r="E1252" i="5" l="1"/>
  <c r="N1251" i="5"/>
  <c r="E1253" i="5" l="1"/>
  <c r="N1252" i="5"/>
  <c r="E1254" i="5" l="1"/>
  <c r="N1253" i="5"/>
  <c r="E1255" i="5" l="1"/>
  <c r="N1254" i="5"/>
  <c r="N1255" i="5" l="1"/>
  <c r="E1256" i="5"/>
  <c r="E1257" i="5" l="1"/>
  <c r="N1256" i="5"/>
  <c r="N1257" i="5" l="1"/>
  <c r="E1258" i="5"/>
  <c r="E1259" i="5" l="1"/>
  <c r="N1258" i="5"/>
  <c r="N1259" i="5" l="1"/>
  <c r="E1260" i="5"/>
  <c r="E1261" i="5" l="1"/>
  <c r="N1260" i="5"/>
  <c r="E1262" i="5" l="1"/>
  <c r="N1261" i="5"/>
  <c r="N1262" i="5" l="1"/>
  <c r="E1263" i="5"/>
  <c r="N1263" i="5" l="1"/>
  <c r="E1264" i="5"/>
  <c r="E1265" i="5" l="1"/>
  <c r="N1264" i="5"/>
  <c r="N1265" i="5" l="1"/>
  <c r="E1266" i="5"/>
  <c r="N1266" i="5" l="1"/>
  <c r="E1267" i="5"/>
  <c r="E1268" i="5" l="1"/>
  <c r="N1267" i="5"/>
  <c r="E1269" i="5" l="1"/>
  <c r="N1268" i="5"/>
  <c r="E1270" i="5" l="1"/>
  <c r="N1269" i="5"/>
  <c r="E1271" i="5" l="1"/>
  <c r="N1270" i="5"/>
  <c r="E1272" i="5" l="1"/>
  <c r="N1271" i="5"/>
  <c r="E1273" i="5" l="1"/>
  <c r="N1272" i="5"/>
  <c r="E1274" i="5" l="1"/>
  <c r="N1273" i="5"/>
  <c r="E1275" i="5" l="1"/>
  <c r="N1274" i="5"/>
  <c r="E1276" i="5" l="1"/>
  <c r="N1275" i="5"/>
  <c r="E1277" i="5" l="1"/>
  <c r="N1276" i="5"/>
  <c r="N1277" i="5" l="1"/>
  <c r="E1278" i="5"/>
  <c r="N1278" i="5" l="1"/>
  <c r="E1279" i="5"/>
  <c r="E1280" i="5" l="1"/>
  <c r="N1279" i="5"/>
  <c r="N1280" i="5" l="1"/>
  <c r="E1281" i="5"/>
  <c r="E1282" i="5" l="1"/>
  <c r="N1281" i="5"/>
  <c r="N1282" i="5" l="1"/>
  <c r="E1283" i="5"/>
  <c r="E1284" i="5" l="1"/>
  <c r="N1283" i="5"/>
  <c r="E1285" i="5" l="1"/>
  <c r="N1284" i="5"/>
  <c r="E1286" i="5" l="1"/>
  <c r="N1285" i="5"/>
  <c r="E1287" i="5" l="1"/>
  <c r="N1286" i="5"/>
  <c r="N1287" i="5" l="1"/>
  <c r="E1288" i="5"/>
  <c r="N1288" i="5" l="1"/>
  <c r="E1289" i="5"/>
  <c r="E1290" i="5" l="1"/>
  <c r="N1289" i="5"/>
  <c r="E1291" i="5" l="1"/>
  <c r="N1290" i="5"/>
  <c r="N1291" i="5" l="1"/>
  <c r="E1292" i="5"/>
  <c r="N1292" i="5" l="1"/>
  <c r="E1293" i="5"/>
  <c r="E1294" i="5" l="1"/>
  <c r="N1293" i="5"/>
  <c r="N1294" i="5" l="1"/>
  <c r="E1295" i="5"/>
  <c r="N1295" i="5" l="1"/>
  <c r="E1296" i="5"/>
  <c r="E1297" i="5" l="1"/>
  <c r="N1296" i="5"/>
  <c r="N1297" i="5" l="1"/>
  <c r="E1298" i="5"/>
  <c r="N1298" i="5" l="1"/>
  <c r="E1299" i="5"/>
  <c r="E1300" i="5" l="1"/>
  <c r="N1299" i="5"/>
  <c r="E1301" i="5" l="1"/>
  <c r="N1300" i="5"/>
  <c r="N1301" i="5" l="1"/>
  <c r="E1302" i="5"/>
  <c r="N1302" i="5" l="1"/>
  <c r="E1303" i="5"/>
  <c r="E1304" i="5" l="1"/>
  <c r="N1303" i="5"/>
  <c r="N1304" i="5" l="1"/>
  <c r="E1305" i="5"/>
  <c r="N1305" i="5" l="1"/>
  <c r="E1306" i="5"/>
  <c r="E1307" i="5" l="1"/>
  <c r="N1306" i="5"/>
  <c r="N1307" i="5" l="1"/>
  <c r="E1308" i="5"/>
  <c r="E1309" i="5" l="1"/>
  <c r="N1308" i="5"/>
  <c r="E1310" i="5" l="1"/>
  <c r="N1309" i="5"/>
  <c r="N1310" i="5" l="1"/>
  <c r="E1311" i="5"/>
  <c r="N1311" i="5" l="1"/>
  <c r="E1312" i="5"/>
  <c r="N1312" i="5" l="1"/>
  <c r="E1313" i="5"/>
  <c r="N1313" i="5" l="1"/>
  <c r="E1314" i="5"/>
  <c r="N1314" i="5" l="1"/>
  <c r="E1315" i="5"/>
  <c r="E1316" i="5" l="1"/>
  <c r="N1315" i="5"/>
  <c r="E1317" i="5" l="1"/>
  <c r="N1316" i="5"/>
  <c r="N1317" i="5" l="1"/>
  <c r="E1318" i="5"/>
  <c r="N1318" i="5" l="1"/>
  <c r="E1319" i="5"/>
  <c r="E1320" i="5" l="1"/>
  <c r="N1319" i="5"/>
  <c r="E1321" i="5" l="1"/>
  <c r="N1320" i="5"/>
  <c r="E1322" i="5" l="1"/>
  <c r="N1321" i="5"/>
  <c r="N1322" i="5" l="1"/>
  <c r="E1323" i="5"/>
  <c r="E1324" i="5" l="1"/>
  <c r="N1323" i="5"/>
  <c r="E1325" i="5" l="1"/>
  <c r="N1324" i="5"/>
  <c r="E1326" i="5" l="1"/>
  <c r="N1325" i="5"/>
  <c r="N1326" i="5" l="1"/>
  <c r="E1327" i="5"/>
  <c r="N1327" i="5" l="1"/>
  <c r="E1328" i="5"/>
  <c r="N1328" i="5" l="1"/>
  <c r="E1329" i="5"/>
  <c r="E1330" i="5" l="1"/>
  <c r="N1329" i="5"/>
  <c r="E1331" i="5" l="1"/>
  <c r="N1330" i="5"/>
  <c r="E1332" i="5" l="1"/>
  <c r="N1331" i="5"/>
  <c r="E1333" i="5" l="1"/>
  <c r="N1332" i="5"/>
  <c r="E1334" i="5" l="1"/>
  <c r="N1333" i="5"/>
  <c r="E1335" i="5" l="1"/>
  <c r="N1334" i="5"/>
  <c r="E1336" i="5" l="1"/>
  <c r="N1335" i="5"/>
  <c r="E1337" i="5" l="1"/>
  <c r="N1336" i="5"/>
  <c r="E1338" i="5" l="1"/>
  <c r="N1337" i="5"/>
  <c r="N1338" i="5" l="1"/>
  <c r="E1339" i="5"/>
  <c r="N1339" i="5" l="1"/>
  <c r="E1340" i="5"/>
  <c r="E1341" i="5" l="1"/>
  <c r="N1340" i="5"/>
  <c r="E1342" i="5" l="1"/>
  <c r="N1341" i="5"/>
  <c r="E1343" i="5" l="1"/>
  <c r="N1342" i="5"/>
  <c r="N1343" i="5" l="1"/>
  <c r="E1344" i="5"/>
  <c r="E1345" i="5" l="1"/>
  <c r="N1344" i="5"/>
  <c r="E1346" i="5" l="1"/>
  <c r="N1345" i="5"/>
  <c r="N1346" i="5" l="1"/>
  <c r="E1347" i="5"/>
  <c r="N1347" i="5" l="1"/>
  <c r="E1348" i="5"/>
  <c r="N1348" i="5" l="1"/>
  <c r="E1349" i="5"/>
  <c r="N1349" i="5" l="1"/>
  <c r="E1350" i="5"/>
  <c r="E1351" i="5" l="1"/>
  <c r="N1350" i="5"/>
  <c r="E1352" i="5" l="1"/>
  <c r="N1351" i="5"/>
  <c r="E1353" i="5" l="1"/>
  <c r="N1352" i="5"/>
  <c r="N1353" i="5" l="1"/>
  <c r="E1354" i="5"/>
  <c r="N1354" i="5" l="1"/>
  <c r="E1355" i="5"/>
  <c r="N1355" i="5" l="1"/>
  <c r="E1356" i="5"/>
  <c r="E1357" i="5" l="1"/>
  <c r="N1356" i="5"/>
  <c r="E1358" i="5" l="1"/>
  <c r="N1357" i="5"/>
  <c r="N1358" i="5" l="1"/>
  <c r="E1359" i="5"/>
  <c r="N1359" i="5" l="1"/>
  <c r="E1360" i="5"/>
  <c r="N1360" i="5" l="1"/>
  <c r="E1361" i="5"/>
  <c r="N1361" i="5" l="1"/>
  <c r="E1362" i="5"/>
  <c r="E1363" i="5" l="1"/>
  <c r="N1362" i="5"/>
  <c r="E1364" i="5" l="1"/>
  <c r="N1363" i="5"/>
  <c r="E1365" i="5" l="1"/>
  <c r="N1364" i="5"/>
  <c r="E1366" i="5" l="1"/>
  <c r="N1365" i="5"/>
  <c r="E1367" i="5" l="1"/>
  <c r="N1366" i="5"/>
  <c r="E1368" i="5" l="1"/>
  <c r="N1367" i="5"/>
  <c r="E1369" i="5" l="1"/>
  <c r="N1368" i="5"/>
  <c r="E1370" i="5" l="1"/>
  <c r="N1369" i="5"/>
  <c r="N1370" i="5" l="1"/>
  <c r="E1371" i="5"/>
  <c r="N1371" i="5" l="1"/>
  <c r="E1372" i="5"/>
  <c r="E1373" i="5" l="1"/>
  <c r="N1372" i="5"/>
  <c r="E1374" i="5" l="1"/>
  <c r="N1373" i="5"/>
  <c r="N1374" i="5" l="1"/>
  <c r="E1375" i="5"/>
  <c r="N1375" i="5" l="1"/>
  <c r="E1376" i="5"/>
  <c r="E1377" i="5" l="1"/>
  <c r="N1376" i="5"/>
  <c r="E1378" i="5" l="1"/>
  <c r="N1377" i="5"/>
  <c r="E1379" i="5" l="1"/>
  <c r="N1378" i="5"/>
  <c r="N1379" i="5" l="1"/>
  <c r="E1380" i="5"/>
  <c r="E1381" i="5" l="1"/>
  <c r="N1380" i="5"/>
  <c r="E1382" i="5" l="1"/>
  <c r="N1381" i="5"/>
  <c r="E1383" i="5" l="1"/>
  <c r="N1382" i="5"/>
  <c r="N1383" i="5" l="1"/>
  <c r="E1384" i="5"/>
  <c r="E1385" i="5" l="1"/>
  <c r="N1384" i="5"/>
  <c r="E1386" i="5" l="1"/>
  <c r="N1385" i="5"/>
  <c r="N1386" i="5" l="1"/>
  <c r="E1387" i="5"/>
  <c r="E1388" i="5" l="1"/>
  <c r="N1387" i="5"/>
  <c r="N1388" i="5" l="1"/>
  <c r="E1389" i="5"/>
  <c r="E1390" i="5" l="1"/>
  <c r="N1389" i="5"/>
  <c r="E1391" i="5" l="1"/>
  <c r="N1390" i="5"/>
  <c r="N1391" i="5" l="1"/>
  <c r="E1392" i="5"/>
  <c r="E1393" i="5" l="1"/>
  <c r="N1392" i="5"/>
  <c r="E1394" i="5" l="1"/>
  <c r="N1393" i="5"/>
  <c r="N1394" i="5" l="1"/>
  <c r="E1395" i="5"/>
  <c r="E1396" i="5" l="1"/>
  <c r="N1395" i="5"/>
  <c r="E1397" i="5" l="1"/>
  <c r="N1396" i="5"/>
  <c r="N1397" i="5" l="1"/>
  <c r="E1398" i="5"/>
  <c r="E1399" i="5" l="1"/>
  <c r="N1398" i="5"/>
  <c r="E1400" i="5" l="1"/>
  <c r="N1399" i="5"/>
  <c r="E1401" i="5" l="1"/>
  <c r="N1400" i="5"/>
  <c r="N1401" i="5" l="1"/>
  <c r="E1402" i="5"/>
  <c r="N1402" i="5" l="1"/>
  <c r="E1403" i="5"/>
  <c r="E1404" i="5" l="1"/>
  <c r="N1403" i="5"/>
  <c r="E1405" i="5" l="1"/>
  <c r="N1404" i="5"/>
  <c r="N1405" i="5" l="1"/>
  <c r="E1406" i="5"/>
  <c r="N1406" i="5" l="1"/>
  <c r="E1407" i="5"/>
  <c r="N1407" i="5" l="1"/>
  <c r="E1408" i="5"/>
  <c r="E1409" i="5" l="1"/>
  <c r="N1408" i="5"/>
  <c r="E1410" i="5" l="1"/>
  <c r="N1409" i="5"/>
  <c r="E1411" i="5" l="1"/>
  <c r="N1410" i="5"/>
  <c r="E1412" i="5" l="1"/>
  <c r="N1411" i="5"/>
  <c r="E1413" i="5" l="1"/>
  <c r="N1412" i="5"/>
  <c r="N1413" i="5" l="1"/>
  <c r="E1414" i="5"/>
  <c r="N1414" i="5" l="1"/>
  <c r="E1415" i="5"/>
  <c r="N1415" i="5" l="1"/>
  <c r="E1416" i="5"/>
  <c r="E1417" i="5" l="1"/>
  <c r="N1416" i="5"/>
  <c r="N1417" i="5" l="1"/>
  <c r="E1418" i="5"/>
  <c r="E1419" i="5" l="1"/>
  <c r="N1418" i="5"/>
  <c r="N1419" i="5" l="1"/>
  <c r="E1420" i="5"/>
  <c r="E1421" i="5" l="1"/>
  <c r="N1420" i="5"/>
  <c r="E1422" i="5" l="1"/>
  <c r="N1421" i="5"/>
  <c r="E1423" i="5" l="1"/>
  <c r="N1422" i="5"/>
  <c r="N1423" i="5" l="1"/>
  <c r="E1424" i="5"/>
  <c r="E1425" i="5" l="1"/>
  <c r="N1424" i="5"/>
  <c r="N1425" i="5" l="1"/>
  <c r="E1426" i="5"/>
  <c r="N1426" i="5" l="1"/>
  <c r="E1427" i="5"/>
  <c r="N1427" i="5" l="1"/>
  <c r="E1428" i="5"/>
  <c r="N1428" i="5" l="1"/>
  <c r="E1429" i="5"/>
  <c r="E1430" i="5" l="1"/>
  <c r="N1429" i="5"/>
  <c r="E1431" i="5" l="1"/>
  <c r="N1430" i="5"/>
  <c r="N1431" i="5" l="1"/>
  <c r="E1432" i="5"/>
  <c r="E1433" i="5" l="1"/>
  <c r="N1432" i="5"/>
  <c r="N1433" i="5" l="1"/>
  <c r="E1434" i="5"/>
  <c r="N1434" i="5" l="1"/>
  <c r="E1435" i="5"/>
  <c r="N1435" i="5" l="1"/>
  <c r="E1436" i="5"/>
  <c r="E1437" i="5" l="1"/>
  <c r="N1436" i="5"/>
  <c r="N1437" i="5" l="1"/>
  <c r="E1438" i="5"/>
  <c r="E1439" i="5" l="1"/>
  <c r="N1438" i="5"/>
  <c r="E1440" i="5" l="1"/>
  <c r="N1439" i="5"/>
  <c r="N1440" i="5" l="1"/>
  <c r="E1441" i="5"/>
  <c r="E1442" i="5" l="1"/>
  <c r="N1441" i="5"/>
  <c r="E1443" i="5" l="1"/>
  <c r="N1442" i="5"/>
  <c r="E1444" i="5" l="1"/>
  <c r="N1443" i="5"/>
  <c r="E1445" i="5" l="1"/>
  <c r="N1444" i="5"/>
  <c r="E1446" i="5" l="1"/>
  <c r="N1445" i="5"/>
  <c r="E1447" i="5" l="1"/>
  <c r="N1446" i="5"/>
  <c r="E1448" i="5" l="1"/>
  <c r="N1447" i="5"/>
  <c r="N1448" i="5" l="1"/>
  <c r="E1449" i="5"/>
  <c r="N1449" i="5" l="1"/>
  <c r="E1450" i="5"/>
  <c r="N1450" i="5" l="1"/>
  <c r="E1451" i="5"/>
  <c r="N1451" i="5" l="1"/>
  <c r="E1452" i="5"/>
  <c r="N1452" i="5" l="1"/>
  <c r="E1453" i="5"/>
  <c r="E1454" i="5" l="1"/>
  <c r="N1453" i="5"/>
  <c r="E1455" i="5" l="1"/>
  <c r="N1454" i="5"/>
  <c r="E1456" i="5" l="1"/>
  <c r="N1455" i="5"/>
  <c r="N1456" i="5" l="1"/>
  <c r="E1457" i="5"/>
  <c r="N1457" i="5" l="1"/>
  <c r="E1458" i="5"/>
  <c r="E1459" i="5" l="1"/>
  <c r="N1458" i="5"/>
  <c r="N1459" i="5" l="1"/>
  <c r="E1460" i="5"/>
  <c r="E1461" i="5" l="1"/>
  <c r="N1460" i="5"/>
  <c r="E1462" i="5" l="1"/>
  <c r="N1461" i="5"/>
  <c r="E1463" i="5" l="1"/>
  <c r="N1462" i="5"/>
  <c r="N1463" i="5" l="1"/>
  <c r="E1464" i="5"/>
  <c r="N1464" i="5" l="1"/>
  <c r="E1465" i="5"/>
  <c r="N1465" i="5" l="1"/>
  <c r="E1466" i="5"/>
  <c r="N1466" i="5" l="1"/>
  <c r="E1467" i="5"/>
  <c r="N1467" i="5" l="1"/>
  <c r="E1468" i="5"/>
  <c r="N1468" i="5" l="1"/>
  <c r="E1469" i="5"/>
  <c r="N1469" i="5" l="1"/>
  <c r="E1470" i="5"/>
  <c r="E1471" i="5" l="1"/>
  <c r="N1470" i="5"/>
  <c r="E1472" i="5" l="1"/>
  <c r="N1471" i="5"/>
  <c r="E1473" i="5" l="1"/>
  <c r="N1472" i="5"/>
  <c r="N1473" i="5" l="1"/>
  <c r="E1474" i="5"/>
  <c r="N1474" i="5" l="1"/>
  <c r="E1475" i="5"/>
  <c r="E1476" i="5" l="1"/>
  <c r="N1475" i="5"/>
  <c r="E1477" i="5" l="1"/>
  <c r="N1476" i="5"/>
  <c r="N1477" i="5" l="1"/>
  <c r="E1478" i="5"/>
  <c r="E1479" i="5" l="1"/>
  <c r="N1478" i="5"/>
  <c r="E1480" i="5" l="1"/>
  <c r="N1479" i="5"/>
  <c r="E1481" i="5" l="1"/>
  <c r="N1480" i="5"/>
  <c r="E1482" i="5" l="1"/>
  <c r="N1481" i="5"/>
  <c r="N1482" i="5" l="1"/>
  <c r="E1483" i="5"/>
  <c r="E1484" i="5" l="1"/>
  <c r="N1483" i="5"/>
  <c r="E1485" i="5" l="1"/>
  <c r="N1484" i="5"/>
  <c r="N1485" i="5" l="1"/>
  <c r="E1486" i="5"/>
  <c r="E1487" i="5" l="1"/>
  <c r="N1486" i="5"/>
  <c r="N1487" i="5" l="1"/>
  <c r="E1488" i="5"/>
  <c r="E1489" i="5" l="1"/>
  <c r="N1488" i="5"/>
  <c r="N1489" i="5" l="1"/>
  <c r="E1490" i="5"/>
  <c r="E1491" i="5" l="1"/>
  <c r="N1490" i="5"/>
  <c r="E1492" i="5" l="1"/>
  <c r="N1491" i="5"/>
  <c r="E1493" i="5" l="1"/>
  <c r="N1492" i="5"/>
  <c r="E1494" i="5" l="1"/>
  <c r="N1493" i="5"/>
  <c r="N1494" i="5" l="1"/>
  <c r="E1495" i="5"/>
  <c r="E1496" i="5" l="1"/>
  <c r="N1495" i="5"/>
  <c r="E1497" i="5" l="1"/>
  <c r="N1496" i="5"/>
  <c r="E1498" i="5" l="1"/>
  <c r="N1497" i="5"/>
  <c r="N1498" i="5" l="1"/>
  <c r="E1499" i="5"/>
  <c r="E1500" i="5" l="1"/>
  <c r="N1499" i="5"/>
  <c r="N1500" i="5" l="1"/>
  <c r="E1501" i="5"/>
  <c r="N1501" i="5" l="1"/>
  <c r="E1502" i="5"/>
  <c r="N1502" i="5" s="1"/>
  <c r="R2" i="5"/>
  <c r="F3" i="5" s="1"/>
  <c r="G3" i="5" s="1"/>
  <c r="H3" i="5" s="1"/>
  <c r="P2" i="5"/>
  <c r="S2" i="5" s="1"/>
  <c r="I3" i="5" s="1"/>
  <c r="M3" i="5" l="1"/>
  <c r="P3" i="5" l="1"/>
  <c r="U3" i="5"/>
  <c r="V3" i="5" s="1"/>
  <c r="W3" i="5" s="1"/>
  <c r="Q3" i="5"/>
  <c r="T3" i="5" s="1"/>
  <c r="R3" i="5"/>
  <c r="F4" i="5" s="1"/>
  <c r="G4" i="5" l="1"/>
  <c r="H4" i="5" s="1"/>
  <c r="K4" i="5"/>
  <c r="L4" i="5" s="1"/>
  <c r="X4" i="5" s="1"/>
  <c r="J4" i="5"/>
  <c r="S3" i="5"/>
  <c r="I4" i="5" s="1"/>
  <c r="O4" i="5" l="1"/>
  <c r="M4" i="5" s="1"/>
  <c r="P4" i="5" l="1"/>
  <c r="S4" i="5" s="1"/>
  <c r="I5" i="5" s="1"/>
  <c r="U4" i="5"/>
  <c r="V4" i="5" s="1"/>
  <c r="W4" i="5" s="1"/>
  <c r="Q4" i="5"/>
  <c r="T4" i="5" s="1"/>
  <c r="R4" i="5"/>
  <c r="F5" i="5" s="1"/>
  <c r="G5" i="5" l="1"/>
  <c r="H5" i="5" s="1"/>
  <c r="J5" i="5"/>
  <c r="K5" i="5"/>
  <c r="L5" i="5" s="1"/>
  <c r="X5" i="5" s="1"/>
  <c r="O5" i="5" l="1"/>
  <c r="M5" i="5" s="1"/>
  <c r="P5" i="5" l="1"/>
  <c r="U5" i="5"/>
  <c r="V5" i="5" s="1"/>
  <c r="W5" i="5" s="1"/>
  <c r="Q5" i="5"/>
  <c r="T5" i="5" s="1"/>
  <c r="R5" i="5"/>
  <c r="F6" i="5" s="1"/>
  <c r="J6" i="5" l="1"/>
  <c r="K6" i="5"/>
  <c r="L6" i="5" s="1"/>
  <c r="X6" i="5" s="1"/>
  <c r="G6" i="5"/>
  <c r="H6" i="5" s="1"/>
  <c r="S5" i="5"/>
  <c r="I6" i="5" s="1"/>
  <c r="O6" i="5" l="1"/>
  <c r="M6" i="5" s="1"/>
  <c r="P6" i="5" l="1"/>
  <c r="S6" i="5" s="1"/>
  <c r="I7" i="5" s="1"/>
  <c r="Q6" i="5"/>
  <c r="T6" i="5" s="1"/>
  <c r="U6" i="5"/>
  <c r="V6" i="5" s="1"/>
  <c r="W6" i="5" s="1"/>
  <c r="R6" i="5"/>
  <c r="F7" i="5" s="1"/>
  <c r="G7" i="5" l="1"/>
  <c r="H7" i="5" s="1"/>
  <c r="K7" i="5"/>
  <c r="L7" i="5" s="1"/>
  <c r="X7" i="5" s="1"/>
  <c r="J7" i="5"/>
  <c r="O7" i="5" l="1"/>
  <c r="M7" i="5" s="1"/>
  <c r="Q7" i="5" l="1"/>
  <c r="T7" i="5" s="1"/>
  <c r="P7" i="5"/>
  <c r="S7" i="5" s="1"/>
  <c r="I8" i="5" s="1"/>
  <c r="U7" i="5"/>
  <c r="V7" i="5" s="1"/>
  <c r="W7" i="5" s="1"/>
  <c r="R7" i="5"/>
  <c r="F8" i="5" s="1"/>
  <c r="G8" i="5" l="1"/>
  <c r="H8" i="5" s="1"/>
  <c r="J8" i="5"/>
  <c r="K8" i="5"/>
  <c r="L8" i="5" s="1"/>
  <c r="X8" i="5" s="1"/>
  <c r="O8" i="5" l="1"/>
  <c r="M8" i="5" s="1"/>
  <c r="Q8" i="5" l="1"/>
  <c r="T8" i="5" s="1"/>
  <c r="P8" i="5"/>
  <c r="S8" i="5" s="1"/>
  <c r="I9" i="5" s="1"/>
  <c r="U8" i="5"/>
  <c r="V8" i="5" s="1"/>
  <c r="W8" i="5" s="1"/>
  <c r="R8" i="5"/>
  <c r="F9" i="5" s="1"/>
  <c r="G9" i="5" l="1"/>
  <c r="H9" i="5" s="1"/>
  <c r="K9" i="5"/>
  <c r="L9" i="5" s="1"/>
  <c r="X9" i="5" s="1"/>
  <c r="J9" i="5"/>
  <c r="O9" i="5" s="1"/>
  <c r="M9" i="5" s="1"/>
  <c r="Q9" i="5" l="1"/>
  <c r="T9" i="5" s="1"/>
  <c r="U9" i="5"/>
  <c r="V9" i="5" s="1"/>
  <c r="W9" i="5" s="1"/>
  <c r="P9" i="5"/>
  <c r="S9" i="5" s="1"/>
  <c r="I10" i="5" s="1"/>
  <c r="R9" i="5"/>
  <c r="F10" i="5" s="1"/>
  <c r="G10" i="5" l="1"/>
  <c r="H10" i="5" s="1"/>
  <c r="J10" i="5"/>
  <c r="O10" i="5" s="1"/>
  <c r="M10" i="5" s="1"/>
  <c r="K10" i="5"/>
  <c r="L10" i="5" s="1"/>
  <c r="X10" i="5" s="1"/>
  <c r="P10" i="5" l="1"/>
  <c r="S10" i="5" s="1"/>
  <c r="I11" i="5" s="1"/>
  <c r="Q10" i="5"/>
  <c r="T10" i="5" s="1"/>
  <c r="U10" i="5"/>
  <c r="V10" i="5" s="1"/>
  <c r="W10" i="5" s="1"/>
  <c r="R10" i="5"/>
  <c r="F11" i="5" s="1"/>
  <c r="K11" i="5" l="1"/>
  <c r="L11" i="5" s="1"/>
  <c r="X11" i="5" s="1"/>
  <c r="J11" i="5"/>
  <c r="O11" i="5" s="1"/>
  <c r="M11" i="5" s="1"/>
  <c r="G11" i="5"/>
  <c r="H11" i="5" s="1"/>
  <c r="Q11" i="5" l="1"/>
  <c r="T11" i="5" s="1"/>
  <c r="P11" i="5"/>
  <c r="S11" i="5" s="1"/>
  <c r="I12" i="5" s="1"/>
  <c r="U11" i="5"/>
  <c r="V11" i="5" s="1"/>
  <c r="W11" i="5" s="1"/>
  <c r="R11" i="5"/>
  <c r="F12" i="5" s="1"/>
  <c r="G12" i="5" l="1"/>
  <c r="H12" i="5" s="1"/>
  <c r="J12" i="5"/>
  <c r="O12" i="5" s="1"/>
  <c r="M12" i="5" s="1"/>
  <c r="K12" i="5"/>
  <c r="L12" i="5" s="1"/>
  <c r="X12" i="5" s="1"/>
  <c r="P12" i="5" l="1"/>
  <c r="S12" i="5" s="1"/>
  <c r="I13" i="5" s="1"/>
  <c r="U12" i="5"/>
  <c r="V12" i="5" s="1"/>
  <c r="W12" i="5" s="1"/>
  <c r="Q12" i="5"/>
  <c r="T12" i="5" s="1"/>
  <c r="R12" i="5"/>
  <c r="F13" i="5" s="1"/>
  <c r="G13" i="5" l="1"/>
  <c r="H13" i="5" s="1"/>
  <c r="J13" i="5"/>
  <c r="O13" i="5" s="1"/>
  <c r="M13" i="5" s="1"/>
  <c r="K13" i="5"/>
  <c r="L13" i="5" s="1"/>
  <c r="X13" i="5" s="1"/>
  <c r="P13" i="5" l="1"/>
  <c r="S13" i="5" s="1"/>
  <c r="I14" i="5" s="1"/>
  <c r="Q13" i="5"/>
  <c r="T13" i="5" s="1"/>
  <c r="U13" i="5"/>
  <c r="V13" i="5" s="1"/>
  <c r="W13" i="5" s="1"/>
  <c r="R13" i="5"/>
  <c r="F14" i="5" s="1"/>
  <c r="G14" i="5" l="1"/>
  <c r="H14" i="5" s="1"/>
  <c r="J14" i="5"/>
  <c r="O14" i="5" s="1"/>
  <c r="M14" i="5" s="1"/>
  <c r="K14" i="5"/>
  <c r="L14" i="5" s="1"/>
  <c r="X14" i="5" s="1"/>
  <c r="P14" i="5" l="1"/>
  <c r="S14" i="5" s="1"/>
  <c r="I15" i="5" s="1"/>
  <c r="U14" i="5"/>
  <c r="V14" i="5" s="1"/>
  <c r="W14" i="5" s="1"/>
  <c r="Q14" i="5"/>
  <c r="T14" i="5" s="1"/>
  <c r="R14" i="5"/>
  <c r="F15" i="5" s="1"/>
  <c r="G15" i="5" l="1"/>
  <c r="H15" i="5" s="1"/>
  <c r="K15" i="5"/>
  <c r="L15" i="5" s="1"/>
  <c r="X15" i="5" s="1"/>
  <c r="J15" i="5"/>
  <c r="O15" i="5" s="1"/>
  <c r="M15" i="5" s="1"/>
  <c r="P15" i="5" l="1"/>
  <c r="S15" i="5" s="1"/>
  <c r="I16" i="5" s="1"/>
  <c r="U15" i="5"/>
  <c r="V15" i="5" s="1"/>
  <c r="W15" i="5" s="1"/>
  <c r="Q15" i="5"/>
  <c r="T15" i="5" s="1"/>
  <c r="R15" i="5"/>
  <c r="F16" i="5" s="1"/>
  <c r="J16" i="5" l="1"/>
  <c r="O16" i="5" s="1"/>
  <c r="M16" i="5" s="1"/>
  <c r="K16" i="5"/>
  <c r="L16" i="5" s="1"/>
  <c r="X16" i="5" s="1"/>
  <c r="G16" i="5"/>
  <c r="H16" i="5" s="1"/>
  <c r="U16" i="5" l="1"/>
  <c r="V16" i="5" s="1"/>
  <c r="W16" i="5" s="1"/>
  <c r="Q16" i="5"/>
  <c r="T16" i="5" s="1"/>
  <c r="P16" i="5"/>
  <c r="S16" i="5" s="1"/>
  <c r="I17" i="5" s="1"/>
  <c r="R16" i="5"/>
  <c r="F17" i="5" s="1"/>
  <c r="G17" i="5" l="1"/>
  <c r="H17" i="5" s="1"/>
  <c r="J17" i="5"/>
  <c r="O17" i="5" s="1"/>
  <c r="M17" i="5" s="1"/>
  <c r="K17" i="5"/>
  <c r="L17" i="5" s="1"/>
  <c r="X17" i="5" s="1"/>
  <c r="U17" i="5" l="1"/>
  <c r="V17" i="5" s="1"/>
  <c r="W17" i="5" s="1"/>
  <c r="Q17" i="5"/>
  <c r="T17" i="5" s="1"/>
  <c r="P17" i="5"/>
  <c r="S17" i="5" s="1"/>
  <c r="I18" i="5" s="1"/>
  <c r="R17" i="5"/>
  <c r="F18" i="5" s="1"/>
  <c r="G18" i="5" l="1"/>
  <c r="H18" i="5" s="1"/>
  <c r="J18" i="5"/>
  <c r="O18" i="5" s="1"/>
  <c r="M18" i="5" s="1"/>
  <c r="K18" i="5"/>
  <c r="L18" i="5" s="1"/>
  <c r="X18" i="5" s="1"/>
  <c r="Q18" i="5" l="1"/>
  <c r="T18" i="5" s="1"/>
  <c r="P18" i="5"/>
  <c r="S18" i="5" s="1"/>
  <c r="I19" i="5" s="1"/>
  <c r="U18" i="5"/>
  <c r="V18" i="5" s="1"/>
  <c r="W18" i="5" s="1"/>
  <c r="R18" i="5"/>
  <c r="F19" i="5" s="1"/>
  <c r="G19" i="5" l="1"/>
  <c r="H19" i="5" s="1"/>
  <c r="J19" i="5"/>
  <c r="O19" i="5" s="1"/>
  <c r="M19" i="5" s="1"/>
  <c r="K19" i="5"/>
  <c r="L19" i="5" s="1"/>
  <c r="X19" i="5" s="1"/>
  <c r="U19" i="5" l="1"/>
  <c r="V19" i="5" s="1"/>
  <c r="W19" i="5" s="1"/>
  <c r="P19" i="5"/>
  <c r="S19" i="5" s="1"/>
  <c r="I20" i="5" s="1"/>
  <c r="Q19" i="5"/>
  <c r="T19" i="5" s="1"/>
  <c r="R19" i="5"/>
  <c r="F20" i="5" s="1"/>
  <c r="K20" i="5" l="1"/>
  <c r="L20" i="5" s="1"/>
  <c r="X20" i="5" s="1"/>
  <c r="J20" i="5"/>
  <c r="O20" i="5" s="1"/>
  <c r="M20" i="5" s="1"/>
  <c r="G20" i="5"/>
  <c r="H20" i="5" s="1"/>
  <c r="P20" i="5" l="1"/>
  <c r="S20" i="5" s="1"/>
  <c r="I21" i="5" s="1"/>
  <c r="U20" i="5"/>
  <c r="V20" i="5" s="1"/>
  <c r="W20" i="5" s="1"/>
  <c r="Q20" i="5"/>
  <c r="T20" i="5" s="1"/>
  <c r="R20" i="5"/>
  <c r="F21" i="5" s="1"/>
  <c r="J21" i="5" l="1"/>
  <c r="O21" i="5" s="1"/>
  <c r="M21" i="5" s="1"/>
  <c r="K21" i="5"/>
  <c r="L21" i="5" s="1"/>
  <c r="X21" i="5" s="1"/>
  <c r="G21" i="5"/>
  <c r="H21" i="5" s="1"/>
  <c r="P21" i="5" l="1"/>
  <c r="S21" i="5" s="1"/>
  <c r="I22" i="5" s="1"/>
  <c r="Q21" i="5"/>
  <c r="T21" i="5" s="1"/>
  <c r="U21" i="5"/>
  <c r="V21" i="5" s="1"/>
  <c r="W21" i="5" s="1"/>
  <c r="R21" i="5"/>
  <c r="F22" i="5" s="1"/>
  <c r="G22" i="5" l="1"/>
  <c r="H22" i="5" s="1"/>
  <c r="J22" i="5"/>
  <c r="O22" i="5" s="1"/>
  <c r="M22" i="5" s="1"/>
  <c r="K22" i="5"/>
  <c r="L22" i="5" s="1"/>
  <c r="X22" i="5" s="1"/>
  <c r="P22" i="5" l="1"/>
  <c r="S22" i="5" s="1"/>
  <c r="I23" i="5" s="1"/>
  <c r="U22" i="5"/>
  <c r="V22" i="5" s="1"/>
  <c r="W22" i="5" s="1"/>
  <c r="Q22" i="5"/>
  <c r="T22" i="5" s="1"/>
  <c r="R22" i="5"/>
  <c r="F23" i="5" s="1"/>
  <c r="G23" i="5" l="1"/>
  <c r="H23" i="5" s="1"/>
  <c r="K23" i="5"/>
  <c r="L23" i="5" s="1"/>
  <c r="X23" i="5" s="1"/>
  <c r="J23" i="5"/>
  <c r="O23" i="5" s="1"/>
  <c r="M23" i="5" s="1"/>
  <c r="P23" i="5" l="1"/>
  <c r="S23" i="5" s="1"/>
  <c r="I24" i="5" s="1"/>
  <c r="U23" i="5"/>
  <c r="V23" i="5" s="1"/>
  <c r="W23" i="5" s="1"/>
  <c r="Q23" i="5"/>
  <c r="T23" i="5" s="1"/>
  <c r="R23" i="5"/>
  <c r="F24" i="5" s="1"/>
  <c r="G24" i="5" l="1"/>
  <c r="H24" i="5" s="1"/>
  <c r="J24" i="5"/>
  <c r="O24" i="5" s="1"/>
  <c r="M24" i="5" s="1"/>
  <c r="K24" i="5"/>
  <c r="L24" i="5" s="1"/>
  <c r="X24" i="5" s="1"/>
  <c r="U24" i="5" l="1"/>
  <c r="V24" i="5" s="1"/>
  <c r="W24" i="5" s="1"/>
  <c r="Q24" i="5"/>
  <c r="T24" i="5" s="1"/>
  <c r="P24" i="5"/>
  <c r="S24" i="5" s="1"/>
  <c r="I25" i="5" s="1"/>
  <c r="R24" i="5"/>
  <c r="F25" i="5" s="1"/>
  <c r="G25" i="5" l="1"/>
  <c r="H25" i="5" s="1"/>
  <c r="K25" i="5"/>
  <c r="L25" i="5" s="1"/>
  <c r="X25" i="5" s="1"/>
  <c r="J25" i="5"/>
  <c r="O25" i="5" s="1"/>
  <c r="M25" i="5" s="1"/>
  <c r="U25" i="5" l="1"/>
  <c r="V25" i="5" s="1"/>
  <c r="W25" i="5" s="1"/>
  <c r="Q25" i="5"/>
  <c r="T25" i="5" s="1"/>
  <c r="P25" i="5"/>
  <c r="S25" i="5" s="1"/>
  <c r="I26" i="5" s="1"/>
  <c r="R25" i="5"/>
  <c r="F26" i="5" s="1"/>
  <c r="G26" i="5" l="1"/>
  <c r="H26" i="5" s="1"/>
  <c r="J26" i="5"/>
  <c r="O26" i="5" s="1"/>
  <c r="M26" i="5" s="1"/>
  <c r="K26" i="5"/>
  <c r="L26" i="5" s="1"/>
  <c r="X26" i="5" s="1"/>
  <c r="Q26" i="5" l="1"/>
  <c r="T26" i="5" s="1"/>
  <c r="P26" i="5"/>
  <c r="S26" i="5" s="1"/>
  <c r="I27" i="5" s="1"/>
  <c r="U26" i="5"/>
  <c r="V26" i="5" s="1"/>
  <c r="W26" i="5" s="1"/>
  <c r="R26" i="5"/>
  <c r="F27" i="5" s="1"/>
  <c r="G27" i="5" l="1"/>
  <c r="H27" i="5" s="1"/>
  <c r="J27" i="5"/>
  <c r="O27" i="5" s="1"/>
  <c r="M27" i="5" s="1"/>
  <c r="K27" i="5"/>
  <c r="L27" i="5" s="1"/>
  <c r="X27" i="5" s="1"/>
  <c r="U27" i="5" l="1"/>
  <c r="V27" i="5" s="1"/>
  <c r="W27" i="5" s="1"/>
  <c r="Q27" i="5"/>
  <c r="T27" i="5" s="1"/>
  <c r="P27" i="5"/>
  <c r="S27" i="5" s="1"/>
  <c r="I28" i="5" s="1"/>
  <c r="R27" i="5"/>
  <c r="F28" i="5" s="1"/>
  <c r="G28" i="5" l="1"/>
  <c r="H28" i="5" s="1"/>
  <c r="K28" i="5"/>
  <c r="L28" i="5" s="1"/>
  <c r="X28" i="5" s="1"/>
  <c r="J28" i="5"/>
  <c r="O28" i="5" s="1"/>
  <c r="M28" i="5" s="1"/>
  <c r="P28" i="5" l="1"/>
  <c r="S28" i="5" s="1"/>
  <c r="I29" i="5" s="1"/>
  <c r="U28" i="5"/>
  <c r="V28" i="5" s="1"/>
  <c r="W28" i="5" s="1"/>
  <c r="Q28" i="5"/>
  <c r="T28" i="5" s="1"/>
  <c r="R28" i="5"/>
  <c r="F29" i="5" s="1"/>
  <c r="G29" i="5" l="1"/>
  <c r="H29" i="5" s="1"/>
  <c r="J29" i="5"/>
  <c r="O29" i="5" s="1"/>
  <c r="M29" i="5" s="1"/>
  <c r="K29" i="5"/>
  <c r="L29" i="5" s="1"/>
  <c r="X29" i="5" s="1"/>
  <c r="P29" i="5" l="1"/>
  <c r="S29" i="5" s="1"/>
  <c r="I30" i="5" s="1"/>
  <c r="Q29" i="5"/>
  <c r="T29" i="5" s="1"/>
  <c r="U29" i="5"/>
  <c r="V29" i="5" s="1"/>
  <c r="W29" i="5" s="1"/>
  <c r="R29" i="5"/>
  <c r="F30" i="5" s="1"/>
  <c r="J30" i="5" l="1"/>
  <c r="O30" i="5" s="1"/>
  <c r="M30" i="5" s="1"/>
  <c r="K30" i="5"/>
  <c r="L30" i="5" s="1"/>
  <c r="X30" i="5" s="1"/>
  <c r="G30" i="5"/>
  <c r="H30" i="5" s="1"/>
  <c r="P30" i="5" l="1"/>
  <c r="S30" i="5" s="1"/>
  <c r="I31" i="5" s="1"/>
  <c r="U30" i="5"/>
  <c r="V30" i="5" s="1"/>
  <c r="W30" i="5" s="1"/>
  <c r="Q30" i="5"/>
  <c r="T30" i="5" s="1"/>
  <c r="R30" i="5"/>
  <c r="F31" i="5" s="1"/>
  <c r="K31" i="5" l="1"/>
  <c r="L31" i="5" s="1"/>
  <c r="X31" i="5" s="1"/>
  <c r="J31" i="5"/>
  <c r="O31" i="5" s="1"/>
  <c r="M31" i="5" s="1"/>
  <c r="G31" i="5"/>
  <c r="H31" i="5" s="1"/>
  <c r="P31" i="5" l="1"/>
  <c r="S31" i="5" s="1"/>
  <c r="I32" i="5" s="1"/>
  <c r="U31" i="5"/>
  <c r="V31" i="5" s="1"/>
  <c r="W31" i="5" s="1"/>
  <c r="Q31" i="5"/>
  <c r="T31" i="5" s="1"/>
  <c r="R31" i="5"/>
  <c r="F32" i="5" s="1"/>
  <c r="G32" i="5" l="1"/>
  <c r="H32" i="5" s="1"/>
  <c r="J32" i="5"/>
  <c r="O32" i="5" s="1"/>
  <c r="M32" i="5" s="1"/>
  <c r="K32" i="5"/>
  <c r="L32" i="5" s="1"/>
  <c r="X32" i="5" s="1"/>
  <c r="U32" i="5" l="1"/>
  <c r="V32" i="5" s="1"/>
  <c r="W32" i="5" s="1"/>
  <c r="Q32" i="5"/>
  <c r="T32" i="5" s="1"/>
  <c r="P32" i="5"/>
  <c r="S32" i="5" s="1"/>
  <c r="I33" i="5" s="1"/>
  <c r="R32" i="5"/>
  <c r="F33" i="5" s="1"/>
  <c r="J33" i="5" l="1"/>
  <c r="O33" i="5" s="1"/>
  <c r="M33" i="5" s="1"/>
  <c r="K33" i="5"/>
  <c r="L33" i="5" s="1"/>
  <c r="X33" i="5" s="1"/>
  <c r="G33" i="5"/>
  <c r="H33" i="5" s="1"/>
  <c r="U33" i="5" l="1"/>
  <c r="V33" i="5" s="1"/>
  <c r="W33" i="5" s="1"/>
  <c r="Q33" i="5"/>
  <c r="T33" i="5" s="1"/>
  <c r="P33" i="5"/>
  <c r="S33" i="5" s="1"/>
  <c r="I34" i="5" s="1"/>
  <c r="R33" i="5"/>
  <c r="F34" i="5" s="1"/>
  <c r="J34" i="5" l="1"/>
  <c r="O34" i="5" s="1"/>
  <c r="M34" i="5" s="1"/>
  <c r="K34" i="5"/>
  <c r="L34" i="5" s="1"/>
  <c r="X34" i="5" s="1"/>
  <c r="G34" i="5"/>
  <c r="H34" i="5" s="1"/>
  <c r="Q34" i="5" l="1"/>
  <c r="T34" i="5" s="1"/>
  <c r="P34" i="5"/>
  <c r="S34" i="5" s="1"/>
  <c r="I35" i="5" s="1"/>
  <c r="U34" i="5"/>
  <c r="V34" i="5" s="1"/>
  <c r="W34" i="5" s="1"/>
  <c r="R34" i="5"/>
  <c r="F35" i="5" s="1"/>
  <c r="G35" i="5" l="1"/>
  <c r="H35" i="5" s="1"/>
  <c r="J35" i="5"/>
  <c r="O35" i="5" s="1"/>
  <c r="M35" i="5" s="1"/>
  <c r="K35" i="5"/>
  <c r="L35" i="5" s="1"/>
  <c r="X35" i="5" s="1"/>
  <c r="U35" i="5" l="1"/>
  <c r="V35" i="5" s="1"/>
  <c r="W35" i="5" s="1"/>
  <c r="Q35" i="5"/>
  <c r="T35" i="5" s="1"/>
  <c r="P35" i="5"/>
  <c r="S35" i="5" s="1"/>
  <c r="I36" i="5" s="1"/>
  <c r="R35" i="5"/>
  <c r="F36" i="5" s="1"/>
  <c r="G36" i="5" l="1"/>
  <c r="H36" i="5" s="1"/>
  <c r="K36" i="5"/>
  <c r="L36" i="5" s="1"/>
  <c r="X36" i="5" s="1"/>
  <c r="J36" i="5"/>
  <c r="O36" i="5" s="1"/>
  <c r="M36" i="5" s="1"/>
  <c r="P36" i="5" l="1"/>
  <c r="S36" i="5" s="1"/>
  <c r="I37" i="5" s="1"/>
  <c r="U36" i="5"/>
  <c r="V36" i="5" s="1"/>
  <c r="W36" i="5" s="1"/>
  <c r="Q36" i="5"/>
  <c r="T36" i="5" s="1"/>
  <c r="R36" i="5"/>
  <c r="F37" i="5" s="1"/>
  <c r="G37" i="5" l="1"/>
  <c r="H37" i="5" s="1"/>
  <c r="J37" i="5"/>
  <c r="O37" i="5" s="1"/>
  <c r="M37" i="5" s="1"/>
  <c r="K37" i="5"/>
  <c r="L37" i="5" s="1"/>
  <c r="X37" i="5" s="1"/>
  <c r="P37" i="5" l="1"/>
  <c r="S37" i="5" s="1"/>
  <c r="I38" i="5" s="1"/>
  <c r="Q37" i="5"/>
  <c r="T37" i="5" s="1"/>
  <c r="U37" i="5"/>
  <c r="V37" i="5" s="1"/>
  <c r="W37" i="5" s="1"/>
  <c r="R37" i="5"/>
  <c r="F38" i="5" s="1"/>
  <c r="G38" i="5" l="1"/>
  <c r="H38" i="5" s="1"/>
  <c r="J38" i="5"/>
  <c r="O38" i="5" s="1"/>
  <c r="M38" i="5" s="1"/>
  <c r="K38" i="5"/>
  <c r="L38" i="5" s="1"/>
  <c r="X38" i="5" s="1"/>
  <c r="P38" i="5" l="1"/>
  <c r="S38" i="5" s="1"/>
  <c r="I39" i="5" s="1"/>
  <c r="U38" i="5"/>
  <c r="V38" i="5" s="1"/>
  <c r="W38" i="5" s="1"/>
  <c r="Q38" i="5"/>
  <c r="T38" i="5" s="1"/>
  <c r="R38" i="5"/>
  <c r="F39" i="5" s="1"/>
  <c r="K39" i="5" l="1"/>
  <c r="L39" i="5" s="1"/>
  <c r="X39" i="5" s="1"/>
  <c r="J39" i="5"/>
  <c r="O39" i="5" s="1"/>
  <c r="M39" i="5" s="1"/>
  <c r="G39" i="5"/>
  <c r="H39" i="5" s="1"/>
  <c r="P39" i="5" l="1"/>
  <c r="S39" i="5" s="1"/>
  <c r="I40" i="5" s="1"/>
  <c r="U39" i="5"/>
  <c r="V39" i="5" s="1"/>
  <c r="W39" i="5" s="1"/>
  <c r="Q39" i="5"/>
  <c r="T39" i="5" s="1"/>
  <c r="R39" i="5"/>
  <c r="F40" i="5" s="1"/>
  <c r="G40" i="5" l="1"/>
  <c r="H40" i="5" s="1"/>
  <c r="J40" i="5"/>
  <c r="O40" i="5" s="1"/>
  <c r="M40" i="5" s="1"/>
  <c r="K40" i="5"/>
  <c r="L40" i="5" s="1"/>
  <c r="X40" i="5" s="1"/>
  <c r="U40" i="5" l="1"/>
  <c r="V40" i="5" s="1"/>
  <c r="W40" i="5" s="1"/>
  <c r="Q40" i="5"/>
  <c r="T40" i="5" s="1"/>
  <c r="P40" i="5"/>
  <c r="S40" i="5" s="1"/>
  <c r="I41" i="5" s="1"/>
  <c r="R40" i="5"/>
  <c r="F41" i="5" s="1"/>
  <c r="G41" i="5" l="1"/>
  <c r="H41" i="5" s="1"/>
  <c r="J41" i="5"/>
  <c r="O41" i="5" s="1"/>
  <c r="M41" i="5" s="1"/>
  <c r="K41" i="5"/>
  <c r="L41" i="5" s="1"/>
  <c r="X41" i="5" s="1"/>
  <c r="U41" i="5" l="1"/>
  <c r="V41" i="5" s="1"/>
  <c r="W41" i="5" s="1"/>
  <c r="Q41" i="5"/>
  <c r="T41" i="5" s="1"/>
  <c r="P41" i="5"/>
  <c r="S41" i="5" s="1"/>
  <c r="I42" i="5" s="1"/>
  <c r="R41" i="5"/>
  <c r="F42" i="5" s="1"/>
  <c r="G42" i="5" l="1"/>
  <c r="H42" i="5" s="1"/>
  <c r="J42" i="5"/>
  <c r="O42" i="5" s="1"/>
  <c r="M42" i="5" s="1"/>
  <c r="K42" i="5"/>
  <c r="L42" i="5" s="1"/>
  <c r="X42" i="5" s="1"/>
  <c r="Q42" i="5" l="1"/>
  <c r="T42" i="5" s="1"/>
  <c r="P42" i="5"/>
  <c r="S42" i="5" s="1"/>
  <c r="I43" i="5" s="1"/>
  <c r="U42" i="5"/>
  <c r="V42" i="5" s="1"/>
  <c r="W42" i="5" s="1"/>
  <c r="R42" i="5"/>
  <c r="F43" i="5" s="1"/>
  <c r="G43" i="5" l="1"/>
  <c r="H43" i="5" s="1"/>
  <c r="J43" i="5"/>
  <c r="O43" i="5" s="1"/>
  <c r="M43" i="5" s="1"/>
  <c r="K43" i="5"/>
  <c r="L43" i="5" s="1"/>
  <c r="X43" i="5" s="1"/>
  <c r="U43" i="5" l="1"/>
  <c r="V43" i="5" s="1"/>
  <c r="W43" i="5" s="1"/>
  <c r="Q43" i="5"/>
  <c r="T43" i="5" s="1"/>
  <c r="P43" i="5"/>
  <c r="S43" i="5" s="1"/>
  <c r="I44" i="5" s="1"/>
  <c r="R43" i="5"/>
  <c r="F44" i="5" s="1"/>
  <c r="G44" i="5" l="1"/>
  <c r="H44" i="5" s="1"/>
  <c r="K44" i="5"/>
  <c r="L44" i="5" s="1"/>
  <c r="X44" i="5" s="1"/>
  <c r="J44" i="5"/>
  <c r="O44" i="5" s="1"/>
  <c r="M44" i="5" s="1"/>
  <c r="P44" i="5" l="1"/>
  <c r="S44" i="5" s="1"/>
  <c r="I45" i="5" s="1"/>
  <c r="U44" i="5"/>
  <c r="V44" i="5" s="1"/>
  <c r="W44" i="5" s="1"/>
  <c r="Q44" i="5"/>
  <c r="T44" i="5" s="1"/>
  <c r="R44" i="5"/>
  <c r="F45" i="5" s="1"/>
  <c r="J45" i="5" l="1"/>
  <c r="O45" i="5" s="1"/>
  <c r="M45" i="5" s="1"/>
  <c r="K45" i="5"/>
  <c r="L45" i="5" s="1"/>
  <c r="X45" i="5" s="1"/>
  <c r="G45" i="5"/>
  <c r="H45" i="5" s="1"/>
  <c r="P45" i="5" l="1"/>
  <c r="S45" i="5" s="1"/>
  <c r="I46" i="5" s="1"/>
  <c r="Q45" i="5"/>
  <c r="T45" i="5" s="1"/>
  <c r="U45" i="5"/>
  <c r="V45" i="5" s="1"/>
  <c r="W45" i="5" s="1"/>
  <c r="R45" i="5"/>
  <c r="F46" i="5" s="1"/>
  <c r="G46" i="5" l="1"/>
  <c r="H46" i="5" s="1"/>
  <c r="J46" i="5"/>
  <c r="O46" i="5" s="1"/>
  <c r="M46" i="5" s="1"/>
  <c r="K46" i="5"/>
  <c r="L46" i="5" s="1"/>
  <c r="X46" i="5" s="1"/>
  <c r="P46" i="5" l="1"/>
  <c r="S46" i="5" s="1"/>
  <c r="I47" i="5" s="1"/>
  <c r="U46" i="5"/>
  <c r="V46" i="5" s="1"/>
  <c r="W46" i="5" s="1"/>
  <c r="Q46" i="5"/>
  <c r="T46" i="5" s="1"/>
  <c r="R46" i="5"/>
  <c r="F47" i="5" s="1"/>
  <c r="G47" i="5" l="1"/>
  <c r="H47" i="5" s="1"/>
  <c r="K47" i="5"/>
  <c r="L47" i="5" s="1"/>
  <c r="X47" i="5" s="1"/>
  <c r="J47" i="5"/>
  <c r="O47" i="5" s="1"/>
  <c r="M47" i="5" s="1"/>
  <c r="P47" i="5" l="1"/>
  <c r="S47" i="5" s="1"/>
  <c r="I48" i="5" s="1"/>
  <c r="U47" i="5"/>
  <c r="V47" i="5" s="1"/>
  <c r="W47" i="5" s="1"/>
  <c r="Q47" i="5"/>
  <c r="T47" i="5" s="1"/>
  <c r="R47" i="5"/>
  <c r="F48" i="5" s="1"/>
  <c r="G48" i="5" l="1"/>
  <c r="H48" i="5" s="1"/>
  <c r="J48" i="5"/>
  <c r="O48" i="5" s="1"/>
  <c r="M48" i="5" s="1"/>
  <c r="K48" i="5"/>
  <c r="L48" i="5" s="1"/>
  <c r="X48" i="5" s="1"/>
  <c r="U48" i="5" l="1"/>
  <c r="V48" i="5" s="1"/>
  <c r="W48" i="5" s="1"/>
  <c r="Q48" i="5"/>
  <c r="T48" i="5" s="1"/>
  <c r="P48" i="5"/>
  <c r="S48" i="5" s="1"/>
  <c r="I49" i="5" s="1"/>
  <c r="R48" i="5"/>
  <c r="F49" i="5" s="1"/>
  <c r="G49" i="5" l="1"/>
  <c r="H49" i="5" s="1"/>
  <c r="J49" i="5"/>
  <c r="O49" i="5" s="1"/>
  <c r="M49" i="5" s="1"/>
  <c r="K49" i="5"/>
  <c r="L49" i="5" s="1"/>
  <c r="X49" i="5" s="1"/>
  <c r="U49" i="5" l="1"/>
  <c r="V49" i="5" s="1"/>
  <c r="W49" i="5" s="1"/>
  <c r="Q49" i="5"/>
  <c r="T49" i="5" s="1"/>
  <c r="P49" i="5"/>
  <c r="S49" i="5" s="1"/>
  <c r="I50" i="5" s="1"/>
  <c r="R49" i="5"/>
  <c r="F50" i="5" s="1"/>
  <c r="G50" i="5" l="1"/>
  <c r="H50" i="5" s="1"/>
  <c r="J50" i="5"/>
  <c r="O50" i="5" s="1"/>
  <c r="M50" i="5" s="1"/>
  <c r="K50" i="5"/>
  <c r="L50" i="5" s="1"/>
  <c r="X50" i="5" s="1"/>
  <c r="Q50" i="5" l="1"/>
  <c r="T50" i="5" s="1"/>
  <c r="P50" i="5"/>
  <c r="S50" i="5" s="1"/>
  <c r="I51" i="5" s="1"/>
  <c r="U50" i="5"/>
  <c r="V50" i="5" s="1"/>
  <c r="W50" i="5" s="1"/>
  <c r="R50" i="5"/>
  <c r="F51" i="5" s="1"/>
  <c r="G51" i="5" l="1"/>
  <c r="H51" i="5" s="1"/>
  <c r="J51" i="5"/>
  <c r="O51" i="5" s="1"/>
  <c r="M51" i="5" s="1"/>
  <c r="K51" i="5"/>
  <c r="L51" i="5" s="1"/>
  <c r="X51" i="5" s="1"/>
  <c r="U51" i="5" l="1"/>
  <c r="V51" i="5" s="1"/>
  <c r="W51" i="5" s="1"/>
  <c r="P51" i="5"/>
  <c r="S51" i="5" s="1"/>
  <c r="I52" i="5" s="1"/>
  <c r="Q51" i="5"/>
  <c r="T51" i="5" s="1"/>
  <c r="R51" i="5"/>
  <c r="F52" i="5" s="1"/>
  <c r="G52" i="5" l="1"/>
  <c r="H52" i="5" s="1"/>
  <c r="K52" i="5"/>
  <c r="L52" i="5" s="1"/>
  <c r="X52" i="5" s="1"/>
  <c r="J52" i="5"/>
  <c r="O52" i="5" s="1"/>
  <c r="M52" i="5" s="1"/>
  <c r="P52" i="5" l="1"/>
  <c r="S52" i="5" s="1"/>
  <c r="I53" i="5" s="1"/>
  <c r="U52" i="5"/>
  <c r="V52" i="5" s="1"/>
  <c r="W52" i="5" s="1"/>
  <c r="Q52" i="5"/>
  <c r="T52" i="5" s="1"/>
  <c r="R52" i="5"/>
  <c r="F53" i="5" s="1"/>
  <c r="J53" i="5" l="1"/>
  <c r="O53" i="5" s="1"/>
  <c r="M53" i="5" s="1"/>
  <c r="K53" i="5"/>
  <c r="L53" i="5" s="1"/>
  <c r="X53" i="5" s="1"/>
  <c r="G53" i="5"/>
  <c r="H53" i="5" s="1"/>
  <c r="P53" i="5" l="1"/>
  <c r="S53" i="5" s="1"/>
  <c r="I54" i="5" s="1"/>
  <c r="Q53" i="5"/>
  <c r="T53" i="5" s="1"/>
  <c r="U53" i="5"/>
  <c r="V53" i="5" s="1"/>
  <c r="W53" i="5" s="1"/>
  <c r="R53" i="5"/>
  <c r="F54" i="5" s="1"/>
  <c r="G54" i="5" l="1"/>
  <c r="H54" i="5" s="1"/>
  <c r="J54" i="5"/>
  <c r="O54" i="5" s="1"/>
  <c r="M54" i="5" s="1"/>
  <c r="K54" i="5"/>
  <c r="L54" i="5" s="1"/>
  <c r="X54" i="5" s="1"/>
  <c r="U54" i="5" l="1"/>
  <c r="V54" i="5" s="1"/>
  <c r="W54" i="5" s="1"/>
  <c r="P54" i="5"/>
  <c r="S54" i="5" s="1"/>
  <c r="I55" i="5" s="1"/>
  <c r="Q54" i="5"/>
  <c r="T54" i="5" s="1"/>
  <c r="R54" i="5"/>
  <c r="F55" i="5" s="1"/>
  <c r="G55" i="5" l="1"/>
  <c r="H55" i="5" s="1"/>
  <c r="K55" i="5"/>
  <c r="L55" i="5" s="1"/>
  <c r="X55" i="5" s="1"/>
  <c r="J55" i="5"/>
  <c r="O55" i="5" s="1"/>
  <c r="M55" i="5" s="1"/>
  <c r="P55" i="5" l="1"/>
  <c r="S55" i="5" s="1"/>
  <c r="I56" i="5" s="1"/>
  <c r="U55" i="5"/>
  <c r="V55" i="5" s="1"/>
  <c r="W55" i="5" s="1"/>
  <c r="Q55" i="5"/>
  <c r="T55" i="5" s="1"/>
  <c r="R55" i="5"/>
  <c r="F56" i="5" s="1"/>
  <c r="G56" i="5" l="1"/>
  <c r="H56" i="5" s="1"/>
  <c r="J56" i="5"/>
  <c r="O56" i="5" s="1"/>
  <c r="M56" i="5" s="1"/>
  <c r="K56" i="5"/>
  <c r="L56" i="5" s="1"/>
  <c r="X56" i="5" s="1"/>
  <c r="U56" i="5" l="1"/>
  <c r="V56" i="5" s="1"/>
  <c r="W56" i="5" s="1"/>
  <c r="Q56" i="5"/>
  <c r="T56" i="5" s="1"/>
  <c r="P56" i="5"/>
  <c r="S56" i="5" s="1"/>
  <c r="I57" i="5" s="1"/>
  <c r="R56" i="5"/>
  <c r="F57" i="5" s="1"/>
  <c r="J57" i="5" l="1"/>
  <c r="O57" i="5" s="1"/>
  <c r="M57" i="5" s="1"/>
  <c r="K57" i="5"/>
  <c r="L57" i="5" s="1"/>
  <c r="X57" i="5" s="1"/>
  <c r="G57" i="5"/>
  <c r="H57" i="5" s="1"/>
  <c r="U57" i="5" l="1"/>
  <c r="V57" i="5" s="1"/>
  <c r="W57" i="5" s="1"/>
  <c r="Q57" i="5"/>
  <c r="T57" i="5" s="1"/>
  <c r="P57" i="5"/>
  <c r="S57" i="5" s="1"/>
  <c r="I58" i="5" s="1"/>
  <c r="R57" i="5"/>
  <c r="F58" i="5" s="1"/>
  <c r="G58" i="5" l="1"/>
  <c r="H58" i="5" s="1"/>
  <c r="J58" i="5"/>
  <c r="O58" i="5" s="1"/>
  <c r="M58" i="5" s="1"/>
  <c r="K58" i="5"/>
  <c r="L58" i="5" s="1"/>
  <c r="X58" i="5" s="1"/>
  <c r="Q58" i="5" l="1"/>
  <c r="T58" i="5" s="1"/>
  <c r="P58" i="5"/>
  <c r="S58" i="5" s="1"/>
  <c r="I59" i="5" s="1"/>
  <c r="U58" i="5"/>
  <c r="V58" i="5" s="1"/>
  <c r="W58" i="5" s="1"/>
  <c r="R58" i="5"/>
  <c r="F59" i="5" s="1"/>
  <c r="G59" i="5" l="1"/>
  <c r="H59" i="5" s="1"/>
  <c r="J59" i="5"/>
  <c r="O59" i="5" s="1"/>
  <c r="M59" i="5" s="1"/>
  <c r="K59" i="5"/>
  <c r="L59" i="5" s="1"/>
  <c r="X59" i="5" s="1"/>
  <c r="U59" i="5" l="1"/>
  <c r="V59" i="5" s="1"/>
  <c r="W59" i="5" s="1"/>
  <c r="P59" i="5"/>
  <c r="S59" i="5" s="1"/>
  <c r="I60" i="5" s="1"/>
  <c r="Q59" i="5"/>
  <c r="T59" i="5" s="1"/>
  <c r="R59" i="5"/>
  <c r="F60" i="5" s="1"/>
  <c r="G60" i="5" l="1"/>
  <c r="H60" i="5" s="1"/>
  <c r="K60" i="5"/>
  <c r="L60" i="5" s="1"/>
  <c r="X60" i="5" s="1"/>
  <c r="J60" i="5"/>
  <c r="O60" i="5" s="1"/>
  <c r="M60" i="5" s="1"/>
  <c r="P60" i="5" l="1"/>
  <c r="S60" i="5" s="1"/>
  <c r="I61" i="5" s="1"/>
  <c r="U60" i="5"/>
  <c r="V60" i="5" s="1"/>
  <c r="W60" i="5" s="1"/>
  <c r="Q60" i="5"/>
  <c r="T60" i="5" s="1"/>
  <c r="R60" i="5"/>
  <c r="F61" i="5" s="1"/>
  <c r="G61" i="5" l="1"/>
  <c r="H61" i="5" s="1"/>
  <c r="J61" i="5"/>
  <c r="O61" i="5" s="1"/>
  <c r="M61" i="5" s="1"/>
  <c r="K61" i="5"/>
  <c r="L61" i="5" s="1"/>
  <c r="X61" i="5" s="1"/>
  <c r="P61" i="5" l="1"/>
  <c r="S61" i="5" s="1"/>
  <c r="I62" i="5" s="1"/>
  <c r="Q61" i="5"/>
  <c r="T61" i="5" s="1"/>
  <c r="U61" i="5"/>
  <c r="V61" i="5" s="1"/>
  <c r="W61" i="5" s="1"/>
  <c r="R61" i="5"/>
  <c r="F62" i="5" s="1"/>
  <c r="G62" i="5" l="1"/>
  <c r="H62" i="5" s="1"/>
  <c r="J62" i="5"/>
  <c r="O62" i="5" s="1"/>
  <c r="M62" i="5" s="1"/>
  <c r="K62" i="5"/>
  <c r="L62" i="5" s="1"/>
  <c r="X62" i="5" s="1"/>
  <c r="U62" i="5" l="1"/>
  <c r="V62" i="5" s="1"/>
  <c r="W62" i="5" s="1"/>
  <c r="Q62" i="5"/>
  <c r="T62" i="5" s="1"/>
  <c r="P62" i="5"/>
  <c r="S62" i="5" s="1"/>
  <c r="I63" i="5" s="1"/>
  <c r="R62" i="5"/>
  <c r="F63" i="5" s="1"/>
  <c r="G63" i="5" l="1"/>
  <c r="H63" i="5" s="1"/>
  <c r="K63" i="5"/>
  <c r="L63" i="5" s="1"/>
  <c r="X63" i="5" s="1"/>
  <c r="J63" i="5"/>
  <c r="O63" i="5" s="1"/>
  <c r="M63" i="5" s="1"/>
  <c r="P63" i="5" l="1"/>
  <c r="S63" i="5" s="1"/>
  <c r="I64" i="5" s="1"/>
  <c r="U63" i="5"/>
  <c r="V63" i="5" s="1"/>
  <c r="W63" i="5" s="1"/>
  <c r="Q63" i="5"/>
  <c r="T63" i="5" s="1"/>
  <c r="R63" i="5"/>
  <c r="F64" i="5" s="1"/>
  <c r="G64" i="5" l="1"/>
  <c r="H64" i="5" s="1"/>
  <c r="J64" i="5"/>
  <c r="O64" i="5" s="1"/>
  <c r="M64" i="5" s="1"/>
  <c r="K64" i="5"/>
  <c r="L64" i="5" s="1"/>
  <c r="X64" i="5" s="1"/>
  <c r="U64" i="5" l="1"/>
  <c r="V64" i="5" s="1"/>
  <c r="W64" i="5" s="1"/>
  <c r="Q64" i="5"/>
  <c r="T64" i="5" s="1"/>
  <c r="P64" i="5"/>
  <c r="S64" i="5" s="1"/>
  <c r="I65" i="5" s="1"/>
  <c r="R64" i="5"/>
  <c r="F65" i="5" s="1"/>
  <c r="G65" i="5" l="1"/>
  <c r="H65" i="5" s="1"/>
  <c r="J65" i="5"/>
  <c r="O65" i="5" s="1"/>
  <c r="M65" i="5" s="1"/>
  <c r="K65" i="5"/>
  <c r="L65" i="5" s="1"/>
  <c r="X65" i="5" s="1"/>
  <c r="U65" i="5" l="1"/>
  <c r="V65" i="5" s="1"/>
  <c r="W65" i="5" s="1"/>
  <c r="Q65" i="5"/>
  <c r="T65" i="5" s="1"/>
  <c r="P65" i="5"/>
  <c r="S65" i="5" s="1"/>
  <c r="I66" i="5" s="1"/>
  <c r="R65" i="5"/>
  <c r="F66" i="5" s="1"/>
  <c r="G66" i="5" l="1"/>
  <c r="H66" i="5" s="1"/>
  <c r="J66" i="5"/>
  <c r="O66" i="5" s="1"/>
  <c r="M66" i="5" s="1"/>
  <c r="K66" i="5"/>
  <c r="L66" i="5" s="1"/>
  <c r="X66" i="5" s="1"/>
  <c r="Q66" i="5" l="1"/>
  <c r="T66" i="5" s="1"/>
  <c r="P66" i="5"/>
  <c r="S66" i="5" s="1"/>
  <c r="I67" i="5" s="1"/>
  <c r="U66" i="5"/>
  <c r="V66" i="5" s="1"/>
  <c r="W66" i="5" s="1"/>
  <c r="R66" i="5"/>
  <c r="F67" i="5" s="1"/>
  <c r="G67" i="5" l="1"/>
  <c r="H67" i="5" s="1"/>
  <c r="J67" i="5"/>
  <c r="O67" i="5" s="1"/>
  <c r="M67" i="5" s="1"/>
  <c r="K67" i="5"/>
  <c r="L67" i="5" s="1"/>
  <c r="X67" i="5" s="1"/>
  <c r="U67" i="5" l="1"/>
  <c r="V67" i="5" s="1"/>
  <c r="W67" i="5" s="1"/>
  <c r="Q67" i="5"/>
  <c r="T67" i="5" s="1"/>
  <c r="P67" i="5"/>
  <c r="S67" i="5" s="1"/>
  <c r="I68" i="5" s="1"/>
  <c r="R67" i="5"/>
  <c r="F68" i="5" s="1"/>
  <c r="G68" i="5" l="1"/>
  <c r="H68" i="5" s="1"/>
  <c r="K68" i="5"/>
  <c r="L68" i="5" s="1"/>
  <c r="X68" i="5" s="1"/>
  <c r="J68" i="5"/>
  <c r="O68" i="5" s="1"/>
  <c r="M68" i="5" s="1"/>
  <c r="P68" i="5" l="1"/>
  <c r="S68" i="5" s="1"/>
  <c r="I69" i="5" s="1"/>
  <c r="U68" i="5"/>
  <c r="V68" i="5" s="1"/>
  <c r="W68" i="5" s="1"/>
  <c r="Q68" i="5"/>
  <c r="T68" i="5" s="1"/>
  <c r="R68" i="5"/>
  <c r="F69" i="5" s="1"/>
  <c r="G69" i="5" l="1"/>
  <c r="H69" i="5" s="1"/>
  <c r="J69" i="5"/>
  <c r="O69" i="5" s="1"/>
  <c r="M69" i="5" s="1"/>
  <c r="K69" i="5"/>
  <c r="L69" i="5" s="1"/>
  <c r="X69" i="5" s="1"/>
  <c r="P69" i="5" l="1"/>
  <c r="S69" i="5" s="1"/>
  <c r="I70" i="5" s="1"/>
  <c r="Q69" i="5"/>
  <c r="T69" i="5" s="1"/>
  <c r="U69" i="5"/>
  <c r="V69" i="5" s="1"/>
  <c r="W69" i="5" s="1"/>
  <c r="R69" i="5"/>
  <c r="F70" i="5" s="1"/>
  <c r="G70" i="5" l="1"/>
  <c r="H70" i="5" s="1"/>
  <c r="J70" i="5"/>
  <c r="O70" i="5" s="1"/>
  <c r="M70" i="5" s="1"/>
  <c r="K70" i="5"/>
  <c r="L70" i="5" s="1"/>
  <c r="X70" i="5" s="1"/>
  <c r="P70" i="5" l="1"/>
  <c r="S70" i="5" s="1"/>
  <c r="I71" i="5" s="1"/>
  <c r="U70" i="5"/>
  <c r="V70" i="5" s="1"/>
  <c r="W70" i="5" s="1"/>
  <c r="Q70" i="5"/>
  <c r="T70" i="5" s="1"/>
  <c r="R70" i="5"/>
  <c r="F71" i="5" s="1"/>
  <c r="G71" i="5" l="1"/>
  <c r="H71" i="5" s="1"/>
  <c r="K71" i="5"/>
  <c r="L71" i="5" s="1"/>
  <c r="X71" i="5" s="1"/>
  <c r="J71" i="5"/>
  <c r="O71" i="5" s="1"/>
  <c r="M71" i="5" s="1"/>
  <c r="P71" i="5" l="1"/>
  <c r="S71" i="5" s="1"/>
  <c r="I72" i="5" s="1"/>
  <c r="U71" i="5"/>
  <c r="V71" i="5" s="1"/>
  <c r="W71" i="5" s="1"/>
  <c r="Q71" i="5"/>
  <c r="T71" i="5" s="1"/>
  <c r="R71" i="5"/>
  <c r="F72" i="5" s="1"/>
  <c r="G72" i="5" l="1"/>
  <c r="H72" i="5" s="1"/>
  <c r="J72" i="5"/>
  <c r="O72" i="5" s="1"/>
  <c r="M72" i="5" s="1"/>
  <c r="K72" i="5"/>
  <c r="L72" i="5" s="1"/>
  <c r="X72" i="5" s="1"/>
  <c r="U72" i="5" l="1"/>
  <c r="V72" i="5" s="1"/>
  <c r="W72" i="5" s="1"/>
  <c r="Q72" i="5"/>
  <c r="T72" i="5" s="1"/>
  <c r="P72" i="5"/>
  <c r="S72" i="5" s="1"/>
  <c r="I73" i="5" s="1"/>
  <c r="R72" i="5"/>
  <c r="F73" i="5" s="1"/>
  <c r="G73" i="5" l="1"/>
  <c r="H73" i="5" s="1"/>
  <c r="J73" i="5"/>
  <c r="O73" i="5" s="1"/>
  <c r="M73" i="5" s="1"/>
  <c r="K73" i="5"/>
  <c r="L73" i="5" s="1"/>
  <c r="X73" i="5" s="1"/>
  <c r="U73" i="5" l="1"/>
  <c r="V73" i="5" s="1"/>
  <c r="W73" i="5" s="1"/>
  <c r="Q73" i="5"/>
  <c r="T73" i="5" s="1"/>
  <c r="P73" i="5"/>
  <c r="S73" i="5" s="1"/>
  <c r="I74" i="5" s="1"/>
  <c r="R73" i="5"/>
  <c r="F74" i="5" s="1"/>
  <c r="G74" i="5" l="1"/>
  <c r="H74" i="5" s="1"/>
  <c r="J74" i="5"/>
  <c r="O74" i="5" s="1"/>
  <c r="M74" i="5" s="1"/>
  <c r="K74" i="5"/>
  <c r="L74" i="5" s="1"/>
  <c r="X74" i="5" s="1"/>
  <c r="Q74" i="5" l="1"/>
  <c r="T74" i="5" s="1"/>
  <c r="P74" i="5"/>
  <c r="S74" i="5" s="1"/>
  <c r="I75" i="5" s="1"/>
  <c r="U74" i="5"/>
  <c r="V74" i="5" s="1"/>
  <c r="W74" i="5" s="1"/>
  <c r="R74" i="5"/>
  <c r="F75" i="5" s="1"/>
  <c r="G75" i="5" l="1"/>
  <c r="H75" i="5" s="1"/>
  <c r="J75" i="5"/>
  <c r="O75" i="5" s="1"/>
  <c r="M75" i="5" s="1"/>
  <c r="K75" i="5"/>
  <c r="L75" i="5" s="1"/>
  <c r="X75" i="5" s="1"/>
  <c r="U75" i="5" l="1"/>
  <c r="V75" i="5" s="1"/>
  <c r="W75" i="5" s="1"/>
  <c r="Q75" i="5"/>
  <c r="T75" i="5" s="1"/>
  <c r="P75" i="5"/>
  <c r="S75" i="5" s="1"/>
  <c r="I76" i="5" s="1"/>
  <c r="R75" i="5"/>
  <c r="F76" i="5" s="1"/>
  <c r="G76" i="5" l="1"/>
  <c r="H76" i="5" s="1"/>
  <c r="K76" i="5"/>
  <c r="L76" i="5" s="1"/>
  <c r="X76" i="5" s="1"/>
  <c r="J76" i="5"/>
  <c r="O76" i="5" s="1"/>
  <c r="M76" i="5" s="1"/>
  <c r="P76" i="5" l="1"/>
  <c r="S76" i="5" s="1"/>
  <c r="I77" i="5" s="1"/>
  <c r="U76" i="5"/>
  <c r="V76" i="5" s="1"/>
  <c r="W76" i="5" s="1"/>
  <c r="Q76" i="5"/>
  <c r="T76" i="5" s="1"/>
  <c r="R76" i="5"/>
  <c r="F77" i="5" s="1"/>
  <c r="G77" i="5" l="1"/>
  <c r="H77" i="5" s="1"/>
  <c r="J77" i="5"/>
  <c r="O77" i="5" s="1"/>
  <c r="M77" i="5" s="1"/>
  <c r="K77" i="5"/>
  <c r="L77" i="5" s="1"/>
  <c r="X77" i="5" s="1"/>
  <c r="P77" i="5" l="1"/>
  <c r="S77" i="5" s="1"/>
  <c r="I78" i="5" s="1"/>
  <c r="Q77" i="5"/>
  <c r="T77" i="5" s="1"/>
  <c r="U77" i="5"/>
  <c r="V77" i="5" s="1"/>
  <c r="W77" i="5" s="1"/>
  <c r="R77" i="5"/>
  <c r="F78" i="5" s="1"/>
  <c r="G78" i="5" l="1"/>
  <c r="H78" i="5" s="1"/>
  <c r="J78" i="5"/>
  <c r="O78" i="5" s="1"/>
  <c r="M78" i="5" s="1"/>
  <c r="K78" i="5"/>
  <c r="L78" i="5" s="1"/>
  <c r="X78" i="5" s="1"/>
  <c r="P78" i="5" l="1"/>
  <c r="S78" i="5" s="1"/>
  <c r="I79" i="5" s="1"/>
  <c r="U78" i="5"/>
  <c r="V78" i="5" s="1"/>
  <c r="W78" i="5" s="1"/>
  <c r="Q78" i="5"/>
  <c r="T78" i="5" s="1"/>
  <c r="R78" i="5"/>
  <c r="F79" i="5" s="1"/>
  <c r="G79" i="5" l="1"/>
  <c r="H79" i="5" s="1"/>
  <c r="K79" i="5"/>
  <c r="L79" i="5" s="1"/>
  <c r="X79" i="5" s="1"/>
  <c r="J79" i="5"/>
  <c r="O79" i="5" s="1"/>
  <c r="M79" i="5" s="1"/>
  <c r="P79" i="5" l="1"/>
  <c r="S79" i="5" s="1"/>
  <c r="I80" i="5" s="1"/>
  <c r="U79" i="5"/>
  <c r="V79" i="5" s="1"/>
  <c r="W79" i="5" s="1"/>
  <c r="Q79" i="5"/>
  <c r="T79" i="5" s="1"/>
  <c r="R79" i="5"/>
  <c r="F80" i="5" s="1"/>
  <c r="G80" i="5" l="1"/>
  <c r="H80" i="5" s="1"/>
  <c r="J80" i="5"/>
  <c r="O80" i="5" s="1"/>
  <c r="M80" i="5" s="1"/>
  <c r="K80" i="5"/>
  <c r="L80" i="5" s="1"/>
  <c r="X80" i="5" s="1"/>
  <c r="U80" i="5" l="1"/>
  <c r="V80" i="5" s="1"/>
  <c r="W80" i="5" s="1"/>
  <c r="Q80" i="5"/>
  <c r="T80" i="5" s="1"/>
  <c r="P80" i="5"/>
  <c r="S80" i="5" s="1"/>
  <c r="I81" i="5" s="1"/>
  <c r="R80" i="5"/>
  <c r="F81" i="5" s="1"/>
  <c r="G81" i="5" l="1"/>
  <c r="H81" i="5" s="1"/>
  <c r="J81" i="5"/>
  <c r="O81" i="5" s="1"/>
  <c r="M81" i="5" s="1"/>
  <c r="K81" i="5"/>
  <c r="L81" i="5" s="1"/>
  <c r="X81" i="5" s="1"/>
  <c r="U81" i="5" l="1"/>
  <c r="V81" i="5" s="1"/>
  <c r="W81" i="5" s="1"/>
  <c r="Q81" i="5"/>
  <c r="T81" i="5" s="1"/>
  <c r="P81" i="5"/>
  <c r="S81" i="5" s="1"/>
  <c r="I82" i="5" s="1"/>
  <c r="R81" i="5"/>
  <c r="F82" i="5" s="1"/>
  <c r="G82" i="5" l="1"/>
  <c r="H82" i="5" s="1"/>
  <c r="J82" i="5"/>
  <c r="O82" i="5" s="1"/>
  <c r="M82" i="5" s="1"/>
  <c r="K82" i="5"/>
  <c r="L82" i="5" s="1"/>
  <c r="X82" i="5" s="1"/>
  <c r="Q82" i="5" l="1"/>
  <c r="T82" i="5" s="1"/>
  <c r="P82" i="5"/>
  <c r="S82" i="5" s="1"/>
  <c r="I83" i="5" s="1"/>
  <c r="U82" i="5"/>
  <c r="V82" i="5" s="1"/>
  <c r="W82" i="5" s="1"/>
  <c r="R82" i="5"/>
  <c r="F83" i="5" s="1"/>
  <c r="G83" i="5" l="1"/>
  <c r="H83" i="5" s="1"/>
  <c r="J83" i="5"/>
  <c r="O83" i="5" s="1"/>
  <c r="M83" i="5" s="1"/>
  <c r="K83" i="5"/>
  <c r="L83" i="5" s="1"/>
  <c r="X83" i="5" s="1"/>
  <c r="U83" i="5" l="1"/>
  <c r="V83" i="5" s="1"/>
  <c r="W83" i="5" s="1"/>
  <c r="Q83" i="5"/>
  <c r="T83" i="5" s="1"/>
  <c r="P83" i="5"/>
  <c r="S83" i="5" s="1"/>
  <c r="I84" i="5" s="1"/>
  <c r="R83" i="5"/>
  <c r="F84" i="5" s="1"/>
  <c r="G84" i="5" l="1"/>
  <c r="H84" i="5" s="1"/>
  <c r="K84" i="5"/>
  <c r="L84" i="5" s="1"/>
  <c r="X84" i="5" s="1"/>
  <c r="J84" i="5"/>
  <c r="O84" i="5" s="1"/>
  <c r="M84" i="5" s="1"/>
  <c r="P84" i="5" l="1"/>
  <c r="S84" i="5" s="1"/>
  <c r="I85" i="5" s="1"/>
  <c r="U84" i="5"/>
  <c r="V84" i="5" s="1"/>
  <c r="W84" i="5" s="1"/>
  <c r="Q84" i="5"/>
  <c r="T84" i="5" s="1"/>
  <c r="R84" i="5"/>
  <c r="F85" i="5" s="1"/>
  <c r="G85" i="5" l="1"/>
  <c r="H85" i="5" s="1"/>
  <c r="J85" i="5"/>
  <c r="O85" i="5" s="1"/>
  <c r="M85" i="5" s="1"/>
  <c r="K85" i="5"/>
  <c r="L85" i="5" s="1"/>
  <c r="X85" i="5" s="1"/>
  <c r="P85" i="5" l="1"/>
  <c r="S85" i="5" s="1"/>
  <c r="I86" i="5" s="1"/>
  <c r="Q85" i="5"/>
  <c r="T85" i="5" s="1"/>
  <c r="U85" i="5"/>
  <c r="V85" i="5" s="1"/>
  <c r="W85" i="5" s="1"/>
  <c r="R85" i="5"/>
  <c r="F86" i="5" s="1"/>
  <c r="G86" i="5" l="1"/>
  <c r="H86" i="5" s="1"/>
  <c r="J86" i="5"/>
  <c r="O86" i="5" s="1"/>
  <c r="M86" i="5" s="1"/>
  <c r="K86" i="5"/>
  <c r="L86" i="5" s="1"/>
  <c r="X86" i="5" s="1"/>
  <c r="P86" i="5" l="1"/>
  <c r="S86" i="5" s="1"/>
  <c r="I87" i="5" s="1"/>
  <c r="U86" i="5"/>
  <c r="V86" i="5" s="1"/>
  <c r="W86" i="5" s="1"/>
  <c r="Q86" i="5"/>
  <c r="T86" i="5" s="1"/>
  <c r="R86" i="5"/>
  <c r="F87" i="5" s="1"/>
  <c r="G87" i="5" l="1"/>
  <c r="H87" i="5" s="1"/>
  <c r="K87" i="5"/>
  <c r="L87" i="5" s="1"/>
  <c r="X87" i="5" s="1"/>
  <c r="J87" i="5"/>
  <c r="O87" i="5" s="1"/>
  <c r="M87" i="5" s="1"/>
  <c r="P87" i="5" l="1"/>
  <c r="S87" i="5" s="1"/>
  <c r="I88" i="5" s="1"/>
  <c r="U87" i="5"/>
  <c r="V87" i="5" s="1"/>
  <c r="W87" i="5" s="1"/>
  <c r="Q87" i="5"/>
  <c r="T87" i="5" s="1"/>
  <c r="R87" i="5"/>
  <c r="F88" i="5" s="1"/>
  <c r="G88" i="5" l="1"/>
  <c r="H88" i="5" s="1"/>
  <c r="J88" i="5"/>
  <c r="O88" i="5" s="1"/>
  <c r="M88" i="5" s="1"/>
  <c r="K88" i="5"/>
  <c r="L88" i="5" s="1"/>
  <c r="X88" i="5" s="1"/>
  <c r="U88" i="5" l="1"/>
  <c r="V88" i="5" s="1"/>
  <c r="W88" i="5" s="1"/>
  <c r="Q88" i="5"/>
  <c r="T88" i="5" s="1"/>
  <c r="P88" i="5"/>
  <c r="S88" i="5" s="1"/>
  <c r="I89" i="5" s="1"/>
  <c r="R88" i="5"/>
  <c r="F89" i="5" s="1"/>
  <c r="G89" i="5" l="1"/>
  <c r="H89" i="5" s="1"/>
  <c r="J89" i="5"/>
  <c r="O89" i="5" s="1"/>
  <c r="M89" i="5" s="1"/>
  <c r="K89" i="5"/>
  <c r="L89" i="5" s="1"/>
  <c r="X89" i="5" s="1"/>
  <c r="U89" i="5" l="1"/>
  <c r="V89" i="5" s="1"/>
  <c r="W89" i="5" s="1"/>
  <c r="Q89" i="5"/>
  <c r="T89" i="5" s="1"/>
  <c r="P89" i="5"/>
  <c r="S89" i="5" s="1"/>
  <c r="I90" i="5" s="1"/>
  <c r="R89" i="5"/>
  <c r="F90" i="5" s="1"/>
  <c r="G90" i="5" l="1"/>
  <c r="H90" i="5" s="1"/>
  <c r="J90" i="5"/>
  <c r="O90" i="5" s="1"/>
  <c r="M90" i="5" s="1"/>
  <c r="K90" i="5"/>
  <c r="L90" i="5" s="1"/>
  <c r="X90" i="5" s="1"/>
  <c r="Q90" i="5" l="1"/>
  <c r="T90" i="5" s="1"/>
  <c r="P90" i="5"/>
  <c r="S90" i="5" s="1"/>
  <c r="I91" i="5" s="1"/>
  <c r="U90" i="5"/>
  <c r="V90" i="5" s="1"/>
  <c r="W90" i="5" s="1"/>
  <c r="R90" i="5"/>
  <c r="F91" i="5" s="1"/>
  <c r="G91" i="5" l="1"/>
  <c r="H91" i="5" s="1"/>
  <c r="J91" i="5"/>
  <c r="O91" i="5" s="1"/>
  <c r="M91" i="5" s="1"/>
  <c r="K91" i="5"/>
  <c r="L91" i="5" s="1"/>
  <c r="X91" i="5" s="1"/>
  <c r="U91" i="5" l="1"/>
  <c r="V91" i="5" s="1"/>
  <c r="W91" i="5" s="1"/>
  <c r="Q91" i="5"/>
  <c r="T91" i="5" s="1"/>
  <c r="P91" i="5"/>
  <c r="S91" i="5" s="1"/>
  <c r="I92" i="5" s="1"/>
  <c r="R91" i="5"/>
  <c r="F92" i="5" s="1"/>
  <c r="G92" i="5" l="1"/>
  <c r="H92" i="5" s="1"/>
  <c r="K92" i="5"/>
  <c r="L92" i="5" s="1"/>
  <c r="X92" i="5" s="1"/>
  <c r="J92" i="5"/>
  <c r="O92" i="5" s="1"/>
  <c r="M92" i="5" s="1"/>
  <c r="P92" i="5" l="1"/>
  <c r="S92" i="5" s="1"/>
  <c r="I93" i="5" s="1"/>
  <c r="U92" i="5"/>
  <c r="V92" i="5" s="1"/>
  <c r="W92" i="5" s="1"/>
  <c r="Q92" i="5"/>
  <c r="T92" i="5" s="1"/>
  <c r="R92" i="5"/>
  <c r="F93" i="5" s="1"/>
  <c r="J93" i="5" l="1"/>
  <c r="O93" i="5" s="1"/>
  <c r="M93" i="5" s="1"/>
  <c r="K93" i="5"/>
  <c r="L93" i="5" s="1"/>
  <c r="X93" i="5" s="1"/>
  <c r="G93" i="5"/>
  <c r="H93" i="5" s="1"/>
  <c r="P93" i="5" l="1"/>
  <c r="S93" i="5" s="1"/>
  <c r="I94" i="5" s="1"/>
  <c r="Q93" i="5"/>
  <c r="T93" i="5" s="1"/>
  <c r="U93" i="5"/>
  <c r="V93" i="5" s="1"/>
  <c r="W93" i="5" s="1"/>
  <c r="R93" i="5"/>
  <c r="F94" i="5" s="1"/>
  <c r="G94" i="5" l="1"/>
  <c r="H94" i="5" s="1"/>
  <c r="J94" i="5"/>
  <c r="O94" i="5" s="1"/>
  <c r="M94" i="5" s="1"/>
  <c r="K94" i="5"/>
  <c r="L94" i="5" s="1"/>
  <c r="X94" i="5" s="1"/>
  <c r="P94" i="5" l="1"/>
  <c r="S94" i="5" s="1"/>
  <c r="I95" i="5" s="1"/>
  <c r="U94" i="5"/>
  <c r="V94" i="5" s="1"/>
  <c r="W94" i="5" s="1"/>
  <c r="Q94" i="5"/>
  <c r="T94" i="5" s="1"/>
  <c r="R94" i="5"/>
  <c r="F95" i="5" s="1"/>
  <c r="G95" i="5" l="1"/>
  <c r="H95" i="5" s="1"/>
  <c r="K95" i="5"/>
  <c r="L95" i="5" s="1"/>
  <c r="X95" i="5" s="1"/>
  <c r="J95" i="5"/>
  <c r="O95" i="5" s="1"/>
  <c r="M95" i="5" s="1"/>
  <c r="P95" i="5" l="1"/>
  <c r="S95" i="5" s="1"/>
  <c r="I96" i="5" s="1"/>
  <c r="U95" i="5"/>
  <c r="V95" i="5" s="1"/>
  <c r="W95" i="5" s="1"/>
  <c r="Q95" i="5"/>
  <c r="T95" i="5" s="1"/>
  <c r="R95" i="5"/>
  <c r="F96" i="5" s="1"/>
  <c r="G96" i="5" l="1"/>
  <c r="H96" i="5" s="1"/>
  <c r="J96" i="5"/>
  <c r="O96" i="5" s="1"/>
  <c r="M96" i="5" s="1"/>
  <c r="K96" i="5"/>
  <c r="L96" i="5" s="1"/>
  <c r="X96" i="5" s="1"/>
  <c r="U96" i="5" l="1"/>
  <c r="V96" i="5" s="1"/>
  <c r="W96" i="5" s="1"/>
  <c r="Q96" i="5"/>
  <c r="T96" i="5" s="1"/>
  <c r="P96" i="5"/>
  <c r="S96" i="5" s="1"/>
  <c r="I97" i="5" s="1"/>
  <c r="R96" i="5"/>
  <c r="F97" i="5" s="1"/>
  <c r="G97" i="5" l="1"/>
  <c r="H97" i="5" s="1"/>
  <c r="J97" i="5"/>
  <c r="O97" i="5" s="1"/>
  <c r="M97" i="5" s="1"/>
  <c r="K97" i="5"/>
  <c r="L97" i="5" s="1"/>
  <c r="X97" i="5" s="1"/>
  <c r="U97" i="5" l="1"/>
  <c r="V97" i="5" s="1"/>
  <c r="W97" i="5" s="1"/>
  <c r="Q97" i="5"/>
  <c r="T97" i="5" s="1"/>
  <c r="P97" i="5"/>
  <c r="S97" i="5" s="1"/>
  <c r="I98" i="5" s="1"/>
  <c r="R97" i="5"/>
  <c r="F98" i="5" s="1"/>
  <c r="J98" i="5" l="1"/>
  <c r="O98" i="5" s="1"/>
  <c r="M98" i="5" s="1"/>
  <c r="K98" i="5"/>
  <c r="L98" i="5" s="1"/>
  <c r="X98" i="5" s="1"/>
  <c r="G98" i="5"/>
  <c r="H98" i="5" s="1"/>
  <c r="Q98" i="5" l="1"/>
  <c r="T98" i="5" s="1"/>
  <c r="P98" i="5"/>
  <c r="S98" i="5" s="1"/>
  <c r="I99" i="5" s="1"/>
  <c r="U98" i="5"/>
  <c r="V98" i="5" s="1"/>
  <c r="W98" i="5" s="1"/>
  <c r="R98" i="5"/>
  <c r="F99" i="5" s="1"/>
  <c r="G99" i="5" l="1"/>
  <c r="H99" i="5" s="1"/>
  <c r="J99" i="5"/>
  <c r="O99" i="5" s="1"/>
  <c r="M99" i="5" s="1"/>
  <c r="K99" i="5"/>
  <c r="L99" i="5" s="1"/>
  <c r="X99" i="5" s="1"/>
  <c r="U99" i="5" l="1"/>
  <c r="V99" i="5" s="1"/>
  <c r="W99" i="5" s="1"/>
  <c r="P99" i="5"/>
  <c r="S99" i="5" s="1"/>
  <c r="I100" i="5" s="1"/>
  <c r="Q99" i="5"/>
  <c r="T99" i="5" s="1"/>
  <c r="R99" i="5"/>
  <c r="F100" i="5" s="1"/>
  <c r="G100" i="5" l="1"/>
  <c r="H100" i="5" s="1"/>
  <c r="K100" i="5"/>
  <c r="L100" i="5" s="1"/>
  <c r="X100" i="5" s="1"/>
  <c r="J100" i="5"/>
  <c r="O100" i="5" s="1"/>
  <c r="M100" i="5" s="1"/>
  <c r="P100" i="5" l="1"/>
  <c r="S100" i="5" s="1"/>
  <c r="I101" i="5" s="1"/>
  <c r="U100" i="5"/>
  <c r="V100" i="5" s="1"/>
  <c r="W100" i="5" s="1"/>
  <c r="Q100" i="5"/>
  <c r="T100" i="5" s="1"/>
  <c r="R100" i="5"/>
  <c r="F101" i="5" s="1"/>
  <c r="G101" i="5" l="1"/>
  <c r="H101" i="5" s="1"/>
  <c r="J101" i="5"/>
  <c r="O101" i="5" s="1"/>
  <c r="M101" i="5" s="1"/>
  <c r="K101" i="5"/>
  <c r="L101" i="5" s="1"/>
  <c r="X101" i="5" s="1"/>
  <c r="P101" i="5" l="1"/>
  <c r="S101" i="5" s="1"/>
  <c r="I102" i="5" s="1"/>
  <c r="Q101" i="5"/>
  <c r="T101" i="5" s="1"/>
  <c r="U101" i="5"/>
  <c r="V101" i="5" s="1"/>
  <c r="W101" i="5" s="1"/>
  <c r="R101" i="5"/>
  <c r="F102" i="5" s="1"/>
  <c r="J102" i="5" l="1"/>
  <c r="O102" i="5" s="1"/>
  <c r="M102" i="5" s="1"/>
  <c r="K102" i="5"/>
  <c r="L102" i="5" s="1"/>
  <c r="X102" i="5" s="1"/>
  <c r="G102" i="5"/>
  <c r="H102" i="5" s="1"/>
  <c r="P102" i="5" l="1"/>
  <c r="S102" i="5" s="1"/>
  <c r="I103" i="5" s="1"/>
  <c r="U102" i="5"/>
  <c r="V102" i="5" s="1"/>
  <c r="W102" i="5" s="1"/>
  <c r="Q102" i="5"/>
  <c r="T102" i="5" s="1"/>
  <c r="R102" i="5"/>
  <c r="F103" i="5" s="1"/>
  <c r="G103" i="5" l="1"/>
  <c r="H103" i="5" s="1"/>
  <c r="K103" i="5"/>
  <c r="L103" i="5" s="1"/>
  <c r="X103" i="5" s="1"/>
  <c r="J103" i="5"/>
  <c r="O103" i="5" s="1"/>
  <c r="M103" i="5" s="1"/>
  <c r="P103" i="5" l="1"/>
  <c r="S103" i="5" s="1"/>
  <c r="I104" i="5" s="1"/>
  <c r="U103" i="5"/>
  <c r="V103" i="5" s="1"/>
  <c r="W103" i="5" s="1"/>
  <c r="Q103" i="5"/>
  <c r="T103" i="5" s="1"/>
  <c r="R103" i="5"/>
  <c r="F104" i="5" s="1"/>
  <c r="G104" i="5" l="1"/>
  <c r="H104" i="5" s="1"/>
  <c r="J104" i="5"/>
  <c r="O104" i="5" s="1"/>
  <c r="M104" i="5" s="1"/>
  <c r="K104" i="5"/>
  <c r="L104" i="5" s="1"/>
  <c r="X104" i="5" s="1"/>
  <c r="U104" i="5" l="1"/>
  <c r="V104" i="5" s="1"/>
  <c r="W104" i="5" s="1"/>
  <c r="Q104" i="5"/>
  <c r="T104" i="5" s="1"/>
  <c r="P104" i="5"/>
  <c r="S104" i="5" s="1"/>
  <c r="I105" i="5" s="1"/>
  <c r="R104" i="5"/>
  <c r="F105" i="5" s="1"/>
  <c r="G105" i="5" l="1"/>
  <c r="H105" i="5" s="1"/>
  <c r="K105" i="5"/>
  <c r="L105" i="5" s="1"/>
  <c r="X105" i="5" s="1"/>
  <c r="J105" i="5"/>
  <c r="O105" i="5" s="1"/>
  <c r="M105" i="5" s="1"/>
  <c r="P105" i="5" l="1"/>
  <c r="S105" i="5" s="1"/>
  <c r="I106" i="5" s="1"/>
  <c r="U105" i="5"/>
  <c r="V105" i="5" s="1"/>
  <c r="W105" i="5" s="1"/>
  <c r="Q105" i="5"/>
  <c r="T105" i="5" s="1"/>
  <c r="R105" i="5"/>
  <c r="F106" i="5" s="1"/>
  <c r="G106" i="5" l="1"/>
  <c r="H106" i="5" s="1"/>
  <c r="J106" i="5"/>
  <c r="O106" i="5" s="1"/>
  <c r="M106" i="5" s="1"/>
  <c r="K106" i="5"/>
  <c r="L106" i="5" s="1"/>
  <c r="X106" i="5" s="1"/>
  <c r="P106" i="5" l="1"/>
  <c r="S106" i="5" s="1"/>
  <c r="I107" i="5" s="1"/>
  <c r="U106" i="5"/>
  <c r="V106" i="5" s="1"/>
  <c r="W106" i="5" s="1"/>
  <c r="Q106" i="5"/>
  <c r="T106" i="5" s="1"/>
  <c r="R106" i="5"/>
  <c r="F107" i="5" s="1"/>
  <c r="G107" i="5" l="1"/>
  <c r="H107" i="5" s="1"/>
  <c r="K107" i="5"/>
  <c r="L107" i="5" s="1"/>
  <c r="X107" i="5" s="1"/>
  <c r="J107" i="5"/>
  <c r="O107" i="5" s="1"/>
  <c r="M107" i="5" s="1"/>
  <c r="U107" i="5" l="1"/>
  <c r="V107" i="5" s="1"/>
  <c r="W107" i="5" s="1"/>
  <c r="P107" i="5"/>
  <c r="S107" i="5" s="1"/>
  <c r="I108" i="5" s="1"/>
  <c r="Q107" i="5"/>
  <c r="T107" i="5" s="1"/>
  <c r="R107" i="5"/>
  <c r="F108" i="5" s="1"/>
  <c r="G108" i="5" l="1"/>
  <c r="H108" i="5" s="1"/>
  <c r="J108" i="5"/>
  <c r="O108" i="5" s="1"/>
  <c r="M108" i="5" s="1"/>
  <c r="K108" i="5"/>
  <c r="L108" i="5" s="1"/>
  <c r="X108" i="5" s="1"/>
  <c r="P108" i="5" l="1"/>
  <c r="S108" i="5" s="1"/>
  <c r="I109" i="5" s="1"/>
  <c r="Q108" i="5"/>
  <c r="T108" i="5" s="1"/>
  <c r="U108" i="5"/>
  <c r="V108" i="5" s="1"/>
  <c r="W108" i="5" s="1"/>
  <c r="R108" i="5"/>
  <c r="F109" i="5" s="1"/>
  <c r="G109" i="5" l="1"/>
  <c r="H109" i="5" s="1"/>
  <c r="J109" i="5"/>
  <c r="O109" i="5" s="1"/>
  <c r="M109" i="5" s="1"/>
  <c r="K109" i="5"/>
  <c r="L109" i="5" s="1"/>
  <c r="X109" i="5" s="1"/>
  <c r="Q109" i="5" l="1"/>
  <c r="T109" i="5" s="1"/>
  <c r="P109" i="5"/>
  <c r="S109" i="5" s="1"/>
  <c r="I110" i="5" s="1"/>
  <c r="U109" i="5"/>
  <c r="V109" i="5" s="1"/>
  <c r="W109" i="5" s="1"/>
  <c r="R109" i="5"/>
  <c r="F110" i="5" s="1"/>
  <c r="G110" i="5" l="1"/>
  <c r="H110" i="5" s="1"/>
  <c r="K110" i="5"/>
  <c r="L110" i="5" s="1"/>
  <c r="X110" i="5" s="1"/>
  <c r="J110" i="5"/>
  <c r="O110" i="5" s="1"/>
  <c r="M110" i="5" s="1"/>
  <c r="U110" i="5" l="1"/>
  <c r="V110" i="5" s="1"/>
  <c r="W110" i="5" s="1"/>
  <c r="Q110" i="5"/>
  <c r="T110" i="5" s="1"/>
  <c r="P110" i="5"/>
  <c r="S110" i="5" s="1"/>
  <c r="I111" i="5" s="1"/>
  <c r="R110" i="5"/>
  <c r="F111" i="5" s="1"/>
  <c r="G111" i="5" l="1"/>
  <c r="H111" i="5" s="1"/>
  <c r="J111" i="5"/>
  <c r="O111" i="5" s="1"/>
  <c r="M111" i="5" s="1"/>
  <c r="K111" i="5"/>
  <c r="L111" i="5" s="1"/>
  <c r="X111" i="5" s="1"/>
  <c r="Q111" i="5" l="1"/>
  <c r="T111" i="5" s="1"/>
  <c r="P111" i="5"/>
  <c r="S111" i="5" s="1"/>
  <c r="I112" i="5" s="1"/>
  <c r="U111" i="5"/>
  <c r="V111" i="5" s="1"/>
  <c r="W111" i="5" s="1"/>
  <c r="R111" i="5"/>
  <c r="F112" i="5" s="1"/>
  <c r="G112" i="5" l="1"/>
  <c r="H112" i="5" s="1"/>
  <c r="J112" i="5"/>
  <c r="O112" i="5" s="1"/>
  <c r="M112" i="5" s="1"/>
  <c r="K112" i="5"/>
  <c r="L112" i="5" s="1"/>
  <c r="X112" i="5" s="1"/>
  <c r="P112" i="5" l="1"/>
  <c r="S112" i="5" s="1"/>
  <c r="I113" i="5" s="1"/>
  <c r="U112" i="5"/>
  <c r="V112" i="5" s="1"/>
  <c r="W112" i="5" s="1"/>
  <c r="Q112" i="5"/>
  <c r="T112" i="5" s="1"/>
  <c r="R112" i="5"/>
  <c r="F113" i="5" s="1"/>
  <c r="G113" i="5" l="1"/>
  <c r="H113" i="5" s="1"/>
  <c r="K113" i="5"/>
  <c r="L113" i="5" s="1"/>
  <c r="X113" i="5" s="1"/>
  <c r="J113" i="5"/>
  <c r="O113" i="5" s="1"/>
  <c r="M113" i="5" s="1"/>
  <c r="P113" i="5" l="1"/>
  <c r="S113" i="5" s="1"/>
  <c r="I114" i="5" s="1"/>
  <c r="Q113" i="5"/>
  <c r="T113" i="5" s="1"/>
  <c r="U113" i="5"/>
  <c r="V113" i="5" s="1"/>
  <c r="W113" i="5" s="1"/>
  <c r="R113" i="5"/>
  <c r="F114" i="5" s="1"/>
  <c r="G114" i="5" l="1"/>
  <c r="H114" i="5" s="1"/>
  <c r="J114" i="5"/>
  <c r="O114" i="5" s="1"/>
  <c r="M114" i="5" s="1"/>
  <c r="K114" i="5"/>
  <c r="L114" i="5" s="1"/>
  <c r="X114" i="5" s="1"/>
  <c r="P114" i="5" l="1"/>
  <c r="S114" i="5" s="1"/>
  <c r="I115" i="5" s="1"/>
  <c r="U114" i="5"/>
  <c r="V114" i="5" s="1"/>
  <c r="W114" i="5" s="1"/>
  <c r="Q114" i="5"/>
  <c r="T114" i="5" s="1"/>
  <c r="R114" i="5"/>
  <c r="F115" i="5" s="1"/>
  <c r="G115" i="5" l="1"/>
  <c r="H115" i="5" s="1"/>
  <c r="K115" i="5"/>
  <c r="L115" i="5" s="1"/>
  <c r="X115" i="5" s="1"/>
  <c r="J115" i="5"/>
  <c r="O115" i="5" s="1"/>
  <c r="M115" i="5" s="1"/>
  <c r="P115" i="5" l="1"/>
  <c r="S115" i="5" s="1"/>
  <c r="I116" i="5" s="1"/>
  <c r="U115" i="5"/>
  <c r="V115" i="5" s="1"/>
  <c r="W115" i="5" s="1"/>
  <c r="Q115" i="5"/>
  <c r="T115" i="5" s="1"/>
  <c r="R115" i="5"/>
  <c r="F116" i="5" s="1"/>
  <c r="G116" i="5" l="1"/>
  <c r="H116" i="5" s="1"/>
  <c r="J116" i="5"/>
  <c r="O116" i="5" s="1"/>
  <c r="M116" i="5" s="1"/>
  <c r="K116" i="5"/>
  <c r="L116" i="5" s="1"/>
  <c r="X116" i="5" s="1"/>
  <c r="P116" i="5" l="1"/>
  <c r="S116" i="5" s="1"/>
  <c r="I117" i="5" s="1"/>
  <c r="U116" i="5"/>
  <c r="V116" i="5" s="1"/>
  <c r="W116" i="5" s="1"/>
  <c r="Q116" i="5"/>
  <c r="T116" i="5" s="1"/>
  <c r="R116" i="5"/>
  <c r="F117" i="5" s="1"/>
  <c r="G117" i="5" l="1"/>
  <c r="H117" i="5" s="1"/>
  <c r="J117" i="5"/>
  <c r="O117" i="5" s="1"/>
  <c r="M117" i="5" s="1"/>
  <c r="K117" i="5"/>
  <c r="L117" i="5" s="1"/>
  <c r="X117" i="5" s="1"/>
  <c r="U117" i="5" l="1"/>
  <c r="V117" i="5" s="1"/>
  <c r="W117" i="5" s="1"/>
  <c r="Q117" i="5"/>
  <c r="T117" i="5" s="1"/>
  <c r="P117" i="5"/>
  <c r="S117" i="5" s="1"/>
  <c r="I118" i="5" s="1"/>
  <c r="R117" i="5"/>
  <c r="F118" i="5" s="1"/>
  <c r="G118" i="5" l="1"/>
  <c r="H118" i="5" s="1"/>
  <c r="K118" i="5"/>
  <c r="L118" i="5" s="1"/>
  <c r="X118" i="5" s="1"/>
  <c r="J118" i="5"/>
  <c r="O118" i="5" s="1"/>
  <c r="M118" i="5" s="1"/>
  <c r="U118" i="5" l="1"/>
  <c r="V118" i="5" s="1"/>
  <c r="W118" i="5" s="1"/>
  <c r="Q118" i="5"/>
  <c r="T118" i="5" s="1"/>
  <c r="P118" i="5"/>
  <c r="S118" i="5" s="1"/>
  <c r="I119" i="5" s="1"/>
  <c r="R118" i="5"/>
  <c r="F119" i="5" s="1"/>
  <c r="G119" i="5" l="1"/>
  <c r="H119" i="5" s="1"/>
  <c r="J119" i="5"/>
  <c r="O119" i="5" s="1"/>
  <c r="M119" i="5" s="1"/>
  <c r="K119" i="5"/>
  <c r="L119" i="5" s="1"/>
  <c r="X119" i="5" s="1"/>
  <c r="Q119" i="5" l="1"/>
  <c r="T119" i="5" s="1"/>
  <c r="P119" i="5"/>
  <c r="S119" i="5" s="1"/>
  <c r="I120" i="5" s="1"/>
  <c r="U119" i="5"/>
  <c r="V119" i="5" s="1"/>
  <c r="W119" i="5" s="1"/>
  <c r="R119" i="5"/>
  <c r="F120" i="5" s="1"/>
  <c r="G120" i="5" l="1"/>
  <c r="H120" i="5" s="1"/>
  <c r="J120" i="5"/>
  <c r="O120" i="5" s="1"/>
  <c r="M120" i="5" s="1"/>
  <c r="K120" i="5"/>
  <c r="L120" i="5" s="1"/>
  <c r="X120" i="5" s="1"/>
  <c r="P120" i="5" l="1"/>
  <c r="S120" i="5" s="1"/>
  <c r="I121" i="5" s="1"/>
  <c r="U120" i="5"/>
  <c r="V120" i="5" s="1"/>
  <c r="W120" i="5" s="1"/>
  <c r="Q120" i="5"/>
  <c r="T120" i="5" s="1"/>
  <c r="R120" i="5"/>
  <c r="F121" i="5" s="1"/>
  <c r="G121" i="5" l="1"/>
  <c r="H121" i="5" s="1"/>
  <c r="K121" i="5"/>
  <c r="L121" i="5" s="1"/>
  <c r="X121" i="5" s="1"/>
  <c r="J121" i="5"/>
  <c r="O121" i="5" s="1"/>
  <c r="M121" i="5" s="1"/>
  <c r="P121" i="5" l="1"/>
  <c r="S121" i="5" s="1"/>
  <c r="I122" i="5" s="1"/>
  <c r="Q121" i="5"/>
  <c r="T121" i="5" s="1"/>
  <c r="U121" i="5"/>
  <c r="V121" i="5" s="1"/>
  <c r="W121" i="5" s="1"/>
  <c r="R121" i="5"/>
  <c r="F122" i="5" s="1"/>
  <c r="G122" i="5" l="1"/>
  <c r="H122" i="5" s="1"/>
  <c r="J122" i="5"/>
  <c r="O122" i="5" s="1"/>
  <c r="M122" i="5" s="1"/>
  <c r="K122" i="5"/>
  <c r="L122" i="5" s="1"/>
  <c r="X122" i="5" s="1"/>
  <c r="P122" i="5" l="1"/>
  <c r="S122" i="5" s="1"/>
  <c r="I123" i="5" s="1"/>
  <c r="U122" i="5"/>
  <c r="V122" i="5" s="1"/>
  <c r="W122" i="5" s="1"/>
  <c r="Q122" i="5"/>
  <c r="T122" i="5" s="1"/>
  <c r="R122" i="5"/>
  <c r="F123" i="5" s="1"/>
  <c r="G123" i="5" l="1"/>
  <c r="H123" i="5" s="1"/>
  <c r="J123" i="5"/>
  <c r="O123" i="5" s="1"/>
  <c r="M123" i="5" s="1"/>
  <c r="K123" i="5"/>
  <c r="L123" i="5" s="1"/>
  <c r="X123" i="5" s="1"/>
  <c r="P123" i="5" l="1"/>
  <c r="S123" i="5" s="1"/>
  <c r="I124" i="5" s="1"/>
  <c r="U123" i="5"/>
  <c r="V123" i="5" s="1"/>
  <c r="W123" i="5" s="1"/>
  <c r="Q123" i="5"/>
  <c r="T123" i="5" s="1"/>
  <c r="R123" i="5"/>
  <c r="F124" i="5" s="1"/>
  <c r="G124" i="5" l="1"/>
  <c r="H124" i="5" s="1"/>
  <c r="J124" i="5"/>
  <c r="O124" i="5" s="1"/>
  <c r="M124" i="5" s="1"/>
  <c r="K124" i="5"/>
  <c r="L124" i="5" s="1"/>
  <c r="X124" i="5" s="1"/>
  <c r="P124" i="5" l="1"/>
  <c r="S124" i="5" s="1"/>
  <c r="I125" i="5" s="1"/>
  <c r="U124" i="5"/>
  <c r="V124" i="5" s="1"/>
  <c r="W124" i="5" s="1"/>
  <c r="Q124" i="5"/>
  <c r="T124" i="5" s="1"/>
  <c r="R124" i="5"/>
  <c r="F125" i="5" s="1"/>
  <c r="G125" i="5" l="1"/>
  <c r="H125" i="5" s="1"/>
  <c r="J125" i="5"/>
  <c r="O125" i="5" s="1"/>
  <c r="M125" i="5" s="1"/>
  <c r="K125" i="5"/>
  <c r="L125" i="5" s="1"/>
  <c r="X125" i="5" s="1"/>
  <c r="U125" i="5" l="1"/>
  <c r="V125" i="5" s="1"/>
  <c r="W125" i="5" s="1"/>
  <c r="Q125" i="5"/>
  <c r="T125" i="5" s="1"/>
  <c r="P125" i="5"/>
  <c r="S125" i="5" s="1"/>
  <c r="I126" i="5" s="1"/>
  <c r="R125" i="5"/>
  <c r="F126" i="5" s="1"/>
  <c r="G126" i="5" l="1"/>
  <c r="H126" i="5" s="1"/>
  <c r="J126" i="5"/>
  <c r="O126" i="5" s="1"/>
  <c r="M126" i="5" s="1"/>
  <c r="K126" i="5"/>
  <c r="L126" i="5" s="1"/>
  <c r="X126" i="5" s="1"/>
  <c r="U126" i="5" l="1"/>
  <c r="V126" i="5" s="1"/>
  <c r="W126" i="5" s="1"/>
  <c r="Q126" i="5"/>
  <c r="T126" i="5" s="1"/>
  <c r="P126" i="5"/>
  <c r="S126" i="5" s="1"/>
  <c r="I127" i="5" s="1"/>
  <c r="R126" i="5"/>
  <c r="F127" i="5" s="1"/>
  <c r="G127" i="5" l="1"/>
  <c r="H127" i="5" s="1"/>
  <c r="J127" i="5"/>
  <c r="O127" i="5" s="1"/>
  <c r="M127" i="5" s="1"/>
  <c r="K127" i="5"/>
  <c r="L127" i="5" s="1"/>
  <c r="X127" i="5" s="1"/>
  <c r="Q127" i="5" l="1"/>
  <c r="T127" i="5" s="1"/>
  <c r="P127" i="5"/>
  <c r="S127" i="5" s="1"/>
  <c r="I128" i="5" s="1"/>
  <c r="U127" i="5"/>
  <c r="V127" i="5" s="1"/>
  <c r="W127" i="5" s="1"/>
  <c r="R127" i="5"/>
  <c r="F128" i="5" s="1"/>
  <c r="G128" i="5" l="1"/>
  <c r="H128" i="5" s="1"/>
  <c r="J128" i="5"/>
  <c r="O128" i="5" s="1"/>
  <c r="M128" i="5" s="1"/>
  <c r="K128" i="5"/>
  <c r="L128" i="5" s="1"/>
  <c r="X128" i="5" s="1"/>
  <c r="P128" i="5" l="1"/>
  <c r="S128" i="5" s="1"/>
  <c r="I129" i="5" s="1"/>
  <c r="U128" i="5"/>
  <c r="V128" i="5" s="1"/>
  <c r="W128" i="5" s="1"/>
  <c r="Q128" i="5"/>
  <c r="T128" i="5" s="1"/>
  <c r="R128" i="5"/>
  <c r="F129" i="5" s="1"/>
  <c r="K129" i="5" l="1"/>
  <c r="L129" i="5" s="1"/>
  <c r="X129" i="5" s="1"/>
  <c r="J129" i="5"/>
  <c r="O129" i="5" s="1"/>
  <c r="M129" i="5" s="1"/>
  <c r="G129" i="5"/>
  <c r="H129" i="5" s="1"/>
  <c r="P129" i="5" l="1"/>
  <c r="S129" i="5" s="1"/>
  <c r="I130" i="5" s="1"/>
  <c r="Q129" i="5"/>
  <c r="T129" i="5" s="1"/>
  <c r="U129" i="5"/>
  <c r="V129" i="5" s="1"/>
  <c r="W129" i="5" s="1"/>
  <c r="R129" i="5"/>
  <c r="F130" i="5" s="1"/>
  <c r="G130" i="5" l="1"/>
  <c r="H130" i="5" s="1"/>
  <c r="J130" i="5"/>
  <c r="O130" i="5" s="1"/>
  <c r="M130" i="5" s="1"/>
  <c r="K130" i="5"/>
  <c r="L130" i="5" s="1"/>
  <c r="X130" i="5" s="1"/>
  <c r="P130" i="5" l="1"/>
  <c r="S130" i="5" s="1"/>
  <c r="I131" i="5" s="1"/>
  <c r="U130" i="5"/>
  <c r="V130" i="5" s="1"/>
  <c r="W130" i="5" s="1"/>
  <c r="Q130" i="5"/>
  <c r="T130" i="5" s="1"/>
  <c r="R130" i="5"/>
  <c r="F131" i="5" s="1"/>
  <c r="J131" i="5" l="1"/>
  <c r="O131" i="5" s="1"/>
  <c r="M131" i="5" s="1"/>
  <c r="K131" i="5"/>
  <c r="L131" i="5" s="1"/>
  <c r="X131" i="5" s="1"/>
  <c r="G131" i="5"/>
  <c r="H131" i="5" s="1"/>
  <c r="P131" i="5" l="1"/>
  <c r="S131" i="5" s="1"/>
  <c r="I132" i="5" s="1"/>
  <c r="U131" i="5"/>
  <c r="V131" i="5" s="1"/>
  <c r="W131" i="5" s="1"/>
  <c r="Q131" i="5"/>
  <c r="T131" i="5" s="1"/>
  <c r="R131" i="5"/>
  <c r="F132" i="5" s="1"/>
  <c r="G132" i="5" l="1"/>
  <c r="H132" i="5" s="1"/>
  <c r="J132" i="5"/>
  <c r="O132" i="5" s="1"/>
  <c r="M132" i="5" s="1"/>
  <c r="K132" i="5"/>
  <c r="L132" i="5" s="1"/>
  <c r="X132" i="5" s="1"/>
  <c r="P132" i="5" l="1"/>
  <c r="S132" i="5" s="1"/>
  <c r="I133" i="5" s="1"/>
  <c r="U132" i="5"/>
  <c r="V132" i="5" s="1"/>
  <c r="W132" i="5" s="1"/>
  <c r="Q132" i="5"/>
  <c r="T132" i="5" s="1"/>
  <c r="R132" i="5"/>
  <c r="F133" i="5" s="1"/>
  <c r="G133" i="5" l="1"/>
  <c r="H133" i="5" s="1"/>
  <c r="J133" i="5"/>
  <c r="O133" i="5" s="1"/>
  <c r="M133" i="5" s="1"/>
  <c r="K133" i="5"/>
  <c r="L133" i="5" s="1"/>
  <c r="X133" i="5" s="1"/>
  <c r="U133" i="5" l="1"/>
  <c r="V133" i="5" s="1"/>
  <c r="W133" i="5" s="1"/>
  <c r="Q133" i="5"/>
  <c r="T133" i="5" s="1"/>
  <c r="P133" i="5"/>
  <c r="S133" i="5" s="1"/>
  <c r="I134" i="5" s="1"/>
  <c r="R133" i="5"/>
  <c r="F134" i="5" s="1"/>
  <c r="J134" i="5" l="1"/>
  <c r="O134" i="5" s="1"/>
  <c r="M134" i="5" s="1"/>
  <c r="K134" i="5"/>
  <c r="L134" i="5" s="1"/>
  <c r="X134" i="5" s="1"/>
  <c r="G134" i="5"/>
  <c r="H134" i="5" s="1"/>
  <c r="U134" i="5" l="1"/>
  <c r="V134" i="5" s="1"/>
  <c r="W134" i="5" s="1"/>
  <c r="Q134" i="5"/>
  <c r="T134" i="5" s="1"/>
  <c r="P134" i="5"/>
  <c r="S134" i="5" s="1"/>
  <c r="I135" i="5" s="1"/>
  <c r="R134" i="5"/>
  <c r="F135" i="5" s="1"/>
  <c r="G135" i="5" l="1"/>
  <c r="H135" i="5" s="1"/>
  <c r="J135" i="5"/>
  <c r="O135" i="5" s="1"/>
  <c r="M135" i="5" s="1"/>
  <c r="K135" i="5"/>
  <c r="L135" i="5" s="1"/>
  <c r="X135" i="5" s="1"/>
  <c r="Q135" i="5" l="1"/>
  <c r="T135" i="5" s="1"/>
  <c r="U135" i="5"/>
  <c r="V135" i="5" s="1"/>
  <c r="W135" i="5" s="1"/>
  <c r="P135" i="5"/>
  <c r="S135" i="5" s="1"/>
  <c r="I136" i="5" s="1"/>
  <c r="R135" i="5"/>
  <c r="F136" i="5" s="1"/>
  <c r="G136" i="5" l="1"/>
  <c r="H136" i="5" s="1"/>
  <c r="J136" i="5"/>
  <c r="O136" i="5" s="1"/>
  <c r="M136" i="5" s="1"/>
  <c r="K136" i="5"/>
  <c r="L136" i="5" s="1"/>
  <c r="X136" i="5" s="1"/>
  <c r="P136" i="5" l="1"/>
  <c r="S136" i="5" s="1"/>
  <c r="I137" i="5" s="1"/>
  <c r="U136" i="5"/>
  <c r="V136" i="5" s="1"/>
  <c r="W136" i="5" s="1"/>
  <c r="Q136" i="5"/>
  <c r="T136" i="5" s="1"/>
  <c r="R136" i="5"/>
  <c r="F137" i="5" s="1"/>
  <c r="K137" i="5" l="1"/>
  <c r="L137" i="5" s="1"/>
  <c r="X137" i="5" s="1"/>
  <c r="J137" i="5"/>
  <c r="O137" i="5" s="1"/>
  <c r="M137" i="5" s="1"/>
  <c r="G137" i="5"/>
  <c r="H137" i="5" s="1"/>
  <c r="P137" i="5" l="1"/>
  <c r="S137" i="5" s="1"/>
  <c r="I138" i="5" s="1"/>
  <c r="Q137" i="5"/>
  <c r="T137" i="5" s="1"/>
  <c r="U137" i="5"/>
  <c r="V137" i="5" s="1"/>
  <c r="W137" i="5" s="1"/>
  <c r="R137" i="5"/>
  <c r="F138" i="5" s="1"/>
  <c r="J138" i="5" l="1"/>
  <c r="O138" i="5" s="1"/>
  <c r="M138" i="5" s="1"/>
  <c r="K138" i="5"/>
  <c r="L138" i="5" s="1"/>
  <c r="X138" i="5" s="1"/>
  <c r="G138" i="5"/>
  <c r="H138" i="5" s="1"/>
  <c r="P138" i="5" l="1"/>
  <c r="S138" i="5" s="1"/>
  <c r="I139" i="5" s="1"/>
  <c r="U138" i="5"/>
  <c r="V138" i="5" s="1"/>
  <c r="W138" i="5" s="1"/>
  <c r="Q138" i="5"/>
  <c r="T138" i="5" s="1"/>
  <c r="R138" i="5"/>
  <c r="F139" i="5" s="1"/>
  <c r="G139" i="5" l="1"/>
  <c r="H139" i="5" s="1"/>
  <c r="J139" i="5"/>
  <c r="O139" i="5" s="1"/>
  <c r="M139" i="5" s="1"/>
  <c r="K139" i="5"/>
  <c r="L139" i="5" s="1"/>
  <c r="X139" i="5" s="1"/>
  <c r="P139" i="5" l="1"/>
  <c r="S139" i="5" s="1"/>
  <c r="I140" i="5" s="1"/>
  <c r="U139" i="5"/>
  <c r="V139" i="5" s="1"/>
  <c r="W139" i="5" s="1"/>
  <c r="Q139" i="5"/>
  <c r="T139" i="5" s="1"/>
  <c r="R139" i="5"/>
  <c r="F140" i="5" s="1"/>
  <c r="G140" i="5" l="1"/>
  <c r="H140" i="5" s="1"/>
  <c r="J140" i="5"/>
  <c r="O140" i="5" s="1"/>
  <c r="M140" i="5" s="1"/>
  <c r="K140" i="5"/>
  <c r="L140" i="5" s="1"/>
  <c r="X140" i="5" s="1"/>
  <c r="P140" i="5" l="1"/>
  <c r="S140" i="5" s="1"/>
  <c r="I141" i="5" s="1"/>
  <c r="U140" i="5"/>
  <c r="V140" i="5" s="1"/>
  <c r="W140" i="5" s="1"/>
  <c r="Q140" i="5"/>
  <c r="T140" i="5" s="1"/>
  <c r="R140" i="5"/>
  <c r="F141" i="5" s="1"/>
  <c r="J141" i="5" l="1"/>
  <c r="O141" i="5" s="1"/>
  <c r="M141" i="5" s="1"/>
  <c r="R141" i="5" s="1"/>
  <c r="F142" i="5" s="1"/>
  <c r="K141" i="5"/>
  <c r="L141" i="5" s="1"/>
  <c r="X141" i="5" s="1"/>
  <c r="G141" i="5"/>
  <c r="H141" i="5" s="1"/>
  <c r="G142" i="5" l="1"/>
  <c r="H142" i="5" s="1"/>
  <c r="P141" i="5"/>
  <c r="S141" i="5" s="1"/>
  <c r="I142" i="5" s="1"/>
  <c r="Q141" i="5"/>
  <c r="T141" i="5" s="1"/>
  <c r="U141" i="5"/>
  <c r="V141" i="5" s="1"/>
  <c r="W141" i="5" s="1"/>
  <c r="J142" i="5" l="1"/>
  <c r="O142" i="5" s="1"/>
  <c r="M142" i="5" s="1"/>
  <c r="K142" i="5"/>
  <c r="L142" i="5" s="1"/>
  <c r="X142" i="5" s="1"/>
  <c r="U142" i="5" l="1"/>
  <c r="V142" i="5" s="1"/>
  <c r="W142" i="5" s="1"/>
  <c r="Q142" i="5"/>
  <c r="T142" i="5" s="1"/>
  <c r="P142" i="5"/>
  <c r="S142" i="5" s="1"/>
  <c r="I143" i="5" s="1"/>
  <c r="R142" i="5"/>
  <c r="F143" i="5" s="1"/>
  <c r="G143" i="5" l="1"/>
  <c r="H143" i="5" s="1"/>
  <c r="J143" i="5"/>
  <c r="O143" i="5" s="1"/>
  <c r="M143" i="5" s="1"/>
  <c r="K143" i="5"/>
  <c r="L143" i="5" s="1"/>
  <c r="X143" i="5" s="1"/>
  <c r="P143" i="5" l="1"/>
  <c r="S143" i="5" s="1"/>
  <c r="I144" i="5" s="1"/>
  <c r="Q143" i="5"/>
  <c r="T143" i="5" s="1"/>
  <c r="U143" i="5"/>
  <c r="V143" i="5" s="1"/>
  <c r="W143" i="5" s="1"/>
  <c r="R143" i="5"/>
  <c r="F144" i="5" s="1"/>
  <c r="G144" i="5" l="1"/>
  <c r="H144" i="5" s="1"/>
  <c r="J144" i="5"/>
  <c r="O144" i="5" s="1"/>
  <c r="M144" i="5" s="1"/>
  <c r="K144" i="5"/>
  <c r="L144" i="5" s="1"/>
  <c r="X144" i="5" s="1"/>
  <c r="P144" i="5" l="1"/>
  <c r="S144" i="5" s="1"/>
  <c r="I145" i="5" s="1"/>
  <c r="Q144" i="5"/>
  <c r="T144" i="5" s="1"/>
  <c r="U144" i="5"/>
  <c r="V144" i="5" s="1"/>
  <c r="W144" i="5" s="1"/>
  <c r="R144" i="5"/>
  <c r="F145" i="5" s="1"/>
  <c r="G145" i="5" l="1"/>
  <c r="H145" i="5" s="1"/>
  <c r="K145" i="5"/>
  <c r="L145" i="5" s="1"/>
  <c r="X145" i="5" s="1"/>
  <c r="J145" i="5"/>
  <c r="O145" i="5" s="1"/>
  <c r="M145" i="5" s="1"/>
  <c r="P145" i="5" l="1"/>
  <c r="S145" i="5" s="1"/>
  <c r="I146" i="5" s="1"/>
  <c r="Q145" i="5"/>
  <c r="T145" i="5" s="1"/>
  <c r="U145" i="5"/>
  <c r="V145" i="5" s="1"/>
  <c r="W145" i="5" s="1"/>
  <c r="R145" i="5"/>
  <c r="F146" i="5" s="1"/>
  <c r="G146" i="5" l="1"/>
  <c r="H146" i="5" s="1"/>
  <c r="J146" i="5"/>
  <c r="O146" i="5" s="1"/>
  <c r="M146" i="5" s="1"/>
  <c r="K146" i="5"/>
  <c r="L146" i="5" s="1"/>
  <c r="X146" i="5" s="1"/>
  <c r="P146" i="5" l="1"/>
  <c r="S146" i="5" s="1"/>
  <c r="I147" i="5" s="1"/>
  <c r="U146" i="5"/>
  <c r="V146" i="5" s="1"/>
  <c r="W146" i="5" s="1"/>
  <c r="Q146" i="5"/>
  <c r="T146" i="5" s="1"/>
  <c r="R146" i="5"/>
  <c r="F147" i="5" s="1"/>
  <c r="G147" i="5" l="1"/>
  <c r="H147" i="5" s="1"/>
  <c r="K147" i="5"/>
  <c r="L147" i="5" s="1"/>
  <c r="X147" i="5" s="1"/>
  <c r="J147" i="5"/>
  <c r="O147" i="5" s="1"/>
  <c r="M147" i="5" s="1"/>
  <c r="P147" i="5" l="1"/>
  <c r="S147" i="5" s="1"/>
  <c r="I148" i="5" s="1"/>
  <c r="U147" i="5"/>
  <c r="V147" i="5" s="1"/>
  <c r="W147" i="5" s="1"/>
  <c r="Q147" i="5"/>
  <c r="T147" i="5" s="1"/>
  <c r="R147" i="5"/>
  <c r="F148" i="5" s="1"/>
  <c r="G148" i="5" l="1"/>
  <c r="H148" i="5" s="1"/>
  <c r="J148" i="5"/>
  <c r="O148" i="5" s="1"/>
  <c r="M148" i="5" s="1"/>
  <c r="K148" i="5"/>
  <c r="L148" i="5" s="1"/>
  <c r="X148" i="5" s="1"/>
  <c r="P148" i="5" l="1"/>
  <c r="S148" i="5" s="1"/>
  <c r="I149" i="5" s="1"/>
  <c r="U148" i="5"/>
  <c r="V148" i="5" s="1"/>
  <c r="W148" i="5" s="1"/>
  <c r="Q148" i="5"/>
  <c r="T148" i="5" s="1"/>
  <c r="R148" i="5"/>
  <c r="F149" i="5" s="1"/>
  <c r="G149" i="5" l="1"/>
  <c r="H149" i="5" s="1"/>
  <c r="J149" i="5"/>
  <c r="O149" i="5" s="1"/>
  <c r="M149" i="5" s="1"/>
  <c r="K149" i="5"/>
  <c r="L149" i="5" s="1"/>
  <c r="X149" i="5" s="1"/>
  <c r="U149" i="5" l="1"/>
  <c r="V149" i="5" s="1"/>
  <c r="W149" i="5" s="1"/>
  <c r="Q149" i="5"/>
  <c r="T149" i="5" s="1"/>
  <c r="P149" i="5"/>
  <c r="S149" i="5" s="1"/>
  <c r="I150" i="5" s="1"/>
  <c r="R149" i="5"/>
  <c r="F150" i="5" s="1"/>
  <c r="G150" i="5" l="1"/>
  <c r="H150" i="5" s="1"/>
  <c r="J150" i="5"/>
  <c r="O150" i="5" s="1"/>
  <c r="M150" i="5" s="1"/>
  <c r="K150" i="5"/>
  <c r="L150" i="5" s="1"/>
  <c r="X150" i="5" s="1"/>
  <c r="U150" i="5" l="1"/>
  <c r="V150" i="5" s="1"/>
  <c r="W150" i="5" s="1"/>
  <c r="Q150" i="5"/>
  <c r="T150" i="5" s="1"/>
  <c r="P150" i="5"/>
  <c r="S150" i="5" s="1"/>
  <c r="I151" i="5" s="1"/>
  <c r="R150" i="5"/>
  <c r="F151" i="5" s="1"/>
  <c r="G151" i="5" l="1"/>
  <c r="H151" i="5" s="1"/>
  <c r="J151" i="5"/>
  <c r="O151" i="5" s="1"/>
  <c r="M151" i="5" s="1"/>
  <c r="K151" i="5"/>
  <c r="L151" i="5" s="1"/>
  <c r="X151" i="5" s="1"/>
  <c r="Q151" i="5" l="1"/>
  <c r="T151" i="5" s="1"/>
  <c r="P151" i="5"/>
  <c r="S151" i="5" s="1"/>
  <c r="I152" i="5" s="1"/>
  <c r="U151" i="5"/>
  <c r="V151" i="5" s="1"/>
  <c r="W151" i="5" s="1"/>
  <c r="R151" i="5"/>
  <c r="F152" i="5" s="1"/>
  <c r="G152" i="5" l="1"/>
  <c r="H152" i="5" s="1"/>
  <c r="J152" i="5"/>
  <c r="O152" i="5" s="1"/>
  <c r="M152" i="5" s="1"/>
  <c r="K152" i="5"/>
  <c r="L152" i="5" s="1"/>
  <c r="X152" i="5" s="1"/>
  <c r="U152" i="5" l="1"/>
  <c r="V152" i="5" s="1"/>
  <c r="W152" i="5" s="1"/>
  <c r="Q152" i="5"/>
  <c r="T152" i="5" s="1"/>
  <c r="P152" i="5"/>
  <c r="S152" i="5" s="1"/>
  <c r="I153" i="5" s="1"/>
  <c r="R152" i="5"/>
  <c r="F153" i="5" s="1"/>
  <c r="G153" i="5" l="1"/>
  <c r="H153" i="5" s="1"/>
  <c r="K153" i="5"/>
  <c r="L153" i="5" s="1"/>
  <c r="X153" i="5" s="1"/>
  <c r="J153" i="5"/>
  <c r="O153" i="5" s="1"/>
  <c r="M153" i="5" s="1"/>
  <c r="P153" i="5" l="1"/>
  <c r="S153" i="5" s="1"/>
  <c r="I154" i="5" s="1"/>
  <c r="U153" i="5"/>
  <c r="V153" i="5" s="1"/>
  <c r="W153" i="5" s="1"/>
  <c r="Q153" i="5"/>
  <c r="T153" i="5" s="1"/>
  <c r="R153" i="5"/>
  <c r="F154" i="5" s="1"/>
  <c r="G154" i="5" l="1"/>
  <c r="H154" i="5" s="1"/>
  <c r="J154" i="5"/>
  <c r="O154" i="5" s="1"/>
  <c r="M154" i="5" s="1"/>
  <c r="K154" i="5"/>
  <c r="L154" i="5" s="1"/>
  <c r="X154" i="5" s="1"/>
  <c r="P154" i="5" l="1"/>
  <c r="S154" i="5" s="1"/>
  <c r="I155" i="5" s="1"/>
  <c r="U154" i="5"/>
  <c r="V154" i="5" s="1"/>
  <c r="W154" i="5" s="1"/>
  <c r="Q154" i="5"/>
  <c r="T154" i="5" s="1"/>
  <c r="R154" i="5"/>
  <c r="F155" i="5" s="1"/>
  <c r="J155" i="5" l="1"/>
  <c r="O155" i="5" s="1"/>
  <c r="M155" i="5" s="1"/>
  <c r="K155" i="5"/>
  <c r="L155" i="5" s="1"/>
  <c r="X155" i="5" s="1"/>
  <c r="G155" i="5"/>
  <c r="H155" i="5" s="1"/>
  <c r="P155" i="5" l="1"/>
  <c r="S155" i="5" s="1"/>
  <c r="I156" i="5" s="1"/>
  <c r="U155" i="5"/>
  <c r="V155" i="5" s="1"/>
  <c r="W155" i="5" s="1"/>
  <c r="Q155" i="5"/>
  <c r="T155" i="5" s="1"/>
  <c r="R155" i="5"/>
  <c r="F156" i="5" s="1"/>
  <c r="G156" i="5" l="1"/>
  <c r="H156" i="5" s="1"/>
  <c r="J156" i="5"/>
  <c r="O156" i="5" s="1"/>
  <c r="M156" i="5" s="1"/>
  <c r="K156" i="5"/>
  <c r="L156" i="5" s="1"/>
  <c r="X156" i="5" s="1"/>
  <c r="P156" i="5" l="1"/>
  <c r="S156" i="5" s="1"/>
  <c r="I157" i="5" s="1"/>
  <c r="U156" i="5"/>
  <c r="V156" i="5" s="1"/>
  <c r="W156" i="5" s="1"/>
  <c r="Q156" i="5"/>
  <c r="T156" i="5" s="1"/>
  <c r="R156" i="5"/>
  <c r="F157" i="5" s="1"/>
  <c r="G157" i="5" l="1"/>
  <c r="H157" i="5" s="1"/>
  <c r="J157" i="5"/>
  <c r="O157" i="5" s="1"/>
  <c r="M157" i="5" s="1"/>
  <c r="K157" i="5"/>
  <c r="L157" i="5" s="1"/>
  <c r="X157" i="5" s="1"/>
  <c r="U157" i="5" l="1"/>
  <c r="V157" i="5" s="1"/>
  <c r="W157" i="5" s="1"/>
  <c r="Q157" i="5"/>
  <c r="T157" i="5" s="1"/>
  <c r="P157" i="5"/>
  <c r="S157" i="5" s="1"/>
  <c r="I158" i="5" s="1"/>
  <c r="R157" i="5"/>
  <c r="F158" i="5" s="1"/>
  <c r="G158" i="5" l="1"/>
  <c r="H158" i="5" s="1"/>
  <c r="J158" i="5"/>
  <c r="O158" i="5" s="1"/>
  <c r="M158" i="5" s="1"/>
  <c r="K158" i="5"/>
  <c r="L158" i="5" s="1"/>
  <c r="X158" i="5" s="1"/>
  <c r="U158" i="5" l="1"/>
  <c r="V158" i="5" s="1"/>
  <c r="W158" i="5" s="1"/>
  <c r="Q158" i="5"/>
  <c r="T158" i="5" s="1"/>
  <c r="P158" i="5"/>
  <c r="S158" i="5" s="1"/>
  <c r="I159" i="5" s="1"/>
  <c r="R158" i="5"/>
  <c r="F159" i="5" s="1"/>
  <c r="G159" i="5" l="1"/>
  <c r="H159" i="5" s="1"/>
  <c r="J159" i="5"/>
  <c r="O159" i="5" s="1"/>
  <c r="M159" i="5" s="1"/>
  <c r="K159" i="5"/>
  <c r="L159" i="5" s="1"/>
  <c r="X159" i="5" s="1"/>
  <c r="Q159" i="5" l="1"/>
  <c r="T159" i="5" s="1"/>
  <c r="P159" i="5"/>
  <c r="S159" i="5" s="1"/>
  <c r="I160" i="5" s="1"/>
  <c r="U159" i="5"/>
  <c r="V159" i="5" s="1"/>
  <c r="W159" i="5" s="1"/>
  <c r="R159" i="5"/>
  <c r="F160" i="5" s="1"/>
  <c r="G160" i="5" l="1"/>
  <c r="H160" i="5" s="1"/>
  <c r="J160" i="5"/>
  <c r="O160" i="5" s="1"/>
  <c r="M160" i="5" s="1"/>
  <c r="K160" i="5"/>
  <c r="L160" i="5" s="1"/>
  <c r="X160" i="5" s="1"/>
  <c r="U160" i="5" l="1"/>
  <c r="V160" i="5" s="1"/>
  <c r="W160" i="5" s="1"/>
  <c r="Q160" i="5"/>
  <c r="T160" i="5" s="1"/>
  <c r="P160" i="5"/>
  <c r="S160" i="5" s="1"/>
  <c r="I161" i="5" s="1"/>
  <c r="R160" i="5"/>
  <c r="F161" i="5" s="1"/>
  <c r="K161" i="5" l="1"/>
  <c r="L161" i="5" s="1"/>
  <c r="X161" i="5" s="1"/>
  <c r="J161" i="5"/>
  <c r="O161" i="5" s="1"/>
  <c r="M161" i="5" s="1"/>
  <c r="G161" i="5"/>
  <c r="H161" i="5" s="1"/>
  <c r="P161" i="5" l="1"/>
  <c r="S161" i="5" s="1"/>
  <c r="I162" i="5" s="1"/>
  <c r="U161" i="5"/>
  <c r="V161" i="5" s="1"/>
  <c r="W161" i="5" s="1"/>
  <c r="Q161" i="5"/>
  <c r="T161" i="5" s="1"/>
  <c r="R161" i="5"/>
  <c r="F162" i="5" s="1"/>
  <c r="G162" i="5" l="1"/>
  <c r="H162" i="5" s="1"/>
  <c r="J162" i="5"/>
  <c r="O162" i="5" s="1"/>
  <c r="M162" i="5" s="1"/>
  <c r="K162" i="5"/>
  <c r="L162" i="5" s="1"/>
  <c r="X162" i="5" s="1"/>
  <c r="P162" i="5" l="1"/>
  <c r="S162" i="5" s="1"/>
  <c r="I163" i="5" s="1"/>
  <c r="U162" i="5"/>
  <c r="V162" i="5" s="1"/>
  <c r="W162" i="5" s="1"/>
  <c r="Q162" i="5"/>
  <c r="T162" i="5" s="1"/>
  <c r="R162" i="5"/>
  <c r="F163" i="5" s="1"/>
  <c r="K163" i="5" l="1"/>
  <c r="L163" i="5" s="1"/>
  <c r="X163" i="5" s="1"/>
  <c r="J163" i="5"/>
  <c r="O163" i="5" s="1"/>
  <c r="M163" i="5" s="1"/>
  <c r="G163" i="5"/>
  <c r="H163" i="5" s="1"/>
  <c r="P163" i="5" l="1"/>
  <c r="S163" i="5" s="1"/>
  <c r="I164" i="5" s="1"/>
  <c r="U163" i="5"/>
  <c r="V163" i="5" s="1"/>
  <c r="W163" i="5" s="1"/>
  <c r="Q163" i="5"/>
  <c r="T163" i="5" s="1"/>
  <c r="R163" i="5"/>
  <c r="F164" i="5" s="1"/>
  <c r="J164" i="5" l="1"/>
  <c r="O164" i="5" s="1"/>
  <c r="M164" i="5" s="1"/>
  <c r="K164" i="5"/>
  <c r="L164" i="5" s="1"/>
  <c r="X164" i="5" s="1"/>
  <c r="G164" i="5"/>
  <c r="H164" i="5" s="1"/>
  <c r="P164" i="5" l="1"/>
  <c r="S164" i="5" s="1"/>
  <c r="I165" i="5" s="1"/>
  <c r="U164" i="5"/>
  <c r="V164" i="5" s="1"/>
  <c r="W164" i="5" s="1"/>
  <c r="Q164" i="5"/>
  <c r="T164" i="5" s="1"/>
  <c r="R164" i="5"/>
  <c r="F165" i="5" s="1"/>
  <c r="G165" i="5" l="1"/>
  <c r="H165" i="5" s="1"/>
  <c r="J165" i="5"/>
  <c r="O165" i="5" s="1"/>
  <c r="M165" i="5" s="1"/>
  <c r="K165" i="5"/>
  <c r="L165" i="5" s="1"/>
  <c r="X165" i="5" s="1"/>
  <c r="U165" i="5" l="1"/>
  <c r="V165" i="5" s="1"/>
  <c r="W165" i="5" s="1"/>
  <c r="Q165" i="5"/>
  <c r="T165" i="5" s="1"/>
  <c r="P165" i="5"/>
  <c r="S165" i="5" s="1"/>
  <c r="I166" i="5" s="1"/>
  <c r="R165" i="5"/>
  <c r="F166" i="5" s="1"/>
  <c r="G166" i="5" l="1"/>
  <c r="H166" i="5" s="1"/>
  <c r="J166" i="5"/>
  <c r="O166" i="5" s="1"/>
  <c r="M166" i="5" s="1"/>
  <c r="K166" i="5"/>
  <c r="L166" i="5" s="1"/>
  <c r="X166" i="5" s="1"/>
  <c r="U166" i="5" l="1"/>
  <c r="V166" i="5" s="1"/>
  <c r="W166" i="5" s="1"/>
  <c r="Q166" i="5"/>
  <c r="T166" i="5" s="1"/>
  <c r="P166" i="5"/>
  <c r="S166" i="5" s="1"/>
  <c r="I167" i="5" s="1"/>
  <c r="R166" i="5"/>
  <c r="F167" i="5" s="1"/>
  <c r="G167" i="5" l="1"/>
  <c r="H167" i="5" s="1"/>
  <c r="J167" i="5"/>
  <c r="O167" i="5" s="1"/>
  <c r="M167" i="5" s="1"/>
  <c r="K167" i="5"/>
  <c r="L167" i="5" s="1"/>
  <c r="X167" i="5" s="1"/>
  <c r="Q167" i="5" l="1"/>
  <c r="T167" i="5" s="1"/>
  <c r="P167" i="5"/>
  <c r="S167" i="5" s="1"/>
  <c r="I168" i="5" s="1"/>
  <c r="U167" i="5"/>
  <c r="V167" i="5" s="1"/>
  <c r="W167" i="5" s="1"/>
  <c r="R167" i="5"/>
  <c r="F168" i="5" s="1"/>
  <c r="G168" i="5" l="1"/>
  <c r="H168" i="5" s="1"/>
  <c r="J168" i="5"/>
  <c r="O168" i="5" s="1"/>
  <c r="M168" i="5" s="1"/>
  <c r="K168" i="5"/>
  <c r="L168" i="5" s="1"/>
  <c r="X168" i="5" s="1"/>
  <c r="P168" i="5" l="1"/>
  <c r="S168" i="5" s="1"/>
  <c r="I169" i="5" s="1"/>
  <c r="U168" i="5"/>
  <c r="V168" i="5" s="1"/>
  <c r="W168" i="5" s="1"/>
  <c r="Q168" i="5"/>
  <c r="T168" i="5" s="1"/>
  <c r="R168" i="5"/>
  <c r="F169" i="5" s="1"/>
  <c r="K169" i="5" l="1"/>
  <c r="L169" i="5" s="1"/>
  <c r="X169" i="5" s="1"/>
  <c r="J169" i="5"/>
  <c r="O169" i="5" s="1"/>
  <c r="M169" i="5" s="1"/>
  <c r="G169" i="5"/>
  <c r="H169" i="5" s="1"/>
  <c r="P169" i="5" l="1"/>
  <c r="S169" i="5" s="1"/>
  <c r="I170" i="5" s="1"/>
  <c r="Q169" i="5"/>
  <c r="T169" i="5" s="1"/>
  <c r="U169" i="5"/>
  <c r="V169" i="5" s="1"/>
  <c r="W169" i="5" s="1"/>
  <c r="R169" i="5"/>
  <c r="F170" i="5" s="1"/>
  <c r="G170" i="5" l="1"/>
  <c r="H170" i="5" s="1"/>
  <c r="J170" i="5"/>
  <c r="O170" i="5" s="1"/>
  <c r="M170" i="5" s="1"/>
  <c r="K170" i="5"/>
  <c r="L170" i="5" s="1"/>
  <c r="X170" i="5" s="1"/>
  <c r="P170" i="5" l="1"/>
  <c r="S170" i="5" s="1"/>
  <c r="I171" i="5" s="1"/>
  <c r="U170" i="5"/>
  <c r="V170" i="5" s="1"/>
  <c r="W170" i="5" s="1"/>
  <c r="Q170" i="5"/>
  <c r="T170" i="5" s="1"/>
  <c r="R170" i="5"/>
  <c r="F171" i="5" s="1"/>
  <c r="G171" i="5" l="1"/>
  <c r="H171" i="5" s="1"/>
  <c r="J171" i="5"/>
  <c r="O171" i="5" s="1"/>
  <c r="M171" i="5" s="1"/>
  <c r="K171" i="5"/>
  <c r="L171" i="5" s="1"/>
  <c r="X171" i="5" s="1"/>
  <c r="P171" i="5" l="1"/>
  <c r="S171" i="5" s="1"/>
  <c r="I172" i="5" s="1"/>
  <c r="U171" i="5"/>
  <c r="V171" i="5" s="1"/>
  <c r="W171" i="5" s="1"/>
  <c r="Q171" i="5"/>
  <c r="T171" i="5" s="1"/>
  <c r="R171" i="5"/>
  <c r="F172" i="5" s="1"/>
  <c r="G172" i="5" l="1"/>
  <c r="H172" i="5" s="1"/>
  <c r="J172" i="5"/>
  <c r="O172" i="5" s="1"/>
  <c r="M172" i="5" s="1"/>
  <c r="K172" i="5"/>
  <c r="L172" i="5" s="1"/>
  <c r="X172" i="5" s="1"/>
  <c r="P172" i="5" l="1"/>
  <c r="S172" i="5" s="1"/>
  <c r="I173" i="5" s="1"/>
  <c r="U172" i="5"/>
  <c r="V172" i="5" s="1"/>
  <c r="W172" i="5" s="1"/>
  <c r="Q172" i="5"/>
  <c r="T172" i="5" s="1"/>
  <c r="R172" i="5"/>
  <c r="F173" i="5" s="1"/>
  <c r="G173" i="5" l="1"/>
  <c r="H173" i="5" s="1"/>
  <c r="J173" i="5"/>
  <c r="O173" i="5" s="1"/>
  <c r="M173" i="5" s="1"/>
  <c r="K173" i="5"/>
  <c r="L173" i="5" s="1"/>
  <c r="X173" i="5" s="1"/>
  <c r="U173" i="5" l="1"/>
  <c r="V173" i="5" s="1"/>
  <c r="W173" i="5" s="1"/>
  <c r="Q173" i="5"/>
  <c r="T173" i="5" s="1"/>
  <c r="P173" i="5"/>
  <c r="S173" i="5" s="1"/>
  <c r="I174" i="5" s="1"/>
  <c r="R173" i="5"/>
  <c r="F174" i="5" s="1"/>
  <c r="G174" i="5" l="1"/>
  <c r="H174" i="5" s="1"/>
  <c r="J174" i="5"/>
  <c r="O174" i="5" s="1"/>
  <c r="M174" i="5" s="1"/>
  <c r="K174" i="5"/>
  <c r="L174" i="5" s="1"/>
  <c r="X174" i="5" s="1"/>
  <c r="U174" i="5" l="1"/>
  <c r="V174" i="5" s="1"/>
  <c r="W174" i="5" s="1"/>
  <c r="Q174" i="5"/>
  <c r="T174" i="5" s="1"/>
  <c r="P174" i="5"/>
  <c r="S174" i="5" s="1"/>
  <c r="I175" i="5" s="1"/>
  <c r="R174" i="5"/>
  <c r="F175" i="5" s="1"/>
  <c r="G175" i="5" l="1"/>
  <c r="H175" i="5" s="1"/>
  <c r="J175" i="5"/>
  <c r="O175" i="5" s="1"/>
  <c r="M175" i="5" s="1"/>
  <c r="K175" i="5"/>
  <c r="L175" i="5" s="1"/>
  <c r="X175" i="5" s="1"/>
  <c r="Q175" i="5" l="1"/>
  <c r="T175" i="5" s="1"/>
  <c r="U175" i="5"/>
  <c r="V175" i="5" s="1"/>
  <c r="W175" i="5" s="1"/>
  <c r="P175" i="5"/>
  <c r="S175" i="5" s="1"/>
  <c r="I176" i="5" s="1"/>
  <c r="R175" i="5"/>
  <c r="F176" i="5" s="1"/>
  <c r="G176" i="5" l="1"/>
  <c r="H176" i="5" s="1"/>
  <c r="J176" i="5"/>
  <c r="O176" i="5" s="1"/>
  <c r="M176" i="5" s="1"/>
  <c r="K176" i="5"/>
  <c r="L176" i="5" s="1"/>
  <c r="X176" i="5" s="1"/>
  <c r="P176" i="5" l="1"/>
  <c r="S176" i="5" s="1"/>
  <c r="I177" i="5" s="1"/>
  <c r="U176" i="5"/>
  <c r="V176" i="5" s="1"/>
  <c r="W176" i="5" s="1"/>
  <c r="Q176" i="5"/>
  <c r="T176" i="5" s="1"/>
  <c r="R176" i="5"/>
  <c r="F177" i="5" s="1"/>
  <c r="G177" i="5" l="1"/>
  <c r="H177" i="5" s="1"/>
  <c r="K177" i="5"/>
  <c r="L177" i="5" s="1"/>
  <c r="X177" i="5" s="1"/>
  <c r="J177" i="5"/>
  <c r="O177" i="5" s="1"/>
  <c r="M177" i="5" s="1"/>
  <c r="P177" i="5" l="1"/>
  <c r="S177" i="5" s="1"/>
  <c r="I178" i="5" s="1"/>
  <c r="Q177" i="5"/>
  <c r="T177" i="5" s="1"/>
  <c r="U177" i="5"/>
  <c r="V177" i="5" s="1"/>
  <c r="W177" i="5" s="1"/>
  <c r="R177" i="5"/>
  <c r="F178" i="5" s="1"/>
  <c r="G178" i="5" l="1"/>
  <c r="H178" i="5" s="1"/>
  <c r="J178" i="5"/>
  <c r="O178" i="5" s="1"/>
  <c r="M178" i="5" s="1"/>
  <c r="K178" i="5"/>
  <c r="L178" i="5" s="1"/>
  <c r="X178" i="5" s="1"/>
  <c r="P178" i="5" l="1"/>
  <c r="S178" i="5" s="1"/>
  <c r="I179" i="5" s="1"/>
  <c r="U178" i="5"/>
  <c r="V178" i="5" s="1"/>
  <c r="W178" i="5" s="1"/>
  <c r="Q178" i="5"/>
  <c r="T178" i="5" s="1"/>
  <c r="R178" i="5"/>
  <c r="F179" i="5" s="1"/>
  <c r="G179" i="5" l="1"/>
  <c r="H179" i="5" s="1"/>
  <c r="J179" i="5"/>
  <c r="O179" i="5" s="1"/>
  <c r="M179" i="5" s="1"/>
  <c r="K179" i="5"/>
  <c r="L179" i="5" s="1"/>
  <c r="X179" i="5" s="1"/>
  <c r="P179" i="5" l="1"/>
  <c r="S179" i="5" s="1"/>
  <c r="I180" i="5" s="1"/>
  <c r="U179" i="5"/>
  <c r="V179" i="5" s="1"/>
  <c r="W179" i="5" s="1"/>
  <c r="Q179" i="5"/>
  <c r="T179" i="5" s="1"/>
  <c r="R179" i="5"/>
  <c r="F180" i="5" s="1"/>
  <c r="J180" i="5" l="1"/>
  <c r="O180" i="5" s="1"/>
  <c r="M180" i="5" s="1"/>
  <c r="K180" i="5"/>
  <c r="L180" i="5" s="1"/>
  <c r="X180" i="5" s="1"/>
  <c r="G180" i="5"/>
  <c r="H180" i="5" s="1"/>
  <c r="P180" i="5" l="1"/>
  <c r="S180" i="5" s="1"/>
  <c r="I181" i="5" s="1"/>
  <c r="U180" i="5"/>
  <c r="V180" i="5" s="1"/>
  <c r="W180" i="5" s="1"/>
  <c r="Q180" i="5"/>
  <c r="T180" i="5" s="1"/>
  <c r="R180" i="5"/>
  <c r="F181" i="5" s="1"/>
  <c r="G181" i="5" l="1"/>
  <c r="H181" i="5" s="1"/>
  <c r="J181" i="5"/>
  <c r="O181" i="5" s="1"/>
  <c r="M181" i="5" s="1"/>
  <c r="K181" i="5"/>
  <c r="L181" i="5" s="1"/>
  <c r="X181" i="5" s="1"/>
  <c r="U181" i="5" l="1"/>
  <c r="V181" i="5" s="1"/>
  <c r="W181" i="5" s="1"/>
  <c r="Q181" i="5"/>
  <c r="T181" i="5" s="1"/>
  <c r="P181" i="5"/>
  <c r="S181" i="5" s="1"/>
  <c r="I182" i="5" s="1"/>
  <c r="R181" i="5"/>
  <c r="F182" i="5" s="1"/>
  <c r="G182" i="5" l="1"/>
  <c r="H182" i="5" s="1"/>
  <c r="J182" i="5"/>
  <c r="O182" i="5" s="1"/>
  <c r="M182" i="5" s="1"/>
  <c r="K182" i="5"/>
  <c r="L182" i="5" s="1"/>
  <c r="X182" i="5" s="1"/>
  <c r="U182" i="5" l="1"/>
  <c r="V182" i="5" s="1"/>
  <c r="W182" i="5" s="1"/>
  <c r="Q182" i="5"/>
  <c r="T182" i="5" s="1"/>
  <c r="P182" i="5"/>
  <c r="S182" i="5" s="1"/>
  <c r="I183" i="5" s="1"/>
  <c r="R182" i="5"/>
  <c r="F183" i="5" s="1"/>
  <c r="G183" i="5" l="1"/>
  <c r="H183" i="5" s="1"/>
  <c r="J183" i="5"/>
  <c r="O183" i="5" s="1"/>
  <c r="M183" i="5" s="1"/>
  <c r="K183" i="5"/>
  <c r="L183" i="5" s="1"/>
  <c r="X183" i="5" s="1"/>
  <c r="Q183" i="5" l="1"/>
  <c r="T183" i="5" s="1"/>
  <c r="U183" i="5"/>
  <c r="V183" i="5" s="1"/>
  <c r="W183" i="5" s="1"/>
  <c r="P183" i="5"/>
  <c r="S183" i="5" s="1"/>
  <c r="I184" i="5" s="1"/>
  <c r="R183" i="5"/>
  <c r="F184" i="5" s="1"/>
  <c r="G184" i="5" l="1"/>
  <c r="H184" i="5" s="1"/>
  <c r="J184" i="5"/>
  <c r="O184" i="5" s="1"/>
  <c r="M184" i="5" s="1"/>
  <c r="K184" i="5"/>
  <c r="L184" i="5" s="1"/>
  <c r="X184" i="5" s="1"/>
  <c r="P184" i="5" l="1"/>
  <c r="S184" i="5" s="1"/>
  <c r="I185" i="5" s="1"/>
  <c r="U184" i="5"/>
  <c r="V184" i="5" s="1"/>
  <c r="W184" i="5" s="1"/>
  <c r="Q184" i="5"/>
  <c r="T184" i="5" s="1"/>
  <c r="R184" i="5"/>
  <c r="F185" i="5" s="1"/>
  <c r="G185" i="5" l="1"/>
  <c r="H185" i="5" s="1"/>
  <c r="K185" i="5"/>
  <c r="L185" i="5" s="1"/>
  <c r="X185" i="5" s="1"/>
  <c r="J185" i="5"/>
  <c r="O185" i="5" s="1"/>
  <c r="M185" i="5" s="1"/>
  <c r="P185" i="5" l="1"/>
  <c r="S185" i="5" s="1"/>
  <c r="I186" i="5" s="1"/>
  <c r="Q185" i="5"/>
  <c r="T185" i="5" s="1"/>
  <c r="U185" i="5"/>
  <c r="V185" i="5" s="1"/>
  <c r="W185" i="5" s="1"/>
  <c r="R185" i="5"/>
  <c r="F186" i="5" s="1"/>
  <c r="G186" i="5" l="1"/>
  <c r="H186" i="5" s="1"/>
  <c r="J186" i="5"/>
  <c r="O186" i="5" s="1"/>
  <c r="M186" i="5" s="1"/>
  <c r="K186" i="5"/>
  <c r="L186" i="5" s="1"/>
  <c r="X186" i="5" s="1"/>
  <c r="P186" i="5" l="1"/>
  <c r="S186" i="5" s="1"/>
  <c r="I187" i="5" s="1"/>
  <c r="U186" i="5"/>
  <c r="V186" i="5" s="1"/>
  <c r="W186" i="5" s="1"/>
  <c r="Q186" i="5"/>
  <c r="T186" i="5" s="1"/>
  <c r="R186" i="5"/>
  <c r="F187" i="5" s="1"/>
  <c r="G187" i="5" l="1"/>
  <c r="H187" i="5" s="1"/>
  <c r="J187" i="5"/>
  <c r="O187" i="5" s="1"/>
  <c r="M187" i="5" s="1"/>
  <c r="K187" i="5"/>
  <c r="L187" i="5" s="1"/>
  <c r="X187" i="5" s="1"/>
  <c r="P187" i="5" l="1"/>
  <c r="S187" i="5" s="1"/>
  <c r="I188" i="5" s="1"/>
  <c r="U187" i="5"/>
  <c r="V187" i="5" s="1"/>
  <c r="W187" i="5" s="1"/>
  <c r="Q187" i="5"/>
  <c r="T187" i="5" s="1"/>
  <c r="R187" i="5"/>
  <c r="F188" i="5" s="1"/>
  <c r="G188" i="5" l="1"/>
  <c r="H188" i="5" s="1"/>
  <c r="J188" i="5"/>
  <c r="O188" i="5" s="1"/>
  <c r="M188" i="5" s="1"/>
  <c r="K188" i="5"/>
  <c r="L188" i="5" s="1"/>
  <c r="X188" i="5" s="1"/>
  <c r="P188" i="5" l="1"/>
  <c r="S188" i="5" s="1"/>
  <c r="I189" i="5" s="1"/>
  <c r="U188" i="5"/>
  <c r="V188" i="5" s="1"/>
  <c r="W188" i="5" s="1"/>
  <c r="Q188" i="5"/>
  <c r="T188" i="5" s="1"/>
  <c r="R188" i="5"/>
  <c r="F189" i="5" s="1"/>
  <c r="J189" i="5" l="1"/>
  <c r="O189" i="5" s="1"/>
  <c r="M189" i="5" s="1"/>
  <c r="K189" i="5"/>
  <c r="L189" i="5" s="1"/>
  <c r="X189" i="5" s="1"/>
  <c r="G189" i="5"/>
  <c r="H189" i="5" s="1"/>
  <c r="P189" i="5" l="1"/>
  <c r="S189" i="5" s="1"/>
  <c r="I190" i="5" s="1"/>
  <c r="Q189" i="5"/>
  <c r="T189" i="5" s="1"/>
  <c r="U189" i="5"/>
  <c r="V189" i="5" s="1"/>
  <c r="W189" i="5" s="1"/>
  <c r="R189" i="5"/>
  <c r="F190" i="5" s="1"/>
  <c r="G190" i="5" l="1"/>
  <c r="H190" i="5" s="1"/>
  <c r="J190" i="5"/>
  <c r="O190" i="5" s="1"/>
  <c r="M190" i="5" s="1"/>
  <c r="K190" i="5"/>
  <c r="L190" i="5" s="1"/>
  <c r="X190" i="5" s="1"/>
  <c r="U190" i="5" l="1"/>
  <c r="V190" i="5" s="1"/>
  <c r="W190" i="5" s="1"/>
  <c r="Q190" i="5"/>
  <c r="T190" i="5" s="1"/>
  <c r="P190" i="5"/>
  <c r="S190" i="5" s="1"/>
  <c r="I191" i="5" s="1"/>
  <c r="R190" i="5"/>
  <c r="F191" i="5" s="1"/>
  <c r="G191" i="5" l="1"/>
  <c r="H191" i="5" s="1"/>
  <c r="J191" i="5"/>
  <c r="O191" i="5" s="1"/>
  <c r="M191" i="5" s="1"/>
  <c r="K191" i="5"/>
  <c r="L191" i="5" s="1"/>
  <c r="X191" i="5" s="1"/>
  <c r="Q191" i="5" l="1"/>
  <c r="T191" i="5" s="1"/>
  <c r="U191" i="5"/>
  <c r="V191" i="5" s="1"/>
  <c r="W191" i="5" s="1"/>
  <c r="P191" i="5"/>
  <c r="S191" i="5" s="1"/>
  <c r="I192" i="5" s="1"/>
  <c r="R191" i="5"/>
  <c r="F192" i="5" s="1"/>
  <c r="G192" i="5" l="1"/>
  <c r="H192" i="5" s="1"/>
  <c r="J192" i="5"/>
  <c r="O192" i="5" s="1"/>
  <c r="M192" i="5" s="1"/>
  <c r="K192" i="5"/>
  <c r="L192" i="5" s="1"/>
  <c r="X192" i="5" s="1"/>
  <c r="P192" i="5" l="1"/>
  <c r="S192" i="5" s="1"/>
  <c r="I193" i="5" s="1"/>
  <c r="U192" i="5"/>
  <c r="V192" i="5" s="1"/>
  <c r="W192" i="5" s="1"/>
  <c r="Q192" i="5"/>
  <c r="T192" i="5" s="1"/>
  <c r="R192" i="5"/>
  <c r="F193" i="5" s="1"/>
  <c r="G193" i="5" l="1"/>
  <c r="H193" i="5" s="1"/>
  <c r="K193" i="5"/>
  <c r="L193" i="5" s="1"/>
  <c r="X193" i="5" s="1"/>
  <c r="J193" i="5"/>
  <c r="O193" i="5" s="1"/>
  <c r="M193" i="5" s="1"/>
  <c r="P193" i="5" l="1"/>
  <c r="S193" i="5" s="1"/>
  <c r="I194" i="5" s="1"/>
  <c r="Q193" i="5"/>
  <c r="T193" i="5" s="1"/>
  <c r="U193" i="5"/>
  <c r="V193" i="5" s="1"/>
  <c r="W193" i="5" s="1"/>
  <c r="R193" i="5"/>
  <c r="F194" i="5" s="1"/>
  <c r="G194" i="5" l="1"/>
  <c r="H194" i="5" s="1"/>
  <c r="J194" i="5"/>
  <c r="O194" i="5" s="1"/>
  <c r="M194" i="5" s="1"/>
  <c r="K194" i="5"/>
  <c r="L194" i="5" s="1"/>
  <c r="X194" i="5" s="1"/>
  <c r="P194" i="5" l="1"/>
  <c r="S194" i="5" s="1"/>
  <c r="I195" i="5" s="1"/>
  <c r="U194" i="5"/>
  <c r="V194" i="5" s="1"/>
  <c r="W194" i="5" s="1"/>
  <c r="Q194" i="5"/>
  <c r="T194" i="5" s="1"/>
  <c r="R194" i="5"/>
  <c r="F195" i="5" s="1"/>
  <c r="J195" i="5" l="1"/>
  <c r="O195" i="5" s="1"/>
  <c r="M195" i="5" s="1"/>
  <c r="K195" i="5"/>
  <c r="L195" i="5" s="1"/>
  <c r="X195" i="5" s="1"/>
  <c r="G195" i="5"/>
  <c r="H195" i="5" s="1"/>
  <c r="P195" i="5" l="1"/>
  <c r="S195" i="5" s="1"/>
  <c r="I196" i="5" s="1"/>
  <c r="U195" i="5"/>
  <c r="V195" i="5" s="1"/>
  <c r="W195" i="5" s="1"/>
  <c r="Q195" i="5"/>
  <c r="T195" i="5" s="1"/>
  <c r="R195" i="5"/>
  <c r="F196" i="5" s="1"/>
  <c r="J196" i="5" l="1"/>
  <c r="O196" i="5" s="1"/>
  <c r="M196" i="5" s="1"/>
  <c r="K196" i="5"/>
  <c r="L196" i="5" s="1"/>
  <c r="X196" i="5" s="1"/>
  <c r="G196" i="5"/>
  <c r="H196" i="5" s="1"/>
  <c r="P196" i="5" l="1"/>
  <c r="S196" i="5" s="1"/>
  <c r="I197" i="5" s="1"/>
  <c r="U196" i="5"/>
  <c r="V196" i="5" s="1"/>
  <c r="W196" i="5" s="1"/>
  <c r="Q196" i="5"/>
  <c r="T196" i="5" s="1"/>
  <c r="R196" i="5"/>
  <c r="F197" i="5" s="1"/>
  <c r="G197" i="5" l="1"/>
  <c r="H197" i="5" s="1"/>
  <c r="J197" i="5"/>
  <c r="O197" i="5" s="1"/>
  <c r="M197" i="5" s="1"/>
  <c r="K197" i="5"/>
  <c r="L197" i="5" s="1"/>
  <c r="X197" i="5" s="1"/>
  <c r="U197" i="5" l="1"/>
  <c r="V197" i="5" s="1"/>
  <c r="W197" i="5" s="1"/>
  <c r="Q197" i="5"/>
  <c r="T197" i="5" s="1"/>
  <c r="P197" i="5"/>
  <c r="S197" i="5" s="1"/>
  <c r="I198" i="5" s="1"/>
  <c r="R197" i="5"/>
  <c r="F198" i="5" s="1"/>
  <c r="G198" i="5" l="1"/>
  <c r="H198" i="5" s="1"/>
  <c r="J198" i="5"/>
  <c r="O198" i="5" s="1"/>
  <c r="M198" i="5" s="1"/>
  <c r="K198" i="5"/>
  <c r="L198" i="5" s="1"/>
  <c r="X198" i="5" s="1"/>
  <c r="U198" i="5" l="1"/>
  <c r="V198" i="5" s="1"/>
  <c r="W198" i="5" s="1"/>
  <c r="Q198" i="5"/>
  <c r="T198" i="5" s="1"/>
  <c r="P198" i="5"/>
  <c r="S198" i="5" s="1"/>
  <c r="I199" i="5" s="1"/>
  <c r="R198" i="5"/>
  <c r="F199" i="5" s="1"/>
  <c r="G199" i="5" l="1"/>
  <c r="H199" i="5" s="1"/>
  <c r="J199" i="5"/>
  <c r="O199" i="5" s="1"/>
  <c r="M199" i="5" s="1"/>
  <c r="K199" i="5"/>
  <c r="L199" i="5" s="1"/>
  <c r="X199" i="5" s="1"/>
  <c r="Q199" i="5" l="1"/>
  <c r="T199" i="5" s="1"/>
  <c r="U199" i="5"/>
  <c r="V199" i="5" s="1"/>
  <c r="W199" i="5" s="1"/>
  <c r="P199" i="5"/>
  <c r="S199" i="5" s="1"/>
  <c r="I200" i="5" s="1"/>
  <c r="R199" i="5"/>
  <c r="F200" i="5" s="1"/>
  <c r="G200" i="5" l="1"/>
  <c r="H200" i="5" s="1"/>
  <c r="J200" i="5"/>
  <c r="O200" i="5" s="1"/>
  <c r="M200" i="5" s="1"/>
  <c r="K200" i="5"/>
  <c r="L200" i="5" s="1"/>
  <c r="X200" i="5" s="1"/>
  <c r="P200" i="5" l="1"/>
  <c r="S200" i="5" s="1"/>
  <c r="I201" i="5" s="1"/>
  <c r="U200" i="5"/>
  <c r="V200" i="5" s="1"/>
  <c r="W200" i="5" s="1"/>
  <c r="Q200" i="5"/>
  <c r="T200" i="5" s="1"/>
  <c r="R200" i="5"/>
  <c r="F201" i="5" s="1"/>
  <c r="K201" i="5" l="1"/>
  <c r="L201" i="5" s="1"/>
  <c r="X201" i="5" s="1"/>
  <c r="J201" i="5"/>
  <c r="O201" i="5" s="1"/>
  <c r="M201" i="5" s="1"/>
  <c r="G201" i="5"/>
  <c r="H201" i="5" s="1"/>
  <c r="P201" i="5" l="1"/>
  <c r="S201" i="5" s="1"/>
  <c r="I202" i="5" s="1"/>
  <c r="U201" i="5"/>
  <c r="V201" i="5" s="1"/>
  <c r="W201" i="5" s="1"/>
  <c r="Q201" i="5"/>
  <c r="T201" i="5" s="1"/>
  <c r="R201" i="5"/>
  <c r="F202" i="5" s="1"/>
  <c r="G202" i="5" l="1"/>
  <c r="H202" i="5" s="1"/>
  <c r="J202" i="5"/>
  <c r="O202" i="5" s="1"/>
  <c r="M202" i="5" s="1"/>
  <c r="K202" i="5"/>
  <c r="L202" i="5" s="1"/>
  <c r="X202" i="5" s="1"/>
  <c r="P202" i="5" l="1"/>
  <c r="S202" i="5" s="1"/>
  <c r="I203" i="5" s="1"/>
  <c r="U202" i="5"/>
  <c r="V202" i="5" s="1"/>
  <c r="W202" i="5" s="1"/>
  <c r="Q202" i="5"/>
  <c r="T202" i="5" s="1"/>
  <c r="R202" i="5"/>
  <c r="F203" i="5" s="1"/>
  <c r="G203" i="5" l="1"/>
  <c r="H203" i="5" s="1"/>
  <c r="K203" i="5"/>
  <c r="L203" i="5" s="1"/>
  <c r="X203" i="5" s="1"/>
  <c r="J203" i="5"/>
  <c r="O203" i="5" s="1"/>
  <c r="M203" i="5" s="1"/>
  <c r="U203" i="5" l="1"/>
  <c r="V203" i="5" s="1"/>
  <c r="W203" i="5" s="1"/>
  <c r="P203" i="5"/>
  <c r="S203" i="5" s="1"/>
  <c r="I204" i="5" s="1"/>
  <c r="Q203" i="5"/>
  <c r="T203" i="5" s="1"/>
  <c r="R203" i="5"/>
  <c r="F204" i="5" s="1"/>
  <c r="G204" i="5" l="1"/>
  <c r="H204" i="5" s="1"/>
  <c r="K204" i="5"/>
  <c r="L204" i="5" s="1"/>
  <c r="X204" i="5" s="1"/>
  <c r="J204" i="5"/>
  <c r="O204" i="5" s="1"/>
  <c r="M204" i="5" s="1"/>
  <c r="P204" i="5" l="1"/>
  <c r="S204" i="5" s="1"/>
  <c r="I205" i="5" s="1"/>
  <c r="U204" i="5"/>
  <c r="V204" i="5" s="1"/>
  <c r="W204" i="5" s="1"/>
  <c r="Q204" i="5"/>
  <c r="T204" i="5" s="1"/>
  <c r="R204" i="5"/>
  <c r="F205" i="5" s="1"/>
  <c r="G205" i="5" l="1"/>
  <c r="H205" i="5" s="1"/>
  <c r="K205" i="5"/>
  <c r="L205" i="5" s="1"/>
  <c r="X205" i="5" s="1"/>
  <c r="J205" i="5"/>
  <c r="O205" i="5" s="1"/>
  <c r="M205" i="5" s="1"/>
  <c r="P205" i="5" l="1"/>
  <c r="S205" i="5" s="1"/>
  <c r="I206" i="5" s="1"/>
  <c r="Q205" i="5"/>
  <c r="T205" i="5" s="1"/>
  <c r="U205" i="5"/>
  <c r="V205" i="5" s="1"/>
  <c r="W205" i="5" s="1"/>
  <c r="R205" i="5"/>
  <c r="F206" i="5" s="1"/>
  <c r="G206" i="5" l="1"/>
  <c r="H206" i="5" s="1"/>
  <c r="J206" i="5"/>
  <c r="O206" i="5" s="1"/>
  <c r="M206" i="5" s="1"/>
  <c r="K206" i="5"/>
  <c r="L206" i="5" s="1"/>
  <c r="X206" i="5" s="1"/>
  <c r="U206" i="5" l="1"/>
  <c r="V206" i="5" s="1"/>
  <c r="W206" i="5" s="1"/>
  <c r="Q206" i="5"/>
  <c r="T206" i="5" s="1"/>
  <c r="P206" i="5"/>
  <c r="S206" i="5" s="1"/>
  <c r="I207" i="5" s="1"/>
  <c r="R206" i="5"/>
  <c r="F207" i="5" s="1"/>
  <c r="G207" i="5" l="1"/>
  <c r="H207" i="5" s="1"/>
  <c r="K207" i="5"/>
  <c r="L207" i="5" s="1"/>
  <c r="X207" i="5" s="1"/>
  <c r="J207" i="5"/>
  <c r="O207" i="5" s="1"/>
  <c r="M207" i="5" s="1"/>
  <c r="Q207" i="5" l="1"/>
  <c r="T207" i="5" s="1"/>
  <c r="U207" i="5"/>
  <c r="V207" i="5" s="1"/>
  <c r="W207" i="5" s="1"/>
  <c r="P207" i="5"/>
  <c r="S207" i="5" s="1"/>
  <c r="I208" i="5" s="1"/>
  <c r="R207" i="5"/>
  <c r="F208" i="5" s="1"/>
  <c r="G208" i="5" l="1"/>
  <c r="H208" i="5" s="1"/>
  <c r="J208" i="5"/>
  <c r="O208" i="5" s="1"/>
  <c r="M208" i="5" s="1"/>
  <c r="K208" i="5"/>
  <c r="L208" i="5" s="1"/>
  <c r="X208" i="5" s="1"/>
  <c r="P208" i="5" l="1"/>
  <c r="S208" i="5" s="1"/>
  <c r="I209" i="5" s="1"/>
  <c r="U208" i="5"/>
  <c r="V208" i="5" s="1"/>
  <c r="W208" i="5" s="1"/>
  <c r="Q208" i="5"/>
  <c r="T208" i="5" s="1"/>
  <c r="R208" i="5"/>
  <c r="F209" i="5" s="1"/>
  <c r="G209" i="5" l="1"/>
  <c r="H209" i="5" s="1"/>
  <c r="K209" i="5"/>
  <c r="L209" i="5" s="1"/>
  <c r="X209" i="5" s="1"/>
  <c r="J209" i="5"/>
  <c r="O209" i="5" s="1"/>
  <c r="M209" i="5" s="1"/>
  <c r="U209" i="5" l="1"/>
  <c r="V209" i="5" s="1"/>
  <c r="W209" i="5" s="1"/>
  <c r="P209" i="5"/>
  <c r="S209" i="5" s="1"/>
  <c r="I210" i="5" s="1"/>
  <c r="Q209" i="5"/>
  <c r="T209" i="5" s="1"/>
  <c r="R209" i="5"/>
  <c r="F210" i="5" s="1"/>
  <c r="G210" i="5" l="1"/>
  <c r="H210" i="5" s="1"/>
  <c r="J210" i="5"/>
  <c r="O210" i="5" s="1"/>
  <c r="M210" i="5" s="1"/>
  <c r="K210" i="5"/>
  <c r="L210" i="5" s="1"/>
  <c r="X210" i="5" s="1"/>
  <c r="P210" i="5" l="1"/>
  <c r="S210" i="5" s="1"/>
  <c r="I211" i="5" s="1"/>
  <c r="U210" i="5"/>
  <c r="V210" i="5" s="1"/>
  <c r="W210" i="5" s="1"/>
  <c r="Q210" i="5"/>
  <c r="T210" i="5" s="1"/>
  <c r="R210" i="5"/>
  <c r="F211" i="5" s="1"/>
  <c r="G211" i="5" l="1"/>
  <c r="H211" i="5" s="1"/>
  <c r="K211" i="5"/>
  <c r="L211" i="5" s="1"/>
  <c r="X211" i="5" s="1"/>
  <c r="J211" i="5"/>
  <c r="O211" i="5" s="1"/>
  <c r="M211" i="5" s="1"/>
  <c r="U211" i="5" l="1"/>
  <c r="V211" i="5" s="1"/>
  <c r="W211" i="5" s="1"/>
  <c r="P211" i="5"/>
  <c r="S211" i="5" s="1"/>
  <c r="I212" i="5" s="1"/>
  <c r="Q211" i="5"/>
  <c r="T211" i="5" s="1"/>
  <c r="R211" i="5"/>
  <c r="F212" i="5" s="1"/>
  <c r="G212" i="5" l="1"/>
  <c r="H212" i="5" s="1"/>
  <c r="J212" i="5"/>
  <c r="O212" i="5" s="1"/>
  <c r="M212" i="5" s="1"/>
  <c r="K212" i="5"/>
  <c r="L212" i="5" s="1"/>
  <c r="X212" i="5" s="1"/>
  <c r="P212" i="5" l="1"/>
  <c r="S212" i="5" s="1"/>
  <c r="I213" i="5" s="1"/>
  <c r="U212" i="5"/>
  <c r="V212" i="5" s="1"/>
  <c r="W212" i="5" s="1"/>
  <c r="Q212" i="5"/>
  <c r="T212" i="5" s="1"/>
  <c r="R212" i="5"/>
  <c r="F213" i="5" s="1"/>
  <c r="G213" i="5" l="1"/>
  <c r="H213" i="5" s="1"/>
  <c r="J213" i="5"/>
  <c r="O213" i="5" s="1"/>
  <c r="M213" i="5" s="1"/>
  <c r="K213" i="5"/>
  <c r="L213" i="5" s="1"/>
  <c r="X213" i="5" s="1"/>
  <c r="Q213" i="5" l="1"/>
  <c r="T213" i="5" s="1"/>
  <c r="P213" i="5"/>
  <c r="S213" i="5" s="1"/>
  <c r="I214" i="5" s="1"/>
  <c r="U213" i="5"/>
  <c r="V213" i="5" s="1"/>
  <c r="W213" i="5" s="1"/>
  <c r="R213" i="5"/>
  <c r="F214" i="5" s="1"/>
  <c r="G214" i="5" l="1"/>
  <c r="H214" i="5" s="1"/>
  <c r="J214" i="5"/>
  <c r="O214" i="5" s="1"/>
  <c r="M214" i="5" s="1"/>
  <c r="K214" i="5"/>
  <c r="L214" i="5" s="1"/>
  <c r="X214" i="5" s="1"/>
  <c r="P214" i="5" l="1"/>
  <c r="S214" i="5" s="1"/>
  <c r="I215" i="5" s="1"/>
  <c r="Q214" i="5"/>
  <c r="T214" i="5" s="1"/>
  <c r="U214" i="5"/>
  <c r="V214" i="5" s="1"/>
  <c r="W214" i="5" s="1"/>
  <c r="R214" i="5"/>
  <c r="F215" i="5" s="1"/>
  <c r="G215" i="5" l="1"/>
  <c r="H215" i="5" s="1"/>
  <c r="J215" i="5"/>
  <c r="O215" i="5" s="1"/>
  <c r="M215" i="5" s="1"/>
  <c r="K215" i="5"/>
  <c r="L215" i="5" s="1"/>
  <c r="X215" i="5" s="1"/>
  <c r="P215" i="5" l="1"/>
  <c r="S215" i="5" s="1"/>
  <c r="I216" i="5" s="1"/>
  <c r="U215" i="5"/>
  <c r="V215" i="5" s="1"/>
  <c r="W215" i="5" s="1"/>
  <c r="Q215" i="5"/>
  <c r="T215" i="5" s="1"/>
  <c r="R215" i="5"/>
  <c r="F216" i="5" s="1"/>
  <c r="G216" i="5" l="1"/>
  <c r="H216" i="5" s="1"/>
  <c r="K216" i="5"/>
  <c r="L216" i="5" s="1"/>
  <c r="X216" i="5" s="1"/>
  <c r="J216" i="5"/>
  <c r="O216" i="5" s="1"/>
  <c r="M216" i="5" s="1"/>
  <c r="P216" i="5" l="1"/>
  <c r="S216" i="5" s="1"/>
  <c r="I217" i="5" s="1"/>
  <c r="U216" i="5"/>
  <c r="V216" i="5" s="1"/>
  <c r="W216" i="5" s="1"/>
  <c r="Q216" i="5"/>
  <c r="T216" i="5" s="1"/>
  <c r="R216" i="5"/>
  <c r="F217" i="5" s="1"/>
  <c r="K217" i="5" l="1"/>
  <c r="L217" i="5" s="1"/>
  <c r="X217" i="5" s="1"/>
  <c r="J217" i="5"/>
  <c r="O217" i="5" s="1"/>
  <c r="M217" i="5" s="1"/>
  <c r="G217" i="5"/>
  <c r="H217" i="5" s="1"/>
  <c r="P217" i="5" l="1"/>
  <c r="S217" i="5" s="1"/>
  <c r="I218" i="5" s="1"/>
  <c r="U217" i="5"/>
  <c r="V217" i="5" s="1"/>
  <c r="W217" i="5" s="1"/>
  <c r="Q217" i="5"/>
  <c r="T217" i="5" s="1"/>
  <c r="R217" i="5"/>
  <c r="F218" i="5" s="1"/>
  <c r="G218" i="5" l="1"/>
  <c r="H218" i="5" s="1"/>
  <c r="K218" i="5"/>
  <c r="L218" i="5" s="1"/>
  <c r="X218" i="5" s="1"/>
  <c r="J218" i="5"/>
  <c r="O218" i="5" s="1"/>
  <c r="M218" i="5" s="1"/>
  <c r="P218" i="5" l="1"/>
  <c r="S218" i="5" s="1"/>
  <c r="I219" i="5" s="1"/>
  <c r="U218" i="5"/>
  <c r="V218" i="5" s="1"/>
  <c r="W218" i="5" s="1"/>
  <c r="Q218" i="5"/>
  <c r="T218" i="5" s="1"/>
  <c r="R218" i="5"/>
  <c r="F219" i="5" s="1"/>
  <c r="G219" i="5" l="1"/>
  <c r="H219" i="5" s="1"/>
  <c r="J219" i="5"/>
  <c r="O219" i="5" s="1"/>
  <c r="M219" i="5" s="1"/>
  <c r="K219" i="5"/>
  <c r="L219" i="5" s="1"/>
  <c r="X219" i="5" s="1"/>
  <c r="P219" i="5" l="1"/>
  <c r="S219" i="5" s="1"/>
  <c r="I220" i="5" s="1"/>
  <c r="Q219" i="5"/>
  <c r="T219" i="5" s="1"/>
  <c r="U219" i="5"/>
  <c r="V219" i="5" s="1"/>
  <c r="W219" i="5" s="1"/>
  <c r="R219" i="5"/>
  <c r="F220" i="5" s="1"/>
  <c r="G220" i="5" l="1"/>
  <c r="H220" i="5" s="1"/>
  <c r="K220" i="5"/>
  <c r="L220" i="5" s="1"/>
  <c r="X220" i="5" s="1"/>
  <c r="J220" i="5"/>
  <c r="O220" i="5" s="1"/>
  <c r="M220" i="5" s="1"/>
  <c r="Q220" i="5" l="1"/>
  <c r="T220" i="5" s="1"/>
  <c r="U220" i="5"/>
  <c r="V220" i="5" s="1"/>
  <c r="W220" i="5" s="1"/>
  <c r="P220" i="5"/>
  <c r="S220" i="5" s="1"/>
  <c r="I221" i="5" s="1"/>
  <c r="R220" i="5"/>
  <c r="F221" i="5" s="1"/>
  <c r="G221" i="5" l="1"/>
  <c r="H221" i="5" s="1"/>
  <c r="K221" i="5"/>
  <c r="L221" i="5" s="1"/>
  <c r="X221" i="5" s="1"/>
  <c r="J221" i="5"/>
  <c r="O221" i="5" s="1"/>
  <c r="M221" i="5" s="1"/>
  <c r="Q221" i="5" l="1"/>
  <c r="T221" i="5" s="1"/>
  <c r="U221" i="5"/>
  <c r="V221" i="5" s="1"/>
  <c r="W221" i="5" s="1"/>
  <c r="P221" i="5"/>
  <c r="S221" i="5" s="1"/>
  <c r="I222" i="5" s="1"/>
  <c r="R221" i="5"/>
  <c r="F222" i="5" s="1"/>
  <c r="G222" i="5" l="1"/>
  <c r="H222" i="5" s="1"/>
  <c r="J222" i="5"/>
  <c r="O222" i="5" s="1"/>
  <c r="M222" i="5" s="1"/>
  <c r="K222" i="5"/>
  <c r="L222" i="5" s="1"/>
  <c r="X222" i="5" s="1"/>
  <c r="P222" i="5" l="1"/>
  <c r="S222" i="5" s="1"/>
  <c r="I223" i="5" s="1"/>
  <c r="Q222" i="5"/>
  <c r="T222" i="5" s="1"/>
  <c r="U222" i="5"/>
  <c r="V222" i="5" s="1"/>
  <c r="W222" i="5" s="1"/>
  <c r="R222" i="5"/>
  <c r="F223" i="5" s="1"/>
  <c r="G223" i="5" l="1"/>
  <c r="H223" i="5" s="1"/>
  <c r="J223" i="5"/>
  <c r="O223" i="5" s="1"/>
  <c r="M223" i="5" s="1"/>
  <c r="K223" i="5"/>
  <c r="L223" i="5" s="1"/>
  <c r="X223" i="5" s="1"/>
  <c r="P223" i="5" l="1"/>
  <c r="S223" i="5" s="1"/>
  <c r="I224" i="5" s="1"/>
  <c r="Q223" i="5"/>
  <c r="T223" i="5" s="1"/>
  <c r="U223" i="5"/>
  <c r="V223" i="5" s="1"/>
  <c r="W223" i="5" s="1"/>
  <c r="R223" i="5"/>
  <c r="F224" i="5" s="1"/>
  <c r="G224" i="5" l="1"/>
  <c r="H224" i="5" s="1"/>
  <c r="J224" i="5"/>
  <c r="O224" i="5" s="1"/>
  <c r="M224" i="5" s="1"/>
  <c r="K224" i="5"/>
  <c r="L224" i="5" s="1"/>
  <c r="X224" i="5" s="1"/>
  <c r="P224" i="5" l="1"/>
  <c r="S224" i="5" s="1"/>
  <c r="I225" i="5" s="1"/>
  <c r="U224" i="5"/>
  <c r="V224" i="5" s="1"/>
  <c r="W224" i="5" s="1"/>
  <c r="Q224" i="5"/>
  <c r="T224" i="5" s="1"/>
  <c r="R224" i="5"/>
  <c r="F225" i="5" s="1"/>
  <c r="K225" i="5" l="1"/>
  <c r="L225" i="5" s="1"/>
  <c r="X225" i="5" s="1"/>
  <c r="J225" i="5"/>
  <c r="O225" i="5" s="1"/>
  <c r="M225" i="5" s="1"/>
  <c r="G225" i="5"/>
  <c r="H225" i="5" s="1"/>
  <c r="U225" i="5" l="1"/>
  <c r="V225" i="5" s="1"/>
  <c r="W225" i="5" s="1"/>
  <c r="P225" i="5"/>
  <c r="S225" i="5" s="1"/>
  <c r="I226" i="5" s="1"/>
  <c r="Q225" i="5"/>
  <c r="T225" i="5" s="1"/>
  <c r="R225" i="5"/>
  <c r="F226" i="5" s="1"/>
  <c r="G226" i="5" l="1"/>
  <c r="H226" i="5" s="1"/>
  <c r="K226" i="5"/>
  <c r="L226" i="5" s="1"/>
  <c r="X226" i="5" s="1"/>
  <c r="J226" i="5"/>
  <c r="O226" i="5" s="1"/>
  <c r="M226" i="5" s="1"/>
  <c r="P226" i="5" l="1"/>
  <c r="S226" i="5" s="1"/>
  <c r="I227" i="5" s="1"/>
  <c r="Q226" i="5"/>
  <c r="T226" i="5" s="1"/>
  <c r="U226" i="5"/>
  <c r="V226" i="5" s="1"/>
  <c r="W226" i="5" s="1"/>
  <c r="R226" i="5"/>
  <c r="F227" i="5" s="1"/>
  <c r="G227" i="5" l="1"/>
  <c r="H227" i="5" s="1"/>
  <c r="K227" i="5"/>
  <c r="L227" i="5" s="1"/>
  <c r="X227" i="5" s="1"/>
  <c r="J227" i="5"/>
  <c r="O227" i="5" s="1"/>
  <c r="M227" i="5" s="1"/>
  <c r="P227" i="5" l="1"/>
  <c r="S227" i="5" s="1"/>
  <c r="I228" i="5" s="1"/>
  <c r="Q227" i="5"/>
  <c r="T227" i="5" s="1"/>
  <c r="U227" i="5"/>
  <c r="V227" i="5" s="1"/>
  <c r="W227" i="5" s="1"/>
  <c r="R227" i="5"/>
  <c r="F228" i="5" s="1"/>
  <c r="G228" i="5" l="1"/>
  <c r="H228" i="5" s="1"/>
  <c r="K228" i="5"/>
  <c r="L228" i="5" s="1"/>
  <c r="X228" i="5" s="1"/>
  <c r="J228" i="5"/>
  <c r="O228" i="5" s="1"/>
  <c r="M228" i="5" s="1"/>
  <c r="Q228" i="5" l="1"/>
  <c r="T228" i="5" s="1"/>
  <c r="P228" i="5"/>
  <c r="S228" i="5" s="1"/>
  <c r="I229" i="5" s="1"/>
  <c r="U228" i="5"/>
  <c r="V228" i="5" s="1"/>
  <c r="W228" i="5" s="1"/>
  <c r="R228" i="5"/>
  <c r="F229" i="5" s="1"/>
  <c r="G229" i="5" l="1"/>
  <c r="H229" i="5" s="1"/>
  <c r="J229" i="5"/>
  <c r="O229" i="5" s="1"/>
  <c r="M229" i="5" s="1"/>
  <c r="K229" i="5"/>
  <c r="L229" i="5" s="1"/>
  <c r="X229" i="5" s="1"/>
  <c r="Q229" i="5" l="1"/>
  <c r="T229" i="5" s="1"/>
  <c r="P229" i="5"/>
  <c r="S229" i="5" s="1"/>
  <c r="I230" i="5" s="1"/>
  <c r="U229" i="5"/>
  <c r="V229" i="5" s="1"/>
  <c r="W229" i="5" s="1"/>
  <c r="R229" i="5"/>
  <c r="F230" i="5" s="1"/>
  <c r="G230" i="5" l="1"/>
  <c r="H230" i="5" s="1"/>
  <c r="J230" i="5"/>
  <c r="O230" i="5" s="1"/>
  <c r="M230" i="5" s="1"/>
  <c r="K230" i="5"/>
  <c r="L230" i="5" s="1"/>
  <c r="X230" i="5" s="1"/>
  <c r="P230" i="5" l="1"/>
  <c r="S230" i="5" s="1"/>
  <c r="I231" i="5" s="1"/>
  <c r="Q230" i="5"/>
  <c r="T230" i="5" s="1"/>
  <c r="U230" i="5"/>
  <c r="V230" i="5" s="1"/>
  <c r="W230" i="5" s="1"/>
  <c r="R230" i="5"/>
  <c r="F231" i="5" s="1"/>
  <c r="G231" i="5" l="1"/>
  <c r="H231" i="5" s="1"/>
  <c r="J231" i="5"/>
  <c r="O231" i="5" s="1"/>
  <c r="M231" i="5" s="1"/>
  <c r="K231" i="5"/>
  <c r="L231" i="5" s="1"/>
  <c r="X231" i="5" s="1"/>
  <c r="P231" i="5" l="1"/>
  <c r="S231" i="5" s="1"/>
  <c r="I232" i="5" s="1"/>
  <c r="U231" i="5"/>
  <c r="V231" i="5" s="1"/>
  <c r="W231" i="5" s="1"/>
  <c r="Q231" i="5"/>
  <c r="T231" i="5" s="1"/>
  <c r="R231" i="5"/>
  <c r="F232" i="5" s="1"/>
  <c r="J232" i="5" l="1"/>
  <c r="O232" i="5" s="1"/>
  <c r="M232" i="5" s="1"/>
  <c r="K232" i="5"/>
  <c r="L232" i="5" s="1"/>
  <c r="X232" i="5" s="1"/>
  <c r="G232" i="5"/>
  <c r="H232" i="5" s="1"/>
  <c r="P232" i="5" l="1"/>
  <c r="S232" i="5" s="1"/>
  <c r="I233" i="5" s="1"/>
  <c r="U232" i="5"/>
  <c r="V232" i="5" s="1"/>
  <c r="W232" i="5" s="1"/>
  <c r="Q232" i="5"/>
  <c r="T232" i="5" s="1"/>
  <c r="R232" i="5"/>
  <c r="F233" i="5" s="1"/>
  <c r="J233" i="5" l="1"/>
  <c r="O233" i="5" s="1"/>
  <c r="M233" i="5" s="1"/>
  <c r="K233" i="5"/>
  <c r="L233" i="5" s="1"/>
  <c r="X233" i="5" s="1"/>
  <c r="G233" i="5"/>
  <c r="H233" i="5" s="1"/>
  <c r="P233" i="5" l="1"/>
  <c r="S233" i="5" s="1"/>
  <c r="I234" i="5" s="1"/>
  <c r="U233" i="5"/>
  <c r="V233" i="5" s="1"/>
  <c r="W233" i="5" s="1"/>
  <c r="Q233" i="5"/>
  <c r="T233" i="5" s="1"/>
  <c r="R233" i="5"/>
  <c r="F234" i="5" s="1"/>
  <c r="K234" i="5" l="1"/>
  <c r="L234" i="5" s="1"/>
  <c r="X234" i="5" s="1"/>
  <c r="J234" i="5"/>
  <c r="O234" i="5" s="1"/>
  <c r="M234" i="5" s="1"/>
  <c r="R234" i="5" s="1"/>
  <c r="F235" i="5" s="1"/>
  <c r="G234" i="5"/>
  <c r="H234" i="5" s="1"/>
  <c r="G235" i="5" l="1"/>
  <c r="H235" i="5" s="1"/>
  <c r="U234" i="5"/>
  <c r="V234" i="5" s="1"/>
  <c r="W234" i="5" s="1"/>
  <c r="Q234" i="5"/>
  <c r="T234" i="5" s="1"/>
  <c r="P234" i="5"/>
  <c r="S234" i="5" s="1"/>
  <c r="I235" i="5" s="1"/>
  <c r="K235" i="5" l="1"/>
  <c r="L235" i="5" s="1"/>
  <c r="X235" i="5" s="1"/>
  <c r="J235" i="5"/>
  <c r="O235" i="5" s="1"/>
  <c r="M235" i="5" s="1"/>
  <c r="U235" i="5" l="1"/>
  <c r="V235" i="5" s="1"/>
  <c r="W235" i="5" s="1"/>
  <c r="Q235" i="5"/>
  <c r="T235" i="5" s="1"/>
  <c r="P235" i="5"/>
  <c r="S235" i="5" s="1"/>
  <c r="I236" i="5" s="1"/>
  <c r="R235" i="5"/>
  <c r="F236" i="5" s="1"/>
  <c r="G236" i="5" l="1"/>
  <c r="H236" i="5" s="1"/>
  <c r="K236" i="5"/>
  <c r="L236" i="5" s="1"/>
  <c r="X236" i="5" s="1"/>
  <c r="J236" i="5"/>
  <c r="O236" i="5" s="1"/>
  <c r="M236" i="5" s="1"/>
  <c r="Q236" i="5" l="1"/>
  <c r="T236" i="5" s="1"/>
  <c r="P236" i="5"/>
  <c r="S236" i="5" s="1"/>
  <c r="I237" i="5" s="1"/>
  <c r="U236" i="5"/>
  <c r="V236" i="5" s="1"/>
  <c r="W236" i="5" s="1"/>
  <c r="R236" i="5"/>
  <c r="F237" i="5" s="1"/>
  <c r="G237" i="5" l="1"/>
  <c r="H237" i="5" s="1"/>
  <c r="J237" i="5"/>
  <c r="O237" i="5" s="1"/>
  <c r="M237" i="5" s="1"/>
  <c r="K237" i="5"/>
  <c r="L237" i="5" s="1"/>
  <c r="X237" i="5" s="1"/>
  <c r="P237" i="5" l="1"/>
  <c r="S237" i="5" s="1"/>
  <c r="I238" i="5" s="1"/>
  <c r="Q237" i="5"/>
  <c r="T237" i="5" s="1"/>
  <c r="U237" i="5"/>
  <c r="V237" i="5" s="1"/>
  <c r="W237" i="5" s="1"/>
  <c r="R237" i="5"/>
  <c r="F238" i="5" s="1"/>
  <c r="G238" i="5" l="1"/>
  <c r="H238" i="5" s="1"/>
  <c r="K238" i="5"/>
  <c r="L238" i="5" s="1"/>
  <c r="X238" i="5" s="1"/>
  <c r="J238" i="5"/>
  <c r="O238" i="5" s="1"/>
  <c r="M238" i="5" s="1"/>
  <c r="P238" i="5" l="1"/>
  <c r="S238" i="5" s="1"/>
  <c r="I239" i="5" s="1"/>
  <c r="Q238" i="5"/>
  <c r="T238" i="5" s="1"/>
  <c r="U238" i="5"/>
  <c r="V238" i="5" s="1"/>
  <c r="W238" i="5" s="1"/>
  <c r="R238" i="5"/>
  <c r="F239" i="5" s="1"/>
  <c r="G239" i="5" l="1"/>
  <c r="H239" i="5" s="1"/>
  <c r="J239" i="5"/>
  <c r="O239" i="5" s="1"/>
  <c r="M239" i="5" s="1"/>
  <c r="K239" i="5"/>
  <c r="L239" i="5" s="1"/>
  <c r="X239" i="5" s="1"/>
  <c r="P239" i="5" l="1"/>
  <c r="S239" i="5" s="1"/>
  <c r="I240" i="5" s="1"/>
  <c r="Q239" i="5"/>
  <c r="T239" i="5" s="1"/>
  <c r="U239" i="5"/>
  <c r="V239" i="5" s="1"/>
  <c r="W239" i="5" s="1"/>
  <c r="R239" i="5"/>
  <c r="F240" i="5" s="1"/>
  <c r="G240" i="5" l="1"/>
  <c r="H240" i="5" s="1"/>
  <c r="K240" i="5"/>
  <c r="L240" i="5" s="1"/>
  <c r="X240" i="5" s="1"/>
  <c r="J240" i="5"/>
  <c r="O240" i="5" s="1"/>
  <c r="M240" i="5" s="1"/>
  <c r="P240" i="5" l="1"/>
  <c r="S240" i="5" s="1"/>
  <c r="I241" i="5" s="1"/>
  <c r="U240" i="5"/>
  <c r="V240" i="5" s="1"/>
  <c r="W240" i="5" s="1"/>
  <c r="Q240" i="5"/>
  <c r="T240" i="5" s="1"/>
  <c r="R240" i="5"/>
  <c r="F241" i="5" s="1"/>
  <c r="G241" i="5" l="1"/>
  <c r="H241" i="5" s="1"/>
  <c r="K241" i="5"/>
  <c r="L241" i="5" s="1"/>
  <c r="X241" i="5" s="1"/>
  <c r="J241" i="5"/>
  <c r="O241" i="5" s="1"/>
  <c r="M241" i="5" s="1"/>
  <c r="U241" i="5" l="1"/>
  <c r="V241" i="5" s="1"/>
  <c r="W241" i="5" s="1"/>
  <c r="P241" i="5"/>
  <c r="S241" i="5" s="1"/>
  <c r="I242" i="5" s="1"/>
  <c r="Q241" i="5"/>
  <c r="T241" i="5" s="1"/>
  <c r="R241" i="5"/>
  <c r="F242" i="5" s="1"/>
  <c r="G242" i="5" l="1"/>
  <c r="H242" i="5" s="1"/>
  <c r="K242" i="5"/>
  <c r="L242" i="5" s="1"/>
  <c r="X242" i="5" s="1"/>
  <c r="J242" i="5"/>
  <c r="O242" i="5" s="1"/>
  <c r="M242" i="5" s="1"/>
  <c r="U242" i="5" l="1"/>
  <c r="V242" i="5" s="1"/>
  <c r="W242" i="5" s="1"/>
  <c r="Q242" i="5"/>
  <c r="T242" i="5" s="1"/>
  <c r="P242" i="5"/>
  <c r="S242" i="5" s="1"/>
  <c r="I243" i="5" s="1"/>
  <c r="R242" i="5"/>
  <c r="F243" i="5" s="1"/>
  <c r="G243" i="5" l="1"/>
  <c r="H243" i="5" s="1"/>
  <c r="K243" i="5"/>
  <c r="L243" i="5" s="1"/>
  <c r="X243" i="5" s="1"/>
  <c r="J243" i="5"/>
  <c r="O243" i="5" s="1"/>
  <c r="M243" i="5" s="1"/>
  <c r="U243" i="5" l="1"/>
  <c r="V243" i="5" s="1"/>
  <c r="W243" i="5" s="1"/>
  <c r="Q243" i="5"/>
  <c r="T243" i="5" s="1"/>
  <c r="P243" i="5"/>
  <c r="S243" i="5" s="1"/>
  <c r="I244" i="5" s="1"/>
  <c r="R243" i="5"/>
  <c r="F244" i="5" s="1"/>
  <c r="G244" i="5" l="1"/>
  <c r="H244" i="5" s="1"/>
  <c r="K244" i="5"/>
  <c r="L244" i="5" s="1"/>
  <c r="X244" i="5" s="1"/>
  <c r="J244" i="5"/>
  <c r="O244" i="5" s="1"/>
  <c r="M244" i="5" s="1"/>
  <c r="Q244" i="5" l="1"/>
  <c r="T244" i="5" s="1"/>
  <c r="P244" i="5"/>
  <c r="S244" i="5" s="1"/>
  <c r="I245" i="5" s="1"/>
  <c r="U244" i="5"/>
  <c r="V244" i="5" s="1"/>
  <c r="W244" i="5" s="1"/>
  <c r="R244" i="5"/>
  <c r="F245" i="5" s="1"/>
  <c r="G245" i="5" l="1"/>
  <c r="H245" i="5" s="1"/>
  <c r="J245" i="5"/>
  <c r="O245" i="5" s="1"/>
  <c r="M245" i="5" s="1"/>
  <c r="K245" i="5"/>
  <c r="L245" i="5" s="1"/>
  <c r="X245" i="5" s="1"/>
  <c r="Q245" i="5" l="1"/>
  <c r="T245" i="5" s="1"/>
  <c r="P245" i="5"/>
  <c r="S245" i="5" s="1"/>
  <c r="I246" i="5" s="1"/>
  <c r="U245" i="5"/>
  <c r="V245" i="5" s="1"/>
  <c r="W245" i="5" s="1"/>
  <c r="R245" i="5"/>
  <c r="F246" i="5" s="1"/>
  <c r="G246" i="5" l="1"/>
  <c r="H246" i="5" s="1"/>
  <c r="J246" i="5"/>
  <c r="O246" i="5" s="1"/>
  <c r="M246" i="5" s="1"/>
  <c r="K246" i="5"/>
  <c r="L246" i="5" s="1"/>
  <c r="X246" i="5" s="1"/>
  <c r="P246" i="5" l="1"/>
  <c r="S246" i="5" s="1"/>
  <c r="I247" i="5" s="1"/>
  <c r="U246" i="5"/>
  <c r="V246" i="5" s="1"/>
  <c r="W246" i="5" s="1"/>
  <c r="Q246" i="5"/>
  <c r="T246" i="5" s="1"/>
  <c r="R246" i="5"/>
  <c r="F247" i="5" s="1"/>
  <c r="G247" i="5" l="1"/>
  <c r="H247" i="5" s="1"/>
  <c r="K247" i="5"/>
  <c r="L247" i="5" s="1"/>
  <c r="X247" i="5" s="1"/>
  <c r="J247" i="5"/>
  <c r="O247" i="5" s="1"/>
  <c r="M247" i="5" s="1"/>
  <c r="P247" i="5" l="1"/>
  <c r="S247" i="5" s="1"/>
  <c r="I248" i="5" s="1"/>
  <c r="U247" i="5"/>
  <c r="V247" i="5" s="1"/>
  <c r="W247" i="5" s="1"/>
  <c r="Q247" i="5"/>
  <c r="T247" i="5" s="1"/>
  <c r="R247" i="5"/>
  <c r="F248" i="5" s="1"/>
  <c r="K248" i="5" l="1"/>
  <c r="L248" i="5" s="1"/>
  <c r="X248" i="5" s="1"/>
  <c r="J248" i="5"/>
  <c r="O248" i="5" s="1"/>
  <c r="M248" i="5" s="1"/>
  <c r="G248" i="5"/>
  <c r="H248" i="5" s="1"/>
  <c r="P248" i="5" l="1"/>
  <c r="S248" i="5" s="1"/>
  <c r="I249" i="5" s="1"/>
  <c r="U248" i="5"/>
  <c r="V248" i="5" s="1"/>
  <c r="W248" i="5" s="1"/>
  <c r="Q248" i="5"/>
  <c r="T248" i="5" s="1"/>
  <c r="R248" i="5"/>
  <c r="F249" i="5" s="1"/>
  <c r="G249" i="5" l="1"/>
  <c r="H249" i="5" s="1"/>
  <c r="J249" i="5"/>
  <c r="O249" i="5" s="1"/>
  <c r="M249" i="5" s="1"/>
  <c r="K249" i="5"/>
  <c r="L249" i="5" s="1"/>
  <c r="X249" i="5" s="1"/>
  <c r="P249" i="5" l="1"/>
  <c r="S249" i="5" s="1"/>
  <c r="I250" i="5" s="1"/>
  <c r="U249" i="5"/>
  <c r="V249" i="5" s="1"/>
  <c r="W249" i="5" s="1"/>
  <c r="Q249" i="5"/>
  <c r="T249" i="5" s="1"/>
  <c r="R249" i="5"/>
  <c r="F250" i="5" s="1"/>
  <c r="K250" i="5" l="1"/>
  <c r="L250" i="5" s="1"/>
  <c r="X250" i="5" s="1"/>
  <c r="J250" i="5"/>
  <c r="O250" i="5" s="1"/>
  <c r="M250" i="5" s="1"/>
  <c r="R250" i="5" s="1"/>
  <c r="F251" i="5" s="1"/>
  <c r="G250" i="5"/>
  <c r="H250" i="5" s="1"/>
  <c r="G251" i="5" l="1"/>
  <c r="H251" i="5" s="1"/>
  <c r="U250" i="5"/>
  <c r="V250" i="5" s="1"/>
  <c r="W250" i="5" s="1"/>
  <c r="Q250" i="5"/>
  <c r="T250" i="5" s="1"/>
  <c r="P250" i="5"/>
  <c r="S250" i="5" s="1"/>
  <c r="I251" i="5" s="1"/>
  <c r="K251" i="5" l="1"/>
  <c r="L251" i="5" s="1"/>
  <c r="X251" i="5" s="1"/>
  <c r="J251" i="5"/>
  <c r="O251" i="5" s="1"/>
  <c r="M251" i="5" s="1"/>
  <c r="U251" i="5" l="1"/>
  <c r="V251" i="5" s="1"/>
  <c r="W251" i="5" s="1"/>
  <c r="Q251" i="5"/>
  <c r="T251" i="5" s="1"/>
  <c r="P251" i="5"/>
  <c r="S251" i="5" s="1"/>
  <c r="I252" i="5" s="1"/>
  <c r="R251" i="5"/>
  <c r="F252" i="5" s="1"/>
  <c r="G252" i="5" l="1"/>
  <c r="H252" i="5" s="1"/>
  <c r="K252" i="5"/>
  <c r="L252" i="5" s="1"/>
  <c r="X252" i="5" s="1"/>
  <c r="J252" i="5"/>
  <c r="O252" i="5" s="1"/>
  <c r="M252" i="5" s="1"/>
  <c r="Q252" i="5" l="1"/>
  <c r="T252" i="5" s="1"/>
  <c r="P252" i="5"/>
  <c r="S252" i="5" s="1"/>
  <c r="I253" i="5" s="1"/>
  <c r="U252" i="5"/>
  <c r="V252" i="5" s="1"/>
  <c r="W252" i="5" s="1"/>
  <c r="R252" i="5"/>
  <c r="F253" i="5" s="1"/>
  <c r="G253" i="5" l="1"/>
  <c r="H253" i="5" s="1"/>
  <c r="J253" i="5"/>
  <c r="O253" i="5" s="1"/>
  <c r="M253" i="5" s="1"/>
  <c r="K253" i="5"/>
  <c r="L253" i="5" s="1"/>
  <c r="X253" i="5" s="1"/>
  <c r="P253" i="5" l="1"/>
  <c r="S253" i="5" s="1"/>
  <c r="I254" i="5" s="1"/>
  <c r="Q253" i="5"/>
  <c r="T253" i="5" s="1"/>
  <c r="U253" i="5"/>
  <c r="V253" i="5" s="1"/>
  <c r="W253" i="5" s="1"/>
  <c r="R253" i="5"/>
  <c r="F254" i="5" s="1"/>
  <c r="G254" i="5" l="1"/>
  <c r="H254" i="5" s="1"/>
  <c r="K254" i="5"/>
  <c r="L254" i="5" s="1"/>
  <c r="X254" i="5" s="1"/>
  <c r="J254" i="5"/>
  <c r="O254" i="5" s="1"/>
  <c r="M254" i="5" s="1"/>
  <c r="P254" i="5" l="1"/>
  <c r="S254" i="5" s="1"/>
  <c r="I255" i="5" s="1"/>
  <c r="Q254" i="5"/>
  <c r="T254" i="5" s="1"/>
  <c r="U254" i="5"/>
  <c r="V254" i="5" s="1"/>
  <c r="W254" i="5" s="1"/>
  <c r="R254" i="5"/>
  <c r="F255" i="5" s="1"/>
  <c r="G255" i="5" l="1"/>
  <c r="H255" i="5" s="1"/>
  <c r="J255" i="5"/>
  <c r="O255" i="5" s="1"/>
  <c r="M255" i="5" s="1"/>
  <c r="K255" i="5"/>
  <c r="L255" i="5" s="1"/>
  <c r="X255" i="5" s="1"/>
  <c r="P255" i="5" l="1"/>
  <c r="S255" i="5" s="1"/>
  <c r="I256" i="5" s="1"/>
  <c r="U255" i="5"/>
  <c r="V255" i="5" s="1"/>
  <c r="W255" i="5" s="1"/>
  <c r="Q255" i="5"/>
  <c r="T255" i="5" s="1"/>
  <c r="R255" i="5"/>
  <c r="F256" i="5" s="1"/>
  <c r="G256" i="5" l="1"/>
  <c r="H256" i="5" s="1"/>
  <c r="J256" i="5"/>
  <c r="O256" i="5" s="1"/>
  <c r="M256" i="5" s="1"/>
  <c r="K256" i="5"/>
  <c r="L256" i="5" s="1"/>
  <c r="X256" i="5" s="1"/>
  <c r="U256" i="5" l="1"/>
  <c r="V256" i="5" s="1"/>
  <c r="W256" i="5" s="1"/>
  <c r="P256" i="5"/>
  <c r="S256" i="5" s="1"/>
  <c r="I257" i="5" s="1"/>
  <c r="Q256" i="5"/>
  <c r="T256" i="5" s="1"/>
  <c r="R256" i="5"/>
  <c r="F257" i="5" s="1"/>
  <c r="J257" i="5" l="1"/>
  <c r="O257" i="5" s="1"/>
  <c r="M257" i="5" s="1"/>
  <c r="K257" i="5"/>
  <c r="L257" i="5" s="1"/>
  <c r="X257" i="5" s="1"/>
  <c r="G257" i="5"/>
  <c r="H257" i="5" s="1"/>
  <c r="P257" i="5" l="1"/>
  <c r="S257" i="5" s="1"/>
  <c r="I258" i="5" s="1"/>
  <c r="U257" i="5"/>
  <c r="V257" i="5" s="1"/>
  <c r="W257" i="5" s="1"/>
  <c r="Q257" i="5"/>
  <c r="T257" i="5" s="1"/>
  <c r="R257" i="5"/>
  <c r="F258" i="5" s="1"/>
  <c r="K258" i="5" l="1"/>
  <c r="L258" i="5" s="1"/>
  <c r="X258" i="5" s="1"/>
  <c r="J258" i="5"/>
  <c r="O258" i="5" s="1"/>
  <c r="M258" i="5" s="1"/>
  <c r="G258" i="5"/>
  <c r="H258" i="5" s="1"/>
  <c r="U258" i="5" l="1"/>
  <c r="V258" i="5" s="1"/>
  <c r="W258" i="5" s="1"/>
  <c r="Q258" i="5"/>
  <c r="T258" i="5" s="1"/>
  <c r="P258" i="5"/>
  <c r="S258" i="5" s="1"/>
  <c r="I259" i="5" s="1"/>
  <c r="R258" i="5"/>
  <c r="F259" i="5" s="1"/>
  <c r="G259" i="5" l="1"/>
  <c r="H259" i="5" s="1"/>
  <c r="J259" i="5"/>
  <c r="O259" i="5" s="1"/>
  <c r="M259" i="5" s="1"/>
  <c r="R259" i="5" s="1"/>
  <c r="F260" i="5" s="1"/>
  <c r="K259" i="5"/>
  <c r="L259" i="5" s="1"/>
  <c r="X259" i="5" s="1"/>
  <c r="G260" i="5" l="1"/>
  <c r="H260" i="5" s="1"/>
  <c r="U259" i="5"/>
  <c r="V259" i="5" s="1"/>
  <c r="W259" i="5" s="1"/>
  <c r="Q259" i="5"/>
  <c r="T259" i="5" s="1"/>
  <c r="P259" i="5"/>
  <c r="S259" i="5" s="1"/>
  <c r="I260" i="5" s="1"/>
  <c r="K260" i="5" l="1"/>
  <c r="L260" i="5" s="1"/>
  <c r="X260" i="5" s="1"/>
  <c r="J260" i="5"/>
  <c r="O260" i="5" s="1"/>
  <c r="M260" i="5" s="1"/>
  <c r="Q260" i="5" l="1"/>
  <c r="T260" i="5" s="1"/>
  <c r="P260" i="5"/>
  <c r="S260" i="5" s="1"/>
  <c r="I261" i="5" s="1"/>
  <c r="U260" i="5"/>
  <c r="V260" i="5" s="1"/>
  <c r="W260" i="5" s="1"/>
  <c r="R260" i="5"/>
  <c r="F261" i="5" s="1"/>
  <c r="G261" i="5" l="1"/>
  <c r="H261" i="5" s="1"/>
  <c r="J261" i="5"/>
  <c r="O261" i="5" s="1"/>
  <c r="M261" i="5" s="1"/>
  <c r="K261" i="5"/>
  <c r="L261" i="5" s="1"/>
  <c r="X261" i="5" s="1"/>
  <c r="U261" i="5" l="1"/>
  <c r="V261" i="5" s="1"/>
  <c r="W261" i="5" s="1"/>
  <c r="Q261" i="5"/>
  <c r="T261" i="5" s="1"/>
  <c r="P261" i="5"/>
  <c r="S261" i="5" s="1"/>
  <c r="I262" i="5" s="1"/>
  <c r="R261" i="5"/>
  <c r="F262" i="5" s="1"/>
  <c r="G262" i="5" l="1"/>
  <c r="H262" i="5" s="1"/>
  <c r="K262" i="5"/>
  <c r="L262" i="5" s="1"/>
  <c r="X262" i="5" s="1"/>
  <c r="J262" i="5"/>
  <c r="O262" i="5" s="1"/>
  <c r="M262" i="5" s="1"/>
  <c r="P262" i="5" l="1"/>
  <c r="S262" i="5" s="1"/>
  <c r="I263" i="5" s="1"/>
  <c r="U262" i="5"/>
  <c r="V262" i="5" s="1"/>
  <c r="W262" i="5" s="1"/>
  <c r="Q262" i="5"/>
  <c r="T262" i="5" s="1"/>
  <c r="R262" i="5"/>
  <c r="F263" i="5" s="1"/>
  <c r="G263" i="5" l="1"/>
  <c r="H263" i="5" s="1"/>
  <c r="J263" i="5"/>
  <c r="O263" i="5" s="1"/>
  <c r="M263" i="5" s="1"/>
  <c r="K263" i="5"/>
  <c r="L263" i="5" s="1"/>
  <c r="X263" i="5" s="1"/>
  <c r="P263" i="5" l="1"/>
  <c r="S263" i="5" s="1"/>
  <c r="I264" i="5" s="1"/>
  <c r="U263" i="5"/>
  <c r="V263" i="5" s="1"/>
  <c r="W263" i="5" s="1"/>
  <c r="Q263" i="5"/>
  <c r="T263" i="5" s="1"/>
  <c r="R263" i="5"/>
  <c r="F264" i="5" s="1"/>
  <c r="G264" i="5" l="1"/>
  <c r="H264" i="5" s="1"/>
  <c r="K264" i="5"/>
  <c r="L264" i="5" s="1"/>
  <c r="X264" i="5" s="1"/>
  <c r="J264" i="5"/>
  <c r="O264" i="5" s="1"/>
  <c r="M264" i="5" s="1"/>
  <c r="P264" i="5" l="1"/>
  <c r="S264" i="5" s="1"/>
  <c r="I265" i="5" s="1"/>
  <c r="U264" i="5"/>
  <c r="V264" i="5" s="1"/>
  <c r="W264" i="5" s="1"/>
  <c r="Q264" i="5"/>
  <c r="T264" i="5" s="1"/>
  <c r="R264" i="5"/>
  <c r="F265" i="5" s="1"/>
  <c r="J265" i="5" l="1"/>
  <c r="O265" i="5" s="1"/>
  <c r="M265" i="5" s="1"/>
  <c r="K265" i="5"/>
  <c r="L265" i="5" s="1"/>
  <c r="X265" i="5" s="1"/>
  <c r="G265" i="5"/>
  <c r="H265" i="5" s="1"/>
  <c r="P265" i="5" l="1"/>
  <c r="S265" i="5" s="1"/>
  <c r="I266" i="5" s="1"/>
  <c r="U265" i="5"/>
  <c r="V265" i="5" s="1"/>
  <c r="W265" i="5" s="1"/>
  <c r="Q265" i="5"/>
  <c r="T265" i="5" s="1"/>
  <c r="R265" i="5"/>
  <c r="F266" i="5" s="1"/>
  <c r="G266" i="5" l="1"/>
  <c r="H266" i="5" s="1"/>
  <c r="K266" i="5"/>
  <c r="L266" i="5" s="1"/>
  <c r="X266" i="5" s="1"/>
  <c r="J266" i="5"/>
  <c r="O266" i="5" s="1"/>
  <c r="M266" i="5" s="1"/>
  <c r="U266" i="5" l="1"/>
  <c r="V266" i="5" s="1"/>
  <c r="W266" i="5" s="1"/>
  <c r="Q266" i="5"/>
  <c r="T266" i="5" s="1"/>
  <c r="P266" i="5"/>
  <c r="S266" i="5" s="1"/>
  <c r="I267" i="5" s="1"/>
  <c r="R266" i="5"/>
  <c r="F267" i="5" s="1"/>
  <c r="G267" i="5" l="1"/>
  <c r="H267" i="5" s="1"/>
  <c r="K267" i="5"/>
  <c r="L267" i="5" s="1"/>
  <c r="X267" i="5" s="1"/>
  <c r="J267" i="5"/>
  <c r="O267" i="5" s="1"/>
  <c r="M267" i="5" s="1"/>
  <c r="P267" i="5" l="1"/>
  <c r="S267" i="5" s="1"/>
  <c r="I268" i="5" s="1"/>
  <c r="Q267" i="5"/>
  <c r="T267" i="5" s="1"/>
  <c r="U267" i="5"/>
  <c r="V267" i="5" s="1"/>
  <c r="W267" i="5" s="1"/>
  <c r="R267" i="5"/>
  <c r="F268" i="5" s="1"/>
  <c r="G268" i="5" l="1"/>
  <c r="H268" i="5" s="1"/>
  <c r="K268" i="5"/>
  <c r="L268" i="5" s="1"/>
  <c r="X268" i="5" s="1"/>
  <c r="J268" i="5"/>
  <c r="O268" i="5" s="1"/>
  <c r="M268" i="5" s="1"/>
  <c r="Q268" i="5" l="1"/>
  <c r="T268" i="5" s="1"/>
  <c r="P268" i="5"/>
  <c r="S268" i="5" s="1"/>
  <c r="I269" i="5" s="1"/>
  <c r="U268" i="5"/>
  <c r="V268" i="5" s="1"/>
  <c r="W268" i="5" s="1"/>
  <c r="R268" i="5"/>
  <c r="F269" i="5" s="1"/>
  <c r="G269" i="5" l="1"/>
  <c r="H269" i="5" s="1"/>
  <c r="J269" i="5"/>
  <c r="O269" i="5" s="1"/>
  <c r="M269" i="5" s="1"/>
  <c r="K269" i="5"/>
  <c r="L269" i="5" s="1"/>
  <c r="X269" i="5" s="1"/>
  <c r="P269" i="5" l="1"/>
  <c r="S269" i="5" s="1"/>
  <c r="I270" i="5" s="1"/>
  <c r="U269" i="5"/>
  <c r="V269" i="5" s="1"/>
  <c r="W269" i="5" s="1"/>
  <c r="Q269" i="5"/>
  <c r="T269" i="5" s="1"/>
  <c r="R269" i="5"/>
  <c r="F270" i="5" s="1"/>
  <c r="G270" i="5" l="1"/>
  <c r="H270" i="5" s="1"/>
  <c r="K270" i="5"/>
  <c r="L270" i="5" s="1"/>
  <c r="X270" i="5" s="1"/>
  <c r="J270" i="5"/>
  <c r="O270" i="5" s="1"/>
  <c r="M270" i="5" s="1"/>
  <c r="P270" i="5" l="1"/>
  <c r="S270" i="5" s="1"/>
  <c r="I271" i="5" s="1"/>
  <c r="Q270" i="5"/>
  <c r="T270" i="5" s="1"/>
  <c r="U270" i="5"/>
  <c r="V270" i="5" s="1"/>
  <c r="W270" i="5" s="1"/>
  <c r="R270" i="5"/>
  <c r="F271" i="5" s="1"/>
  <c r="G271" i="5" l="1"/>
  <c r="H271" i="5" s="1"/>
  <c r="J271" i="5"/>
  <c r="O271" i="5" s="1"/>
  <c r="M271" i="5" s="1"/>
  <c r="K271" i="5"/>
  <c r="L271" i="5" s="1"/>
  <c r="X271" i="5" s="1"/>
  <c r="P271" i="5" l="1"/>
  <c r="S271" i="5" s="1"/>
  <c r="I272" i="5" s="1"/>
  <c r="U271" i="5"/>
  <c r="V271" i="5" s="1"/>
  <c r="W271" i="5" s="1"/>
  <c r="Q271" i="5"/>
  <c r="T271" i="5" s="1"/>
  <c r="R271" i="5"/>
  <c r="F272" i="5" s="1"/>
  <c r="G272" i="5" l="1"/>
  <c r="H272" i="5" s="1"/>
  <c r="J272" i="5"/>
  <c r="O272" i="5" s="1"/>
  <c r="M272" i="5" s="1"/>
  <c r="K272" i="5"/>
  <c r="L272" i="5" s="1"/>
  <c r="X272" i="5" s="1"/>
  <c r="U272" i="5" l="1"/>
  <c r="V272" i="5" s="1"/>
  <c r="W272" i="5" s="1"/>
  <c r="P272" i="5"/>
  <c r="S272" i="5" s="1"/>
  <c r="I273" i="5" s="1"/>
  <c r="Q272" i="5"/>
  <c r="T272" i="5" s="1"/>
  <c r="R272" i="5"/>
  <c r="F273" i="5" s="1"/>
  <c r="G273" i="5" l="1"/>
  <c r="H273" i="5" s="1"/>
  <c r="K273" i="5"/>
  <c r="L273" i="5" s="1"/>
  <c r="X273" i="5" s="1"/>
  <c r="J273" i="5"/>
  <c r="O273" i="5" s="1"/>
  <c r="M273" i="5" s="1"/>
  <c r="P273" i="5" l="1"/>
  <c r="S273" i="5" s="1"/>
  <c r="I274" i="5" s="1"/>
  <c r="U273" i="5"/>
  <c r="V273" i="5" s="1"/>
  <c r="W273" i="5" s="1"/>
  <c r="Q273" i="5"/>
  <c r="T273" i="5" s="1"/>
  <c r="R273" i="5"/>
  <c r="F274" i="5" s="1"/>
  <c r="G274" i="5" l="1"/>
  <c r="H274" i="5" s="1"/>
  <c r="K274" i="5"/>
  <c r="L274" i="5" s="1"/>
  <c r="X274" i="5" s="1"/>
  <c r="J274" i="5"/>
  <c r="O274" i="5" s="1"/>
  <c r="M274" i="5" s="1"/>
  <c r="U274" i="5" l="1"/>
  <c r="V274" i="5" s="1"/>
  <c r="W274" i="5" s="1"/>
  <c r="Q274" i="5"/>
  <c r="T274" i="5" s="1"/>
  <c r="P274" i="5"/>
  <c r="S274" i="5" s="1"/>
  <c r="I275" i="5" s="1"/>
  <c r="R274" i="5"/>
  <c r="F275" i="5" s="1"/>
  <c r="G275" i="5" l="1"/>
  <c r="H275" i="5" s="1"/>
  <c r="K275" i="5"/>
  <c r="L275" i="5" s="1"/>
  <c r="X275" i="5" s="1"/>
  <c r="J275" i="5"/>
  <c r="O275" i="5" s="1"/>
  <c r="M275" i="5" s="1"/>
  <c r="P275" i="5" l="1"/>
  <c r="S275" i="5" s="1"/>
  <c r="I276" i="5" s="1"/>
  <c r="Q275" i="5"/>
  <c r="T275" i="5" s="1"/>
  <c r="U275" i="5"/>
  <c r="V275" i="5" s="1"/>
  <c r="W275" i="5" s="1"/>
  <c r="R275" i="5"/>
  <c r="F276" i="5" s="1"/>
  <c r="G276" i="5" l="1"/>
  <c r="H276" i="5" s="1"/>
  <c r="K276" i="5"/>
  <c r="L276" i="5" s="1"/>
  <c r="X276" i="5" s="1"/>
  <c r="J276" i="5"/>
  <c r="O276" i="5" s="1"/>
  <c r="M276" i="5" s="1"/>
  <c r="Q276" i="5" l="1"/>
  <c r="T276" i="5" s="1"/>
  <c r="P276" i="5"/>
  <c r="S276" i="5" s="1"/>
  <c r="I277" i="5" s="1"/>
  <c r="U276" i="5"/>
  <c r="V276" i="5" s="1"/>
  <c r="W276" i="5" s="1"/>
  <c r="R276" i="5"/>
  <c r="F277" i="5" s="1"/>
  <c r="G277" i="5" l="1"/>
  <c r="H277" i="5" s="1"/>
  <c r="J277" i="5"/>
  <c r="O277" i="5" s="1"/>
  <c r="M277" i="5" s="1"/>
  <c r="K277" i="5"/>
  <c r="L277" i="5" s="1"/>
  <c r="X277" i="5" s="1"/>
  <c r="P277" i="5" l="1"/>
  <c r="S277" i="5" s="1"/>
  <c r="I278" i="5" s="1"/>
  <c r="U277" i="5"/>
  <c r="V277" i="5" s="1"/>
  <c r="W277" i="5" s="1"/>
  <c r="Q277" i="5"/>
  <c r="T277" i="5" s="1"/>
  <c r="R277" i="5"/>
  <c r="F278" i="5" s="1"/>
  <c r="G278" i="5" l="1"/>
  <c r="H278" i="5" s="1"/>
  <c r="K278" i="5"/>
  <c r="L278" i="5" s="1"/>
  <c r="X278" i="5" s="1"/>
  <c r="J278" i="5"/>
  <c r="O278" i="5" s="1"/>
  <c r="M278" i="5" s="1"/>
  <c r="U278" i="5" l="1"/>
  <c r="V278" i="5" s="1"/>
  <c r="W278" i="5" s="1"/>
  <c r="P278" i="5"/>
  <c r="S278" i="5" s="1"/>
  <c r="I279" i="5" s="1"/>
  <c r="Q278" i="5"/>
  <c r="T278" i="5" s="1"/>
  <c r="R278" i="5"/>
  <c r="F279" i="5" s="1"/>
  <c r="J279" i="5" l="1"/>
  <c r="O279" i="5" s="1"/>
  <c r="M279" i="5" s="1"/>
  <c r="K279" i="5"/>
  <c r="L279" i="5" s="1"/>
  <c r="X279" i="5" s="1"/>
  <c r="G279" i="5"/>
  <c r="H279" i="5" s="1"/>
  <c r="P279" i="5" l="1"/>
  <c r="S279" i="5" s="1"/>
  <c r="I280" i="5" s="1"/>
  <c r="U279" i="5"/>
  <c r="V279" i="5" s="1"/>
  <c r="W279" i="5" s="1"/>
  <c r="Q279" i="5"/>
  <c r="T279" i="5" s="1"/>
  <c r="R279" i="5"/>
  <c r="F280" i="5" s="1"/>
  <c r="G280" i="5" l="1"/>
  <c r="H280" i="5" s="1"/>
  <c r="K280" i="5"/>
  <c r="L280" i="5" s="1"/>
  <c r="X280" i="5" s="1"/>
  <c r="J280" i="5"/>
  <c r="O280" i="5" s="1"/>
  <c r="M280" i="5" s="1"/>
  <c r="P280" i="5" l="1"/>
  <c r="S280" i="5" s="1"/>
  <c r="I281" i="5" s="1"/>
  <c r="U280" i="5"/>
  <c r="V280" i="5" s="1"/>
  <c r="W280" i="5" s="1"/>
  <c r="Q280" i="5"/>
  <c r="T280" i="5" s="1"/>
  <c r="R280" i="5"/>
  <c r="F281" i="5" s="1"/>
  <c r="G281" i="5" l="1"/>
  <c r="H281" i="5" s="1"/>
  <c r="K281" i="5"/>
  <c r="L281" i="5" s="1"/>
  <c r="X281" i="5" s="1"/>
  <c r="J281" i="5"/>
  <c r="O281" i="5" s="1"/>
  <c r="M281" i="5" s="1"/>
  <c r="U281" i="5" l="1"/>
  <c r="V281" i="5" s="1"/>
  <c r="W281" i="5" s="1"/>
  <c r="P281" i="5"/>
  <c r="S281" i="5" s="1"/>
  <c r="I282" i="5" s="1"/>
  <c r="Q281" i="5"/>
  <c r="T281" i="5" s="1"/>
  <c r="R281" i="5"/>
  <c r="F282" i="5" s="1"/>
  <c r="G282" i="5" l="1"/>
  <c r="H282" i="5" s="1"/>
  <c r="J282" i="5"/>
  <c r="O282" i="5" s="1"/>
  <c r="M282" i="5" s="1"/>
  <c r="K282" i="5"/>
  <c r="L282" i="5" s="1"/>
  <c r="X282" i="5" s="1"/>
  <c r="U282" i="5" l="1"/>
  <c r="V282" i="5" s="1"/>
  <c r="W282" i="5" s="1"/>
  <c r="Q282" i="5"/>
  <c r="T282" i="5" s="1"/>
  <c r="P282" i="5"/>
  <c r="S282" i="5" s="1"/>
  <c r="I283" i="5" s="1"/>
  <c r="R282" i="5"/>
  <c r="F283" i="5" s="1"/>
  <c r="G283" i="5" l="1"/>
  <c r="H283" i="5" s="1"/>
  <c r="K283" i="5"/>
  <c r="L283" i="5" s="1"/>
  <c r="X283" i="5" s="1"/>
  <c r="J283" i="5"/>
  <c r="O283" i="5" s="1"/>
  <c r="M283" i="5" s="1"/>
  <c r="U283" i="5" l="1"/>
  <c r="V283" i="5" s="1"/>
  <c r="W283" i="5" s="1"/>
  <c r="Q283" i="5"/>
  <c r="T283" i="5" s="1"/>
  <c r="P283" i="5"/>
  <c r="S283" i="5" s="1"/>
  <c r="I284" i="5" s="1"/>
  <c r="R283" i="5"/>
  <c r="F284" i="5" s="1"/>
  <c r="G284" i="5" l="1"/>
  <c r="H284" i="5" s="1"/>
  <c r="K284" i="5"/>
  <c r="L284" i="5" s="1"/>
  <c r="X284" i="5" s="1"/>
  <c r="J284" i="5"/>
  <c r="O284" i="5" s="1"/>
  <c r="M284" i="5" s="1"/>
  <c r="Q284" i="5" l="1"/>
  <c r="T284" i="5" s="1"/>
  <c r="U284" i="5"/>
  <c r="V284" i="5" s="1"/>
  <c r="W284" i="5" s="1"/>
  <c r="P284" i="5"/>
  <c r="S284" i="5" s="1"/>
  <c r="I285" i="5" s="1"/>
  <c r="R284" i="5"/>
  <c r="F285" i="5" s="1"/>
  <c r="G285" i="5" l="1"/>
  <c r="H285" i="5" s="1"/>
  <c r="J285" i="5"/>
  <c r="O285" i="5" s="1"/>
  <c r="M285" i="5" s="1"/>
  <c r="K285" i="5"/>
  <c r="L285" i="5" s="1"/>
  <c r="X285" i="5" s="1"/>
  <c r="P285" i="5" l="1"/>
  <c r="S285" i="5" s="1"/>
  <c r="I286" i="5" s="1"/>
  <c r="U285" i="5"/>
  <c r="V285" i="5" s="1"/>
  <c r="W285" i="5" s="1"/>
  <c r="Q285" i="5"/>
  <c r="T285" i="5" s="1"/>
  <c r="R285" i="5"/>
  <c r="F286" i="5" s="1"/>
  <c r="G286" i="5" l="1"/>
  <c r="H286" i="5" s="1"/>
  <c r="K286" i="5"/>
  <c r="L286" i="5" s="1"/>
  <c r="X286" i="5" s="1"/>
  <c r="J286" i="5"/>
  <c r="O286" i="5" s="1"/>
  <c r="M286" i="5" s="1"/>
  <c r="P286" i="5" l="1"/>
  <c r="S286" i="5" s="1"/>
  <c r="I287" i="5" s="1"/>
  <c r="U286" i="5"/>
  <c r="V286" i="5" s="1"/>
  <c r="W286" i="5" s="1"/>
  <c r="Q286" i="5"/>
  <c r="T286" i="5" s="1"/>
  <c r="R286" i="5"/>
  <c r="F287" i="5" s="1"/>
  <c r="G287" i="5" l="1"/>
  <c r="H287" i="5" s="1"/>
  <c r="J287" i="5"/>
  <c r="O287" i="5" s="1"/>
  <c r="M287" i="5" s="1"/>
  <c r="K287" i="5"/>
  <c r="L287" i="5" s="1"/>
  <c r="X287" i="5" s="1"/>
  <c r="P287" i="5" l="1"/>
  <c r="S287" i="5" s="1"/>
  <c r="I288" i="5" s="1"/>
  <c r="U287" i="5"/>
  <c r="V287" i="5" s="1"/>
  <c r="W287" i="5" s="1"/>
  <c r="Q287" i="5"/>
  <c r="T287" i="5" s="1"/>
  <c r="R287" i="5"/>
  <c r="F288" i="5" s="1"/>
  <c r="J288" i="5" l="1"/>
  <c r="O288" i="5" s="1"/>
  <c r="M288" i="5" s="1"/>
  <c r="K288" i="5"/>
  <c r="L288" i="5" s="1"/>
  <c r="X288" i="5" s="1"/>
  <c r="G288" i="5"/>
  <c r="H288" i="5" s="1"/>
  <c r="U288" i="5" l="1"/>
  <c r="V288" i="5" s="1"/>
  <c r="W288" i="5" s="1"/>
  <c r="P288" i="5"/>
  <c r="S288" i="5" s="1"/>
  <c r="I289" i="5" s="1"/>
  <c r="Q288" i="5"/>
  <c r="T288" i="5" s="1"/>
  <c r="R288" i="5"/>
  <c r="F289" i="5" s="1"/>
  <c r="G289" i="5" l="1"/>
  <c r="H289" i="5" s="1"/>
  <c r="K289" i="5"/>
  <c r="L289" i="5" s="1"/>
  <c r="X289" i="5" s="1"/>
  <c r="J289" i="5"/>
  <c r="O289" i="5" s="1"/>
  <c r="M289" i="5" s="1"/>
  <c r="U289" i="5" l="1"/>
  <c r="V289" i="5" s="1"/>
  <c r="W289" i="5" s="1"/>
  <c r="P289" i="5"/>
  <c r="S289" i="5" s="1"/>
  <c r="I290" i="5" s="1"/>
  <c r="Q289" i="5"/>
  <c r="T289" i="5" s="1"/>
  <c r="R289" i="5"/>
  <c r="F290" i="5" s="1"/>
  <c r="G290" i="5" l="1"/>
  <c r="H290" i="5" s="1"/>
  <c r="K290" i="5"/>
  <c r="L290" i="5" s="1"/>
  <c r="X290" i="5" s="1"/>
  <c r="J290" i="5"/>
  <c r="O290" i="5" s="1"/>
  <c r="M290" i="5" s="1"/>
  <c r="U290" i="5" l="1"/>
  <c r="V290" i="5" s="1"/>
  <c r="W290" i="5" s="1"/>
  <c r="Q290" i="5"/>
  <c r="T290" i="5" s="1"/>
  <c r="P290" i="5"/>
  <c r="S290" i="5" s="1"/>
  <c r="I291" i="5" s="1"/>
  <c r="R290" i="5"/>
  <c r="F291" i="5" s="1"/>
  <c r="G291" i="5" l="1"/>
  <c r="H291" i="5" s="1"/>
  <c r="K291" i="5"/>
  <c r="L291" i="5" s="1"/>
  <c r="X291" i="5" s="1"/>
  <c r="J291" i="5"/>
  <c r="O291" i="5" s="1"/>
  <c r="M291" i="5" s="1"/>
  <c r="U291" i="5" l="1"/>
  <c r="V291" i="5" s="1"/>
  <c r="W291" i="5" s="1"/>
  <c r="Q291" i="5"/>
  <c r="T291" i="5" s="1"/>
  <c r="P291" i="5"/>
  <c r="S291" i="5" s="1"/>
  <c r="I292" i="5" s="1"/>
  <c r="R291" i="5"/>
  <c r="F292" i="5" s="1"/>
  <c r="G292" i="5" l="1"/>
  <c r="H292" i="5" s="1"/>
  <c r="K292" i="5"/>
  <c r="L292" i="5" s="1"/>
  <c r="X292" i="5" s="1"/>
  <c r="J292" i="5"/>
  <c r="O292" i="5" s="1"/>
  <c r="M292" i="5" s="1"/>
  <c r="P292" i="5" l="1"/>
  <c r="S292" i="5" s="1"/>
  <c r="I293" i="5" s="1"/>
  <c r="Q292" i="5"/>
  <c r="T292" i="5" s="1"/>
  <c r="U292" i="5"/>
  <c r="V292" i="5" s="1"/>
  <c r="W292" i="5" s="1"/>
  <c r="R292" i="5"/>
  <c r="F293" i="5" s="1"/>
  <c r="G293" i="5" l="1"/>
  <c r="H293" i="5" s="1"/>
  <c r="J293" i="5"/>
  <c r="O293" i="5" s="1"/>
  <c r="M293" i="5" s="1"/>
  <c r="K293" i="5"/>
  <c r="L293" i="5" s="1"/>
  <c r="X293" i="5" s="1"/>
  <c r="P293" i="5" l="1"/>
  <c r="S293" i="5" s="1"/>
  <c r="I294" i="5" s="1"/>
  <c r="U293" i="5"/>
  <c r="V293" i="5" s="1"/>
  <c r="W293" i="5" s="1"/>
  <c r="Q293" i="5"/>
  <c r="T293" i="5" s="1"/>
  <c r="R293" i="5"/>
  <c r="F294" i="5" s="1"/>
  <c r="G294" i="5" l="1"/>
  <c r="H294" i="5" s="1"/>
  <c r="K294" i="5"/>
  <c r="L294" i="5" s="1"/>
  <c r="X294" i="5" s="1"/>
  <c r="J294" i="5"/>
  <c r="O294" i="5" s="1"/>
  <c r="M294" i="5" s="1"/>
  <c r="P294" i="5" l="1"/>
  <c r="S294" i="5" s="1"/>
  <c r="I295" i="5" s="1"/>
  <c r="U294" i="5"/>
  <c r="V294" i="5" s="1"/>
  <c r="W294" i="5" s="1"/>
  <c r="Q294" i="5"/>
  <c r="T294" i="5" s="1"/>
  <c r="R294" i="5"/>
  <c r="F295" i="5" s="1"/>
  <c r="G295" i="5" l="1"/>
  <c r="H295" i="5" s="1"/>
  <c r="J295" i="5"/>
  <c r="O295" i="5" s="1"/>
  <c r="M295" i="5" s="1"/>
  <c r="K295" i="5"/>
  <c r="L295" i="5" s="1"/>
  <c r="X295" i="5" s="1"/>
  <c r="P295" i="5" l="1"/>
  <c r="S295" i="5" s="1"/>
  <c r="I296" i="5" s="1"/>
  <c r="U295" i="5"/>
  <c r="V295" i="5" s="1"/>
  <c r="W295" i="5" s="1"/>
  <c r="Q295" i="5"/>
  <c r="T295" i="5" s="1"/>
  <c r="R295" i="5"/>
  <c r="F296" i="5" s="1"/>
  <c r="G296" i="5" l="1"/>
  <c r="H296" i="5" s="1"/>
  <c r="J296" i="5"/>
  <c r="O296" i="5" s="1"/>
  <c r="M296" i="5" s="1"/>
  <c r="K296" i="5"/>
  <c r="L296" i="5" s="1"/>
  <c r="X296" i="5" s="1"/>
  <c r="P296" i="5" l="1"/>
  <c r="S296" i="5" s="1"/>
  <c r="I297" i="5" s="1"/>
  <c r="U296" i="5"/>
  <c r="V296" i="5" s="1"/>
  <c r="W296" i="5" s="1"/>
  <c r="Q296" i="5"/>
  <c r="T296" i="5" s="1"/>
  <c r="R296" i="5"/>
  <c r="F297" i="5" s="1"/>
  <c r="K297" i="5" l="1"/>
  <c r="L297" i="5" s="1"/>
  <c r="X297" i="5" s="1"/>
  <c r="J297" i="5"/>
  <c r="O297" i="5" s="1"/>
  <c r="M297" i="5" s="1"/>
  <c r="G297" i="5"/>
  <c r="H297" i="5" s="1"/>
  <c r="P297" i="5" l="1"/>
  <c r="S297" i="5" s="1"/>
  <c r="I298" i="5" s="1"/>
  <c r="U297" i="5"/>
  <c r="V297" i="5" s="1"/>
  <c r="W297" i="5" s="1"/>
  <c r="Q297" i="5"/>
  <c r="T297" i="5" s="1"/>
  <c r="R297" i="5"/>
  <c r="F298" i="5" s="1"/>
  <c r="G298" i="5" l="1"/>
  <c r="H298" i="5" s="1"/>
  <c r="J298" i="5"/>
  <c r="O298" i="5" s="1"/>
  <c r="M298" i="5" s="1"/>
  <c r="K298" i="5"/>
  <c r="L298" i="5" s="1"/>
  <c r="X298" i="5" s="1"/>
  <c r="U298" i="5" l="1"/>
  <c r="V298" i="5" s="1"/>
  <c r="W298" i="5" s="1"/>
  <c r="Q298" i="5"/>
  <c r="T298" i="5" s="1"/>
  <c r="P298" i="5"/>
  <c r="S298" i="5" s="1"/>
  <c r="I299" i="5" s="1"/>
  <c r="R298" i="5"/>
  <c r="F299" i="5" s="1"/>
  <c r="G299" i="5" l="1"/>
  <c r="H299" i="5" s="1"/>
  <c r="K299" i="5"/>
  <c r="L299" i="5" s="1"/>
  <c r="X299" i="5" s="1"/>
  <c r="J299" i="5"/>
  <c r="O299" i="5" s="1"/>
  <c r="M299" i="5" s="1"/>
  <c r="P299" i="5" l="1"/>
  <c r="S299" i="5" s="1"/>
  <c r="I300" i="5" s="1"/>
  <c r="Q299" i="5"/>
  <c r="T299" i="5" s="1"/>
  <c r="U299" i="5"/>
  <c r="V299" i="5" s="1"/>
  <c r="W299" i="5" s="1"/>
  <c r="R299" i="5"/>
  <c r="F300" i="5" s="1"/>
  <c r="G300" i="5" l="1"/>
  <c r="H300" i="5" s="1"/>
  <c r="J300" i="5"/>
  <c r="O300" i="5" s="1"/>
  <c r="M300" i="5" s="1"/>
  <c r="K300" i="5"/>
  <c r="L300" i="5" s="1"/>
  <c r="X300" i="5" s="1"/>
  <c r="Q300" i="5" l="1"/>
  <c r="T300" i="5" s="1"/>
  <c r="U300" i="5"/>
  <c r="V300" i="5" s="1"/>
  <c r="W300" i="5" s="1"/>
  <c r="P300" i="5"/>
  <c r="S300" i="5" s="1"/>
  <c r="I301" i="5" s="1"/>
  <c r="R300" i="5"/>
  <c r="F301" i="5" s="1"/>
  <c r="G301" i="5" l="1"/>
  <c r="H301" i="5" s="1"/>
  <c r="J301" i="5"/>
  <c r="O301" i="5" s="1"/>
  <c r="M301" i="5" s="1"/>
  <c r="K301" i="5"/>
  <c r="L301" i="5" s="1"/>
  <c r="X301" i="5" s="1"/>
  <c r="Q301" i="5" l="1"/>
  <c r="T301" i="5" s="1"/>
  <c r="P301" i="5"/>
  <c r="S301" i="5" s="1"/>
  <c r="I302" i="5" s="1"/>
  <c r="U301" i="5"/>
  <c r="V301" i="5" s="1"/>
  <c r="W301" i="5" s="1"/>
  <c r="R301" i="5"/>
  <c r="F302" i="5" s="1"/>
  <c r="G302" i="5" l="1"/>
  <c r="H302" i="5" s="1"/>
  <c r="J302" i="5"/>
  <c r="O302" i="5" s="1"/>
  <c r="M302" i="5" s="1"/>
  <c r="K302" i="5"/>
  <c r="L302" i="5" s="1"/>
  <c r="X302" i="5" s="1"/>
  <c r="U302" i="5" l="1"/>
  <c r="V302" i="5" s="1"/>
  <c r="W302" i="5" s="1"/>
  <c r="P302" i="5"/>
  <c r="S302" i="5" s="1"/>
  <c r="I303" i="5" s="1"/>
  <c r="Q302" i="5"/>
  <c r="T302" i="5" s="1"/>
  <c r="R302" i="5"/>
  <c r="F303" i="5" s="1"/>
  <c r="G303" i="5" l="1"/>
  <c r="H303" i="5" s="1"/>
  <c r="J303" i="5"/>
  <c r="O303" i="5" s="1"/>
  <c r="M303" i="5" s="1"/>
  <c r="K303" i="5"/>
  <c r="L303" i="5" s="1"/>
  <c r="X303" i="5" s="1"/>
  <c r="P303" i="5" l="1"/>
  <c r="S303" i="5" s="1"/>
  <c r="I304" i="5" s="1"/>
  <c r="U303" i="5"/>
  <c r="V303" i="5" s="1"/>
  <c r="W303" i="5" s="1"/>
  <c r="Q303" i="5"/>
  <c r="T303" i="5" s="1"/>
  <c r="R303" i="5"/>
  <c r="F304" i="5" s="1"/>
  <c r="G304" i="5" l="1"/>
  <c r="H304" i="5" s="1"/>
  <c r="J304" i="5"/>
  <c r="O304" i="5" s="1"/>
  <c r="M304" i="5" s="1"/>
  <c r="K304" i="5"/>
  <c r="L304" i="5" s="1"/>
  <c r="X304" i="5" s="1"/>
  <c r="U304" i="5" l="1"/>
  <c r="V304" i="5" s="1"/>
  <c r="W304" i="5" s="1"/>
  <c r="Q304" i="5"/>
  <c r="T304" i="5" s="1"/>
  <c r="P304" i="5"/>
  <c r="S304" i="5" s="1"/>
  <c r="I305" i="5" s="1"/>
  <c r="R304" i="5"/>
  <c r="F305" i="5" s="1"/>
  <c r="K305" i="5" l="1"/>
  <c r="L305" i="5" s="1"/>
  <c r="X305" i="5" s="1"/>
  <c r="J305" i="5"/>
  <c r="O305" i="5" s="1"/>
  <c r="M305" i="5" s="1"/>
  <c r="G305" i="5"/>
  <c r="H305" i="5" s="1"/>
  <c r="U305" i="5" l="1"/>
  <c r="V305" i="5" s="1"/>
  <c r="W305" i="5" s="1"/>
  <c r="P305" i="5"/>
  <c r="S305" i="5" s="1"/>
  <c r="I306" i="5" s="1"/>
  <c r="Q305" i="5"/>
  <c r="T305" i="5" s="1"/>
  <c r="R305" i="5"/>
  <c r="F306" i="5" s="1"/>
  <c r="G306" i="5" l="1"/>
  <c r="H306" i="5" s="1"/>
  <c r="J306" i="5"/>
  <c r="O306" i="5" s="1"/>
  <c r="M306" i="5" s="1"/>
  <c r="K306" i="5"/>
  <c r="L306" i="5" s="1"/>
  <c r="X306" i="5" s="1"/>
  <c r="U306" i="5" l="1"/>
  <c r="V306" i="5" s="1"/>
  <c r="W306" i="5" s="1"/>
  <c r="Q306" i="5"/>
  <c r="T306" i="5" s="1"/>
  <c r="P306" i="5"/>
  <c r="S306" i="5" s="1"/>
  <c r="I307" i="5" s="1"/>
  <c r="R306" i="5"/>
  <c r="F307" i="5" s="1"/>
  <c r="G307" i="5" l="1"/>
  <c r="H307" i="5" s="1"/>
  <c r="J307" i="5"/>
  <c r="O307" i="5" s="1"/>
  <c r="M307" i="5" s="1"/>
  <c r="K307" i="5"/>
  <c r="L307" i="5" s="1"/>
  <c r="X307" i="5" s="1"/>
  <c r="U307" i="5" l="1"/>
  <c r="V307" i="5" s="1"/>
  <c r="W307" i="5" s="1"/>
  <c r="Q307" i="5"/>
  <c r="T307" i="5" s="1"/>
  <c r="P307" i="5"/>
  <c r="S307" i="5" s="1"/>
  <c r="I308" i="5" s="1"/>
  <c r="R307" i="5"/>
  <c r="F308" i="5" s="1"/>
  <c r="G308" i="5" l="1"/>
  <c r="H308" i="5" s="1"/>
  <c r="K308" i="5"/>
  <c r="L308" i="5" s="1"/>
  <c r="X308" i="5" s="1"/>
  <c r="J308" i="5"/>
  <c r="O308" i="5" s="1"/>
  <c r="M308" i="5" s="1"/>
  <c r="Q308" i="5" l="1"/>
  <c r="T308" i="5" s="1"/>
  <c r="P308" i="5"/>
  <c r="S308" i="5" s="1"/>
  <c r="I309" i="5" s="1"/>
  <c r="U308" i="5"/>
  <c r="V308" i="5" s="1"/>
  <c r="W308" i="5" s="1"/>
  <c r="R308" i="5"/>
  <c r="F309" i="5" s="1"/>
  <c r="G309" i="5" l="1"/>
  <c r="H309" i="5" s="1"/>
  <c r="J309" i="5"/>
  <c r="O309" i="5" s="1"/>
  <c r="M309" i="5" s="1"/>
  <c r="K309" i="5"/>
  <c r="L309" i="5" s="1"/>
  <c r="X309" i="5" s="1"/>
  <c r="Q309" i="5" l="1"/>
  <c r="T309" i="5" s="1"/>
  <c r="P309" i="5"/>
  <c r="S309" i="5" s="1"/>
  <c r="I310" i="5" s="1"/>
  <c r="U309" i="5"/>
  <c r="V309" i="5" s="1"/>
  <c r="W309" i="5" s="1"/>
  <c r="R309" i="5"/>
  <c r="F310" i="5" s="1"/>
  <c r="J310" i="5" l="1"/>
  <c r="O310" i="5" s="1"/>
  <c r="M310" i="5" s="1"/>
  <c r="K310" i="5"/>
  <c r="L310" i="5" s="1"/>
  <c r="X310" i="5" s="1"/>
  <c r="G310" i="5"/>
  <c r="H310" i="5" s="1"/>
  <c r="P310" i="5" l="1"/>
  <c r="S310" i="5" s="1"/>
  <c r="I311" i="5" s="1"/>
  <c r="Q310" i="5"/>
  <c r="T310" i="5" s="1"/>
  <c r="U310" i="5"/>
  <c r="V310" i="5" s="1"/>
  <c r="W310" i="5" s="1"/>
  <c r="R310" i="5"/>
  <c r="F311" i="5" s="1"/>
  <c r="G311" i="5" l="1"/>
  <c r="H311" i="5" s="1"/>
  <c r="J311" i="5"/>
  <c r="O311" i="5" s="1"/>
  <c r="M311" i="5" s="1"/>
  <c r="K311" i="5"/>
  <c r="L311" i="5" s="1"/>
  <c r="X311" i="5" s="1"/>
  <c r="P311" i="5" l="1"/>
  <c r="S311" i="5" s="1"/>
  <c r="I312" i="5" s="1"/>
  <c r="U311" i="5"/>
  <c r="V311" i="5" s="1"/>
  <c r="W311" i="5" s="1"/>
  <c r="Q311" i="5"/>
  <c r="T311" i="5" s="1"/>
  <c r="R311" i="5"/>
  <c r="F312" i="5" s="1"/>
  <c r="G312" i="5" l="1"/>
  <c r="H312" i="5" s="1"/>
  <c r="J312" i="5"/>
  <c r="O312" i="5" s="1"/>
  <c r="M312" i="5" s="1"/>
  <c r="K312" i="5"/>
  <c r="L312" i="5" s="1"/>
  <c r="X312" i="5" s="1"/>
  <c r="P312" i="5" l="1"/>
  <c r="S312" i="5" s="1"/>
  <c r="I313" i="5" s="1"/>
  <c r="U312" i="5"/>
  <c r="V312" i="5" s="1"/>
  <c r="W312" i="5" s="1"/>
  <c r="Q312" i="5"/>
  <c r="T312" i="5" s="1"/>
  <c r="R312" i="5"/>
  <c r="F313" i="5" s="1"/>
  <c r="G313" i="5" l="1"/>
  <c r="H313" i="5" s="1"/>
  <c r="K313" i="5"/>
  <c r="L313" i="5" s="1"/>
  <c r="X313" i="5" s="1"/>
  <c r="J313" i="5"/>
  <c r="O313" i="5" s="1"/>
  <c r="M313" i="5" s="1"/>
  <c r="P313" i="5" l="1"/>
  <c r="S313" i="5" s="1"/>
  <c r="I314" i="5" s="1"/>
  <c r="U313" i="5"/>
  <c r="V313" i="5" s="1"/>
  <c r="W313" i="5" s="1"/>
  <c r="Q313" i="5"/>
  <c r="T313" i="5" s="1"/>
  <c r="R313" i="5"/>
  <c r="F314" i="5" s="1"/>
  <c r="K314" i="5" l="1"/>
  <c r="L314" i="5" s="1"/>
  <c r="X314" i="5" s="1"/>
  <c r="J314" i="5"/>
  <c r="O314" i="5" s="1"/>
  <c r="M314" i="5" s="1"/>
  <c r="G314" i="5"/>
  <c r="H314" i="5" s="1"/>
  <c r="U314" i="5" l="1"/>
  <c r="V314" i="5" s="1"/>
  <c r="W314" i="5" s="1"/>
  <c r="Q314" i="5"/>
  <c r="T314" i="5" s="1"/>
  <c r="P314" i="5"/>
  <c r="S314" i="5" s="1"/>
  <c r="I315" i="5" s="1"/>
  <c r="R314" i="5"/>
  <c r="F315" i="5" s="1"/>
  <c r="G315" i="5" l="1"/>
  <c r="H315" i="5" s="1"/>
  <c r="K315" i="5"/>
  <c r="L315" i="5" s="1"/>
  <c r="X315" i="5" s="1"/>
  <c r="J315" i="5"/>
  <c r="O315" i="5" s="1"/>
  <c r="M315" i="5" s="1"/>
  <c r="U315" i="5" l="1"/>
  <c r="V315" i="5" s="1"/>
  <c r="W315" i="5" s="1"/>
  <c r="Q315" i="5"/>
  <c r="T315" i="5" s="1"/>
  <c r="P315" i="5"/>
  <c r="S315" i="5" s="1"/>
  <c r="I316" i="5" s="1"/>
  <c r="R315" i="5"/>
  <c r="F316" i="5" s="1"/>
  <c r="G316" i="5" l="1"/>
  <c r="H316" i="5" s="1"/>
  <c r="J316" i="5"/>
  <c r="O316" i="5" s="1"/>
  <c r="M316" i="5" s="1"/>
  <c r="K316" i="5"/>
  <c r="L316" i="5" s="1"/>
  <c r="X316" i="5" s="1"/>
  <c r="Q316" i="5" l="1"/>
  <c r="T316" i="5" s="1"/>
  <c r="P316" i="5"/>
  <c r="S316" i="5" s="1"/>
  <c r="I317" i="5" s="1"/>
  <c r="U316" i="5"/>
  <c r="V316" i="5" s="1"/>
  <c r="W316" i="5" s="1"/>
  <c r="R316" i="5"/>
  <c r="F317" i="5" s="1"/>
  <c r="G317" i="5" l="1"/>
  <c r="H317" i="5" s="1"/>
  <c r="J317" i="5"/>
  <c r="O317" i="5" s="1"/>
  <c r="M317" i="5" s="1"/>
  <c r="K317" i="5"/>
  <c r="L317" i="5" s="1"/>
  <c r="X317" i="5" s="1"/>
  <c r="Q317" i="5" l="1"/>
  <c r="T317" i="5" s="1"/>
  <c r="P317" i="5"/>
  <c r="S317" i="5" s="1"/>
  <c r="I318" i="5" s="1"/>
  <c r="U317" i="5"/>
  <c r="V317" i="5" s="1"/>
  <c r="W317" i="5" s="1"/>
  <c r="R317" i="5"/>
  <c r="F318" i="5" s="1"/>
  <c r="G318" i="5" l="1"/>
  <c r="H318" i="5" s="1"/>
  <c r="J318" i="5"/>
  <c r="O318" i="5" s="1"/>
  <c r="M318" i="5" s="1"/>
  <c r="K318" i="5"/>
  <c r="L318" i="5" s="1"/>
  <c r="X318" i="5" s="1"/>
  <c r="P318" i="5" l="1"/>
  <c r="S318" i="5" s="1"/>
  <c r="I319" i="5" s="1"/>
  <c r="Q318" i="5"/>
  <c r="T318" i="5" s="1"/>
  <c r="U318" i="5"/>
  <c r="V318" i="5" s="1"/>
  <c r="W318" i="5" s="1"/>
  <c r="R318" i="5"/>
  <c r="F319" i="5" s="1"/>
  <c r="G319" i="5" l="1"/>
  <c r="H319" i="5" s="1"/>
  <c r="J319" i="5"/>
  <c r="O319" i="5" s="1"/>
  <c r="M319" i="5" s="1"/>
  <c r="K319" i="5"/>
  <c r="L319" i="5" s="1"/>
  <c r="X319" i="5" s="1"/>
  <c r="P319" i="5" l="1"/>
  <c r="S319" i="5" s="1"/>
  <c r="I320" i="5" s="1"/>
  <c r="U319" i="5"/>
  <c r="V319" i="5" s="1"/>
  <c r="W319" i="5" s="1"/>
  <c r="Q319" i="5"/>
  <c r="T319" i="5" s="1"/>
  <c r="R319" i="5"/>
  <c r="F320" i="5" s="1"/>
  <c r="K320" i="5" l="1"/>
  <c r="L320" i="5" s="1"/>
  <c r="X320" i="5" s="1"/>
  <c r="J320" i="5"/>
  <c r="O320" i="5" s="1"/>
  <c r="M320" i="5" s="1"/>
  <c r="G320" i="5"/>
  <c r="H320" i="5" s="1"/>
  <c r="Q320" i="5" l="1"/>
  <c r="T320" i="5" s="1"/>
  <c r="U320" i="5"/>
  <c r="V320" i="5" s="1"/>
  <c r="W320" i="5" s="1"/>
  <c r="P320" i="5"/>
  <c r="S320" i="5" s="1"/>
  <c r="I321" i="5" s="1"/>
  <c r="R320" i="5"/>
  <c r="F321" i="5" s="1"/>
  <c r="K321" i="5" l="1"/>
  <c r="L321" i="5" s="1"/>
  <c r="X321" i="5" s="1"/>
  <c r="J321" i="5"/>
  <c r="O321" i="5" s="1"/>
  <c r="M321" i="5" s="1"/>
  <c r="G321" i="5"/>
  <c r="H321" i="5" s="1"/>
  <c r="Q321" i="5" l="1"/>
  <c r="T321" i="5" s="1"/>
  <c r="P321" i="5"/>
  <c r="S321" i="5" s="1"/>
  <c r="I322" i="5" s="1"/>
  <c r="U321" i="5"/>
  <c r="V321" i="5" s="1"/>
  <c r="W321" i="5" s="1"/>
  <c r="R321" i="5"/>
  <c r="F322" i="5" s="1"/>
  <c r="G322" i="5" l="1"/>
  <c r="H322" i="5" s="1"/>
  <c r="K322" i="5"/>
  <c r="L322" i="5" s="1"/>
  <c r="X322" i="5" s="1"/>
  <c r="J322" i="5"/>
  <c r="O322" i="5" s="1"/>
  <c r="M322" i="5" s="1"/>
  <c r="Q322" i="5" l="1"/>
  <c r="T322" i="5" s="1"/>
  <c r="P322" i="5"/>
  <c r="S322" i="5" s="1"/>
  <c r="I323" i="5" s="1"/>
  <c r="U322" i="5"/>
  <c r="V322" i="5" s="1"/>
  <c r="W322" i="5" s="1"/>
  <c r="R322" i="5"/>
  <c r="F323" i="5" s="1"/>
  <c r="G323" i="5" l="1"/>
  <c r="H323" i="5" s="1"/>
  <c r="K323" i="5"/>
  <c r="L323" i="5" s="1"/>
  <c r="X323" i="5" s="1"/>
  <c r="J323" i="5"/>
  <c r="O323" i="5" s="1"/>
  <c r="M323" i="5" s="1"/>
  <c r="Q323" i="5" l="1"/>
  <c r="T323" i="5" s="1"/>
  <c r="U323" i="5"/>
  <c r="V323" i="5" s="1"/>
  <c r="W323" i="5" s="1"/>
  <c r="P323" i="5"/>
  <c r="S323" i="5" s="1"/>
  <c r="I324" i="5" s="1"/>
  <c r="R323" i="5"/>
  <c r="F324" i="5" s="1"/>
  <c r="G324" i="5" l="1"/>
  <c r="H324" i="5" s="1"/>
  <c r="K324" i="5"/>
  <c r="L324" i="5" s="1"/>
  <c r="X324" i="5" s="1"/>
  <c r="J324" i="5"/>
  <c r="O324" i="5" s="1"/>
  <c r="M324" i="5" s="1"/>
  <c r="U324" i="5" l="1"/>
  <c r="V324" i="5" s="1"/>
  <c r="W324" i="5" s="1"/>
  <c r="Q324" i="5"/>
  <c r="T324" i="5" s="1"/>
  <c r="P324" i="5"/>
  <c r="S324" i="5" s="1"/>
  <c r="I325" i="5" s="1"/>
  <c r="R324" i="5"/>
  <c r="F325" i="5" s="1"/>
  <c r="G325" i="5" l="1"/>
  <c r="H325" i="5" s="1"/>
  <c r="K325" i="5"/>
  <c r="L325" i="5" s="1"/>
  <c r="X325" i="5" s="1"/>
  <c r="J325" i="5"/>
  <c r="O325" i="5" s="1"/>
  <c r="M325" i="5" s="1"/>
  <c r="Q325" i="5" l="1"/>
  <c r="T325" i="5" s="1"/>
  <c r="U325" i="5"/>
  <c r="V325" i="5" s="1"/>
  <c r="W325" i="5" s="1"/>
  <c r="P325" i="5"/>
  <c r="S325" i="5" s="1"/>
  <c r="I326" i="5" s="1"/>
  <c r="R325" i="5"/>
  <c r="F326" i="5" s="1"/>
  <c r="G326" i="5" l="1"/>
  <c r="H326" i="5" s="1"/>
  <c r="J326" i="5"/>
  <c r="O326" i="5" s="1"/>
  <c r="M326" i="5" s="1"/>
  <c r="K326" i="5"/>
  <c r="L326" i="5" s="1"/>
  <c r="X326" i="5" s="1"/>
  <c r="P326" i="5" l="1"/>
  <c r="S326" i="5" s="1"/>
  <c r="I327" i="5" s="1"/>
  <c r="Q326" i="5"/>
  <c r="T326" i="5" s="1"/>
  <c r="U326" i="5"/>
  <c r="V326" i="5" s="1"/>
  <c r="W326" i="5" s="1"/>
  <c r="R326" i="5"/>
  <c r="F327" i="5" s="1"/>
  <c r="G327" i="5" l="1"/>
  <c r="H327" i="5" s="1"/>
  <c r="K327" i="5"/>
  <c r="L327" i="5" s="1"/>
  <c r="X327" i="5" s="1"/>
  <c r="J327" i="5"/>
  <c r="O327" i="5" s="1"/>
  <c r="M327" i="5" s="1"/>
  <c r="P327" i="5" l="1"/>
  <c r="S327" i="5" s="1"/>
  <c r="I328" i="5" s="1"/>
  <c r="U327" i="5"/>
  <c r="V327" i="5" s="1"/>
  <c r="W327" i="5" s="1"/>
  <c r="Q327" i="5"/>
  <c r="T327" i="5" s="1"/>
  <c r="R327" i="5"/>
  <c r="F328" i="5" s="1"/>
  <c r="K328" i="5" l="1"/>
  <c r="L328" i="5" s="1"/>
  <c r="X328" i="5" s="1"/>
  <c r="J328" i="5"/>
  <c r="O328" i="5" s="1"/>
  <c r="M328" i="5" s="1"/>
  <c r="G328" i="5"/>
  <c r="H328" i="5" s="1"/>
  <c r="U328" i="5" l="1"/>
  <c r="V328" i="5" s="1"/>
  <c r="W328" i="5" s="1"/>
  <c r="Q328" i="5"/>
  <c r="T328" i="5" s="1"/>
  <c r="P328" i="5"/>
  <c r="S328" i="5" s="1"/>
  <c r="I329" i="5" s="1"/>
  <c r="R328" i="5"/>
  <c r="F329" i="5" s="1"/>
  <c r="G329" i="5" l="1"/>
  <c r="H329" i="5" s="1"/>
  <c r="K329" i="5"/>
  <c r="L329" i="5" s="1"/>
  <c r="X329" i="5" s="1"/>
  <c r="J329" i="5"/>
  <c r="O329" i="5" s="1"/>
  <c r="M329" i="5" s="1"/>
  <c r="U329" i="5" l="1"/>
  <c r="V329" i="5" s="1"/>
  <c r="W329" i="5" s="1"/>
  <c r="Q329" i="5"/>
  <c r="T329" i="5" s="1"/>
  <c r="P329" i="5"/>
  <c r="S329" i="5" s="1"/>
  <c r="I330" i="5" s="1"/>
  <c r="R329" i="5"/>
  <c r="F330" i="5" s="1"/>
  <c r="G330" i="5" l="1"/>
  <c r="H330" i="5" s="1"/>
  <c r="K330" i="5"/>
  <c r="L330" i="5" s="1"/>
  <c r="X330" i="5" s="1"/>
  <c r="J330" i="5"/>
  <c r="O330" i="5" s="1"/>
  <c r="M330" i="5" s="1"/>
  <c r="Q330" i="5" l="1"/>
  <c r="T330" i="5" s="1"/>
  <c r="P330" i="5"/>
  <c r="S330" i="5" s="1"/>
  <c r="I331" i="5" s="1"/>
  <c r="U330" i="5"/>
  <c r="V330" i="5" s="1"/>
  <c r="W330" i="5" s="1"/>
  <c r="R330" i="5"/>
  <c r="F331" i="5" s="1"/>
  <c r="G331" i="5" l="1"/>
  <c r="H331" i="5" s="1"/>
  <c r="J331" i="5"/>
  <c r="O331" i="5" s="1"/>
  <c r="M331" i="5" s="1"/>
  <c r="K331" i="5"/>
  <c r="L331" i="5" s="1"/>
  <c r="X331" i="5" s="1"/>
  <c r="Q331" i="5" l="1"/>
  <c r="T331" i="5" s="1"/>
  <c r="P331" i="5"/>
  <c r="S331" i="5" s="1"/>
  <c r="I332" i="5" s="1"/>
  <c r="U331" i="5"/>
  <c r="V331" i="5" s="1"/>
  <c r="W331" i="5" s="1"/>
  <c r="R331" i="5"/>
  <c r="F332" i="5" s="1"/>
  <c r="G332" i="5" l="1"/>
  <c r="H332" i="5" s="1"/>
  <c r="J332" i="5"/>
  <c r="O332" i="5" s="1"/>
  <c r="M332" i="5" s="1"/>
  <c r="K332" i="5"/>
  <c r="L332" i="5" s="1"/>
  <c r="X332" i="5" s="1"/>
  <c r="Q332" i="5" l="1"/>
  <c r="T332" i="5" s="1"/>
  <c r="P332" i="5"/>
  <c r="S332" i="5" s="1"/>
  <c r="I333" i="5" s="1"/>
  <c r="U332" i="5"/>
  <c r="V332" i="5" s="1"/>
  <c r="W332" i="5" s="1"/>
  <c r="R332" i="5"/>
  <c r="F333" i="5" s="1"/>
  <c r="G333" i="5" l="1"/>
  <c r="H333" i="5" s="1"/>
  <c r="J333" i="5"/>
  <c r="O333" i="5" s="1"/>
  <c r="M333" i="5" s="1"/>
  <c r="K333" i="5"/>
  <c r="L333" i="5" s="1"/>
  <c r="X333" i="5" s="1"/>
  <c r="Q333" i="5" l="1"/>
  <c r="T333" i="5" s="1"/>
  <c r="P333" i="5"/>
  <c r="S333" i="5" s="1"/>
  <c r="I334" i="5" s="1"/>
  <c r="U333" i="5"/>
  <c r="V333" i="5" s="1"/>
  <c r="W333" i="5" s="1"/>
  <c r="R333" i="5"/>
  <c r="F334" i="5" s="1"/>
  <c r="G334" i="5" l="1"/>
  <c r="H334" i="5" s="1"/>
  <c r="J334" i="5"/>
  <c r="O334" i="5" s="1"/>
  <c r="M334" i="5" s="1"/>
  <c r="K334" i="5"/>
  <c r="L334" i="5" s="1"/>
  <c r="X334" i="5" s="1"/>
  <c r="P334" i="5" l="1"/>
  <c r="S334" i="5" s="1"/>
  <c r="I335" i="5" s="1"/>
  <c r="U334" i="5"/>
  <c r="V334" i="5" s="1"/>
  <c r="W334" i="5" s="1"/>
  <c r="Q334" i="5"/>
  <c r="T334" i="5" s="1"/>
  <c r="R334" i="5"/>
  <c r="F335" i="5" s="1"/>
  <c r="G335" i="5" l="1"/>
  <c r="H335" i="5" s="1"/>
  <c r="J335" i="5"/>
  <c r="O335" i="5" s="1"/>
  <c r="M335" i="5" s="1"/>
  <c r="K335" i="5"/>
  <c r="L335" i="5" s="1"/>
  <c r="X335" i="5" s="1"/>
  <c r="U335" i="5" l="1"/>
  <c r="V335" i="5" s="1"/>
  <c r="W335" i="5" s="1"/>
  <c r="P335" i="5"/>
  <c r="S335" i="5" s="1"/>
  <c r="I336" i="5" s="1"/>
  <c r="Q335" i="5"/>
  <c r="T335" i="5" s="1"/>
  <c r="R335" i="5"/>
  <c r="F336" i="5" s="1"/>
  <c r="G336" i="5" l="1"/>
  <c r="H336" i="5" s="1"/>
  <c r="J336" i="5"/>
  <c r="O336" i="5" s="1"/>
  <c r="M336" i="5" s="1"/>
  <c r="K336" i="5"/>
  <c r="L336" i="5" s="1"/>
  <c r="X336" i="5" s="1"/>
  <c r="U336" i="5" l="1"/>
  <c r="V336" i="5" s="1"/>
  <c r="W336" i="5" s="1"/>
  <c r="Q336" i="5"/>
  <c r="T336" i="5" s="1"/>
  <c r="P336" i="5"/>
  <c r="S336" i="5" s="1"/>
  <c r="I337" i="5" s="1"/>
  <c r="R336" i="5"/>
  <c r="F337" i="5" s="1"/>
  <c r="G337" i="5" l="1"/>
  <c r="H337" i="5" s="1"/>
  <c r="K337" i="5"/>
  <c r="L337" i="5" s="1"/>
  <c r="X337" i="5" s="1"/>
  <c r="J337" i="5"/>
  <c r="O337" i="5" s="1"/>
  <c r="M337" i="5" s="1"/>
  <c r="U337" i="5" l="1"/>
  <c r="V337" i="5" s="1"/>
  <c r="W337" i="5" s="1"/>
  <c r="Q337" i="5"/>
  <c r="T337" i="5" s="1"/>
  <c r="P337" i="5"/>
  <c r="S337" i="5" s="1"/>
  <c r="I338" i="5" s="1"/>
  <c r="R337" i="5"/>
  <c r="F338" i="5" s="1"/>
  <c r="G338" i="5" l="1"/>
  <c r="H338" i="5" s="1"/>
  <c r="K338" i="5"/>
  <c r="L338" i="5" s="1"/>
  <c r="X338" i="5" s="1"/>
  <c r="J338" i="5"/>
  <c r="O338" i="5" s="1"/>
  <c r="M338" i="5" s="1"/>
  <c r="Q338" i="5" l="1"/>
  <c r="T338" i="5" s="1"/>
  <c r="P338" i="5"/>
  <c r="S338" i="5" s="1"/>
  <c r="I339" i="5" s="1"/>
  <c r="U338" i="5"/>
  <c r="V338" i="5" s="1"/>
  <c r="W338" i="5" s="1"/>
  <c r="R338" i="5"/>
  <c r="F339" i="5" s="1"/>
  <c r="G339" i="5" l="1"/>
  <c r="H339" i="5" s="1"/>
  <c r="J339" i="5"/>
  <c r="O339" i="5" s="1"/>
  <c r="M339" i="5" s="1"/>
  <c r="K339" i="5"/>
  <c r="L339" i="5" s="1"/>
  <c r="X339" i="5" s="1"/>
  <c r="Q339" i="5" l="1"/>
  <c r="T339" i="5" s="1"/>
  <c r="U339" i="5"/>
  <c r="V339" i="5" s="1"/>
  <c r="W339" i="5" s="1"/>
  <c r="P339" i="5"/>
  <c r="S339" i="5" s="1"/>
  <c r="I340" i="5" s="1"/>
  <c r="R339" i="5"/>
  <c r="F340" i="5" s="1"/>
  <c r="G340" i="5" l="1"/>
  <c r="H340" i="5" s="1"/>
  <c r="K340" i="5"/>
  <c r="L340" i="5" s="1"/>
  <c r="X340" i="5" s="1"/>
  <c r="J340" i="5"/>
  <c r="O340" i="5" s="1"/>
  <c r="M340" i="5" s="1"/>
  <c r="Q340" i="5" l="1"/>
  <c r="T340" i="5" s="1"/>
  <c r="U340" i="5"/>
  <c r="V340" i="5" s="1"/>
  <c r="W340" i="5" s="1"/>
  <c r="P340" i="5"/>
  <c r="S340" i="5" s="1"/>
  <c r="I341" i="5" s="1"/>
  <c r="R340" i="5"/>
  <c r="F341" i="5" s="1"/>
  <c r="G341" i="5" l="1"/>
  <c r="H341" i="5" s="1"/>
  <c r="J341" i="5"/>
  <c r="O341" i="5" s="1"/>
  <c r="M341" i="5" s="1"/>
  <c r="K341" i="5"/>
  <c r="L341" i="5" s="1"/>
  <c r="X341" i="5" s="1"/>
  <c r="P341" i="5" l="1"/>
  <c r="S341" i="5" s="1"/>
  <c r="I342" i="5" s="1"/>
  <c r="Q341" i="5"/>
  <c r="T341" i="5" s="1"/>
  <c r="U341" i="5"/>
  <c r="V341" i="5" s="1"/>
  <c r="W341" i="5" s="1"/>
  <c r="R341" i="5"/>
  <c r="F342" i="5" s="1"/>
  <c r="G342" i="5" l="1"/>
  <c r="H342" i="5" s="1"/>
  <c r="J342" i="5"/>
  <c r="O342" i="5" s="1"/>
  <c r="M342" i="5" s="1"/>
  <c r="K342" i="5"/>
  <c r="L342" i="5" s="1"/>
  <c r="X342" i="5" s="1"/>
  <c r="U342" i="5" l="1"/>
  <c r="V342" i="5" s="1"/>
  <c r="W342" i="5" s="1"/>
  <c r="P342" i="5"/>
  <c r="S342" i="5" s="1"/>
  <c r="I343" i="5" s="1"/>
  <c r="Q342" i="5"/>
  <c r="T342" i="5" s="1"/>
  <c r="R342" i="5"/>
  <c r="F343" i="5" s="1"/>
  <c r="G343" i="5" l="1"/>
  <c r="H343" i="5" s="1"/>
  <c r="J343" i="5"/>
  <c r="O343" i="5" s="1"/>
  <c r="M343" i="5" s="1"/>
  <c r="K343" i="5"/>
  <c r="L343" i="5" s="1"/>
  <c r="X343" i="5" s="1"/>
  <c r="P343" i="5" l="1"/>
  <c r="S343" i="5" s="1"/>
  <c r="I344" i="5" s="1"/>
  <c r="U343" i="5"/>
  <c r="V343" i="5" s="1"/>
  <c r="W343" i="5" s="1"/>
  <c r="Q343" i="5"/>
  <c r="T343" i="5" s="1"/>
  <c r="R343" i="5"/>
  <c r="F344" i="5" s="1"/>
  <c r="G344" i="5" l="1"/>
  <c r="H344" i="5" s="1"/>
  <c r="K344" i="5"/>
  <c r="L344" i="5" s="1"/>
  <c r="X344" i="5" s="1"/>
  <c r="J344" i="5"/>
  <c r="O344" i="5" s="1"/>
  <c r="M344" i="5" s="1"/>
  <c r="P344" i="5" l="1"/>
  <c r="S344" i="5" s="1"/>
  <c r="I345" i="5" s="1"/>
  <c r="Q344" i="5"/>
  <c r="T344" i="5" s="1"/>
  <c r="U344" i="5"/>
  <c r="V344" i="5" s="1"/>
  <c r="W344" i="5" s="1"/>
  <c r="R344" i="5"/>
  <c r="F345" i="5" s="1"/>
  <c r="G345" i="5" l="1"/>
  <c r="H345" i="5" s="1"/>
  <c r="K345" i="5"/>
  <c r="L345" i="5" s="1"/>
  <c r="X345" i="5" s="1"/>
  <c r="J345" i="5"/>
  <c r="O345" i="5" s="1"/>
  <c r="M345" i="5" s="1"/>
  <c r="U345" i="5" l="1"/>
  <c r="V345" i="5" s="1"/>
  <c r="W345" i="5" s="1"/>
  <c r="Q345" i="5"/>
  <c r="T345" i="5" s="1"/>
  <c r="P345" i="5"/>
  <c r="S345" i="5" s="1"/>
  <c r="I346" i="5" s="1"/>
  <c r="R345" i="5"/>
  <c r="F346" i="5" s="1"/>
  <c r="G346" i="5" l="1"/>
  <c r="H346" i="5" s="1"/>
  <c r="K346" i="5"/>
  <c r="L346" i="5" s="1"/>
  <c r="X346" i="5" s="1"/>
  <c r="J346" i="5"/>
  <c r="O346" i="5" s="1"/>
  <c r="M346" i="5" s="1"/>
  <c r="Q346" i="5" l="1"/>
  <c r="T346" i="5" s="1"/>
  <c r="P346" i="5"/>
  <c r="S346" i="5" s="1"/>
  <c r="I347" i="5" s="1"/>
  <c r="U346" i="5"/>
  <c r="V346" i="5" s="1"/>
  <c r="W346" i="5" s="1"/>
  <c r="R346" i="5"/>
  <c r="F347" i="5" s="1"/>
  <c r="G347" i="5" l="1"/>
  <c r="H347" i="5" s="1"/>
  <c r="K347" i="5"/>
  <c r="L347" i="5" s="1"/>
  <c r="X347" i="5" s="1"/>
  <c r="J347" i="5"/>
  <c r="O347" i="5" s="1"/>
  <c r="M347" i="5" s="1"/>
  <c r="Q347" i="5" l="1"/>
  <c r="T347" i="5" s="1"/>
  <c r="U347" i="5"/>
  <c r="V347" i="5" s="1"/>
  <c r="W347" i="5" s="1"/>
  <c r="P347" i="5"/>
  <c r="S347" i="5" s="1"/>
  <c r="I348" i="5" s="1"/>
  <c r="R347" i="5"/>
  <c r="F348" i="5" s="1"/>
  <c r="G348" i="5" l="1"/>
  <c r="H348" i="5" s="1"/>
  <c r="K348" i="5"/>
  <c r="L348" i="5" s="1"/>
  <c r="X348" i="5" s="1"/>
  <c r="J348" i="5"/>
  <c r="O348" i="5" s="1"/>
  <c r="M348" i="5" s="1"/>
  <c r="P348" i="5" l="1"/>
  <c r="S348" i="5" s="1"/>
  <c r="I349" i="5" s="1"/>
  <c r="U348" i="5"/>
  <c r="V348" i="5" s="1"/>
  <c r="W348" i="5" s="1"/>
  <c r="Q348" i="5"/>
  <c r="T348" i="5" s="1"/>
  <c r="R348" i="5"/>
  <c r="F349" i="5" s="1"/>
  <c r="G349" i="5" l="1"/>
  <c r="H349" i="5" s="1"/>
  <c r="K349" i="5"/>
  <c r="L349" i="5" s="1"/>
  <c r="X349" i="5" s="1"/>
  <c r="J349" i="5"/>
  <c r="O349" i="5" s="1"/>
  <c r="M349" i="5" s="1"/>
  <c r="P349" i="5" l="1"/>
  <c r="S349" i="5" s="1"/>
  <c r="I350" i="5" s="1"/>
  <c r="Q349" i="5"/>
  <c r="T349" i="5" s="1"/>
  <c r="U349" i="5"/>
  <c r="V349" i="5" s="1"/>
  <c r="W349" i="5" s="1"/>
  <c r="R349" i="5"/>
  <c r="F350" i="5" s="1"/>
  <c r="G350" i="5" l="1"/>
  <c r="H350" i="5" s="1"/>
  <c r="J350" i="5"/>
  <c r="O350" i="5" s="1"/>
  <c r="M350" i="5" s="1"/>
  <c r="K350" i="5"/>
  <c r="L350" i="5" s="1"/>
  <c r="X350" i="5" s="1"/>
  <c r="P350" i="5" l="1"/>
  <c r="S350" i="5" s="1"/>
  <c r="I351" i="5" s="1"/>
  <c r="U350" i="5"/>
  <c r="V350" i="5" s="1"/>
  <c r="W350" i="5" s="1"/>
  <c r="Q350" i="5"/>
  <c r="T350" i="5" s="1"/>
  <c r="R350" i="5"/>
  <c r="F351" i="5" s="1"/>
  <c r="G351" i="5" l="1"/>
  <c r="H351" i="5" s="1"/>
  <c r="K351" i="5"/>
  <c r="L351" i="5" s="1"/>
  <c r="X351" i="5" s="1"/>
  <c r="J351" i="5"/>
  <c r="O351" i="5" s="1"/>
  <c r="M351" i="5" s="1"/>
  <c r="P351" i="5" l="1"/>
  <c r="S351" i="5" s="1"/>
  <c r="I352" i="5" s="1"/>
  <c r="U351" i="5"/>
  <c r="V351" i="5" s="1"/>
  <c r="W351" i="5" s="1"/>
  <c r="Q351" i="5"/>
  <c r="T351" i="5" s="1"/>
  <c r="R351" i="5"/>
  <c r="F352" i="5" s="1"/>
  <c r="G352" i="5" l="1"/>
  <c r="H352" i="5" s="1"/>
  <c r="J352" i="5"/>
  <c r="O352" i="5" s="1"/>
  <c r="M352" i="5" s="1"/>
  <c r="K352" i="5"/>
  <c r="L352" i="5" s="1"/>
  <c r="X352" i="5" s="1"/>
  <c r="U352" i="5" l="1"/>
  <c r="V352" i="5" s="1"/>
  <c r="W352" i="5" s="1"/>
  <c r="Q352" i="5"/>
  <c r="T352" i="5" s="1"/>
  <c r="P352" i="5"/>
  <c r="S352" i="5" s="1"/>
  <c r="I353" i="5" s="1"/>
  <c r="R352" i="5"/>
  <c r="F353" i="5" s="1"/>
  <c r="G353" i="5" l="1"/>
  <c r="H353" i="5" s="1"/>
  <c r="K353" i="5"/>
  <c r="L353" i="5" s="1"/>
  <c r="X353" i="5" s="1"/>
  <c r="J353" i="5"/>
  <c r="O353" i="5" s="1"/>
  <c r="M353" i="5" s="1"/>
  <c r="U353" i="5" l="1"/>
  <c r="V353" i="5" s="1"/>
  <c r="W353" i="5" s="1"/>
  <c r="Q353" i="5"/>
  <c r="T353" i="5" s="1"/>
  <c r="P353" i="5"/>
  <c r="S353" i="5" s="1"/>
  <c r="I354" i="5" s="1"/>
  <c r="R353" i="5"/>
  <c r="F354" i="5" s="1"/>
  <c r="G354" i="5" l="1"/>
  <c r="H354" i="5" s="1"/>
  <c r="K354" i="5"/>
  <c r="L354" i="5" s="1"/>
  <c r="X354" i="5" s="1"/>
  <c r="J354" i="5"/>
  <c r="O354" i="5" s="1"/>
  <c r="M354" i="5" s="1"/>
  <c r="Q354" i="5" l="1"/>
  <c r="T354" i="5" s="1"/>
  <c r="P354" i="5"/>
  <c r="S354" i="5" s="1"/>
  <c r="I355" i="5" s="1"/>
  <c r="U354" i="5"/>
  <c r="V354" i="5" s="1"/>
  <c r="W354" i="5" s="1"/>
  <c r="R354" i="5"/>
  <c r="F355" i="5" s="1"/>
  <c r="G355" i="5" l="1"/>
  <c r="H355" i="5" s="1"/>
  <c r="J355" i="5"/>
  <c r="O355" i="5" s="1"/>
  <c r="M355" i="5" s="1"/>
  <c r="K355" i="5"/>
  <c r="L355" i="5" s="1"/>
  <c r="X355" i="5" s="1"/>
  <c r="Q355" i="5" l="1"/>
  <c r="T355" i="5" s="1"/>
  <c r="P355" i="5"/>
  <c r="S355" i="5" s="1"/>
  <c r="I356" i="5" s="1"/>
  <c r="U355" i="5"/>
  <c r="V355" i="5" s="1"/>
  <c r="W355" i="5" s="1"/>
  <c r="R355" i="5"/>
  <c r="F356" i="5" s="1"/>
  <c r="G356" i="5" l="1"/>
  <c r="H356" i="5" s="1"/>
  <c r="J356" i="5"/>
  <c r="O356" i="5" s="1"/>
  <c r="M356" i="5" s="1"/>
  <c r="K356" i="5"/>
  <c r="L356" i="5" s="1"/>
  <c r="X356" i="5" s="1"/>
  <c r="P356" i="5" l="1"/>
  <c r="S356" i="5" s="1"/>
  <c r="I357" i="5" s="1"/>
  <c r="U356" i="5"/>
  <c r="V356" i="5" s="1"/>
  <c r="W356" i="5" s="1"/>
  <c r="Q356" i="5"/>
  <c r="T356" i="5" s="1"/>
  <c r="R356" i="5"/>
  <c r="F357" i="5" s="1"/>
  <c r="G357" i="5" l="1"/>
  <c r="H357" i="5" s="1"/>
  <c r="K357" i="5"/>
  <c r="L357" i="5" s="1"/>
  <c r="X357" i="5" s="1"/>
  <c r="J357" i="5"/>
  <c r="O357" i="5" s="1"/>
  <c r="M357" i="5" s="1"/>
  <c r="P357" i="5" l="1"/>
  <c r="S357" i="5" s="1"/>
  <c r="I358" i="5" s="1"/>
  <c r="U357" i="5"/>
  <c r="V357" i="5" s="1"/>
  <c r="W357" i="5" s="1"/>
  <c r="Q357" i="5"/>
  <c r="T357" i="5" s="1"/>
  <c r="R357" i="5"/>
  <c r="F358" i="5" s="1"/>
  <c r="G358" i="5" l="1"/>
  <c r="H358" i="5" s="1"/>
  <c r="J358" i="5"/>
  <c r="O358" i="5" s="1"/>
  <c r="M358" i="5" s="1"/>
  <c r="K358" i="5"/>
  <c r="L358" i="5" s="1"/>
  <c r="X358" i="5" s="1"/>
  <c r="P358" i="5" l="1"/>
  <c r="S358" i="5" s="1"/>
  <c r="I359" i="5" s="1"/>
  <c r="U358" i="5"/>
  <c r="V358" i="5" s="1"/>
  <c r="W358" i="5" s="1"/>
  <c r="Q358" i="5"/>
  <c r="T358" i="5" s="1"/>
  <c r="R358" i="5"/>
  <c r="F359" i="5" s="1"/>
  <c r="G359" i="5" l="1"/>
  <c r="H359" i="5" s="1"/>
  <c r="K359" i="5"/>
  <c r="L359" i="5" s="1"/>
  <c r="X359" i="5" s="1"/>
  <c r="J359" i="5"/>
  <c r="O359" i="5" s="1"/>
  <c r="M359" i="5" s="1"/>
  <c r="U359" i="5" l="1"/>
  <c r="V359" i="5" s="1"/>
  <c r="W359" i="5" s="1"/>
  <c r="P359" i="5"/>
  <c r="S359" i="5" s="1"/>
  <c r="I360" i="5" s="1"/>
  <c r="Q359" i="5"/>
  <c r="T359" i="5" s="1"/>
  <c r="R359" i="5"/>
  <c r="F360" i="5" s="1"/>
  <c r="G360" i="5" l="1"/>
  <c r="H360" i="5" s="1"/>
  <c r="K360" i="5"/>
  <c r="L360" i="5" s="1"/>
  <c r="X360" i="5" s="1"/>
  <c r="J360" i="5"/>
  <c r="O360" i="5" s="1"/>
  <c r="M360" i="5" s="1"/>
  <c r="U360" i="5" l="1"/>
  <c r="V360" i="5" s="1"/>
  <c r="W360" i="5" s="1"/>
  <c r="Q360" i="5"/>
  <c r="T360" i="5" s="1"/>
  <c r="P360" i="5"/>
  <c r="S360" i="5" s="1"/>
  <c r="I361" i="5" s="1"/>
  <c r="R360" i="5"/>
  <c r="F361" i="5" s="1"/>
  <c r="G361" i="5" l="1"/>
  <c r="H361" i="5" s="1"/>
  <c r="K361" i="5"/>
  <c r="L361" i="5" s="1"/>
  <c r="X361" i="5" s="1"/>
  <c r="J361" i="5"/>
  <c r="O361" i="5" s="1"/>
  <c r="M361" i="5" s="1"/>
  <c r="U361" i="5" l="1"/>
  <c r="V361" i="5" s="1"/>
  <c r="W361" i="5" s="1"/>
  <c r="Q361" i="5"/>
  <c r="T361" i="5" s="1"/>
  <c r="P361" i="5"/>
  <c r="S361" i="5" s="1"/>
  <c r="I362" i="5" s="1"/>
  <c r="R361" i="5"/>
  <c r="F362" i="5" s="1"/>
  <c r="G362" i="5" l="1"/>
  <c r="H362" i="5" s="1"/>
  <c r="J362" i="5"/>
  <c r="O362" i="5" s="1"/>
  <c r="M362" i="5" s="1"/>
  <c r="K362" i="5"/>
  <c r="L362" i="5" s="1"/>
  <c r="X362" i="5" s="1"/>
  <c r="Q362" i="5" l="1"/>
  <c r="T362" i="5" s="1"/>
  <c r="P362" i="5"/>
  <c r="S362" i="5" s="1"/>
  <c r="I363" i="5" s="1"/>
  <c r="U362" i="5"/>
  <c r="V362" i="5" s="1"/>
  <c r="W362" i="5" s="1"/>
  <c r="R362" i="5"/>
  <c r="F363" i="5" s="1"/>
  <c r="G363" i="5" l="1"/>
  <c r="H363" i="5" s="1"/>
  <c r="K363" i="5"/>
  <c r="L363" i="5" s="1"/>
  <c r="X363" i="5" s="1"/>
  <c r="J363" i="5"/>
  <c r="O363" i="5" s="1"/>
  <c r="M363" i="5" s="1"/>
  <c r="Q363" i="5" l="1"/>
  <c r="T363" i="5" s="1"/>
  <c r="U363" i="5"/>
  <c r="V363" i="5" s="1"/>
  <c r="W363" i="5" s="1"/>
  <c r="P363" i="5"/>
  <c r="S363" i="5" s="1"/>
  <c r="I364" i="5" s="1"/>
  <c r="R363" i="5"/>
  <c r="F364" i="5" s="1"/>
  <c r="J364" i="5" l="1"/>
  <c r="O364" i="5" s="1"/>
  <c r="M364" i="5" s="1"/>
  <c r="K364" i="5"/>
  <c r="L364" i="5" s="1"/>
  <c r="X364" i="5" s="1"/>
  <c r="G364" i="5"/>
  <c r="H364" i="5" s="1"/>
  <c r="U364" i="5" l="1"/>
  <c r="V364" i="5" s="1"/>
  <c r="W364" i="5" s="1"/>
  <c r="Q364" i="5"/>
  <c r="T364" i="5" s="1"/>
  <c r="P364" i="5"/>
  <c r="S364" i="5" s="1"/>
  <c r="I365" i="5" s="1"/>
  <c r="R364" i="5"/>
  <c r="F365" i="5" s="1"/>
  <c r="G365" i="5" l="1"/>
  <c r="H365" i="5" s="1"/>
  <c r="K365" i="5"/>
  <c r="L365" i="5" s="1"/>
  <c r="X365" i="5" s="1"/>
  <c r="J365" i="5"/>
  <c r="O365" i="5" s="1"/>
  <c r="M365" i="5" s="1"/>
  <c r="P365" i="5" l="1"/>
  <c r="S365" i="5" s="1"/>
  <c r="I366" i="5" s="1"/>
  <c r="U365" i="5"/>
  <c r="V365" i="5" s="1"/>
  <c r="W365" i="5" s="1"/>
  <c r="Q365" i="5"/>
  <c r="T365" i="5" s="1"/>
  <c r="R365" i="5"/>
  <c r="F366" i="5" s="1"/>
  <c r="G366" i="5" l="1"/>
  <c r="H366" i="5" s="1"/>
  <c r="J366" i="5"/>
  <c r="O366" i="5" s="1"/>
  <c r="M366" i="5" s="1"/>
  <c r="K366" i="5"/>
  <c r="L366" i="5" s="1"/>
  <c r="X366" i="5" s="1"/>
  <c r="P366" i="5" l="1"/>
  <c r="S366" i="5" s="1"/>
  <c r="I367" i="5" s="1"/>
  <c r="U366" i="5"/>
  <c r="V366" i="5" s="1"/>
  <c r="W366" i="5" s="1"/>
  <c r="Q366" i="5"/>
  <c r="T366" i="5" s="1"/>
  <c r="R366" i="5"/>
  <c r="F367" i="5" s="1"/>
  <c r="G367" i="5" l="1"/>
  <c r="H367" i="5" s="1"/>
  <c r="K367" i="5"/>
  <c r="L367" i="5" s="1"/>
  <c r="X367" i="5" s="1"/>
  <c r="J367" i="5"/>
  <c r="O367" i="5" s="1"/>
  <c r="M367" i="5" s="1"/>
  <c r="P367" i="5" l="1"/>
  <c r="S367" i="5" s="1"/>
  <c r="I368" i="5" s="1"/>
  <c r="U367" i="5"/>
  <c r="V367" i="5" s="1"/>
  <c r="W367" i="5" s="1"/>
  <c r="Q367" i="5"/>
  <c r="T367" i="5" s="1"/>
  <c r="R367" i="5"/>
  <c r="F368" i="5" s="1"/>
  <c r="G368" i="5" l="1"/>
  <c r="H368" i="5" s="1"/>
  <c r="K368" i="5"/>
  <c r="L368" i="5" s="1"/>
  <c r="X368" i="5" s="1"/>
  <c r="J368" i="5"/>
  <c r="O368" i="5" s="1"/>
  <c r="M368" i="5" s="1"/>
  <c r="P368" i="5" l="1"/>
  <c r="S368" i="5" s="1"/>
  <c r="I369" i="5" s="1"/>
  <c r="Q368" i="5"/>
  <c r="T368" i="5" s="1"/>
  <c r="U368" i="5"/>
  <c r="V368" i="5" s="1"/>
  <c r="W368" i="5" s="1"/>
  <c r="R368" i="5"/>
  <c r="F369" i="5" s="1"/>
  <c r="G369" i="5" l="1"/>
  <c r="H369" i="5" s="1"/>
  <c r="K369" i="5"/>
  <c r="L369" i="5" s="1"/>
  <c r="X369" i="5" s="1"/>
  <c r="J369" i="5"/>
  <c r="O369" i="5" s="1"/>
  <c r="M369" i="5" s="1"/>
  <c r="P369" i="5" l="1"/>
  <c r="S369" i="5" s="1"/>
  <c r="I370" i="5" s="1"/>
  <c r="Q369" i="5"/>
  <c r="T369" i="5" s="1"/>
  <c r="U369" i="5"/>
  <c r="V369" i="5" s="1"/>
  <c r="W369" i="5" s="1"/>
  <c r="R369" i="5"/>
  <c r="F370" i="5" s="1"/>
  <c r="G370" i="5" l="1"/>
  <c r="H370" i="5" s="1"/>
  <c r="J370" i="5"/>
  <c r="O370" i="5" s="1"/>
  <c r="M370" i="5" s="1"/>
  <c r="K370" i="5"/>
  <c r="L370" i="5" s="1"/>
  <c r="X370" i="5" s="1"/>
  <c r="Q370" i="5" l="1"/>
  <c r="T370" i="5" s="1"/>
  <c r="P370" i="5"/>
  <c r="S370" i="5" s="1"/>
  <c r="I371" i="5" s="1"/>
  <c r="U370" i="5"/>
  <c r="V370" i="5" s="1"/>
  <c r="W370" i="5" s="1"/>
  <c r="R370" i="5"/>
  <c r="F371" i="5" s="1"/>
  <c r="G371" i="5" l="1"/>
  <c r="H371" i="5" s="1"/>
  <c r="J371" i="5"/>
  <c r="O371" i="5" s="1"/>
  <c r="M371" i="5" s="1"/>
  <c r="K371" i="5"/>
  <c r="L371" i="5" s="1"/>
  <c r="X371" i="5" s="1"/>
  <c r="Q371" i="5" l="1"/>
  <c r="T371" i="5" s="1"/>
  <c r="P371" i="5"/>
  <c r="S371" i="5" s="1"/>
  <c r="I372" i="5" s="1"/>
  <c r="U371" i="5"/>
  <c r="V371" i="5" s="1"/>
  <c r="W371" i="5" s="1"/>
  <c r="R371" i="5"/>
  <c r="F372" i="5" s="1"/>
  <c r="G372" i="5" l="1"/>
  <c r="H372" i="5" s="1"/>
  <c r="J372" i="5"/>
  <c r="O372" i="5" s="1"/>
  <c r="M372" i="5" s="1"/>
  <c r="K372" i="5"/>
  <c r="L372" i="5" s="1"/>
  <c r="X372" i="5" s="1"/>
  <c r="Q372" i="5" l="1"/>
  <c r="T372" i="5" s="1"/>
  <c r="P372" i="5"/>
  <c r="S372" i="5" s="1"/>
  <c r="I373" i="5" s="1"/>
  <c r="U372" i="5"/>
  <c r="V372" i="5" s="1"/>
  <c r="W372" i="5" s="1"/>
  <c r="R372" i="5"/>
  <c r="F373" i="5" s="1"/>
  <c r="G373" i="5" l="1"/>
  <c r="H373" i="5" s="1"/>
  <c r="J373" i="5"/>
  <c r="O373" i="5" s="1"/>
  <c r="M373" i="5" s="1"/>
  <c r="K373" i="5"/>
  <c r="L373" i="5" s="1"/>
  <c r="X373" i="5" s="1"/>
  <c r="U373" i="5" l="1"/>
  <c r="V373" i="5" s="1"/>
  <c r="W373" i="5" s="1"/>
  <c r="P373" i="5"/>
  <c r="S373" i="5" s="1"/>
  <c r="I374" i="5" s="1"/>
  <c r="Q373" i="5"/>
  <c r="T373" i="5" s="1"/>
  <c r="R373" i="5"/>
  <c r="F374" i="5" s="1"/>
  <c r="G374" i="5" l="1"/>
  <c r="H374" i="5" s="1"/>
  <c r="J374" i="5"/>
  <c r="O374" i="5" s="1"/>
  <c r="M374" i="5" s="1"/>
  <c r="K374" i="5"/>
  <c r="L374" i="5" s="1"/>
  <c r="X374" i="5" s="1"/>
  <c r="P374" i="5" l="1"/>
  <c r="S374" i="5" s="1"/>
  <c r="I375" i="5" s="1"/>
  <c r="U374" i="5"/>
  <c r="V374" i="5" s="1"/>
  <c r="W374" i="5" s="1"/>
  <c r="Q374" i="5"/>
  <c r="T374" i="5" s="1"/>
  <c r="R374" i="5"/>
  <c r="F375" i="5" s="1"/>
  <c r="G375" i="5" l="1"/>
  <c r="H375" i="5" s="1"/>
  <c r="K375" i="5"/>
  <c r="L375" i="5" s="1"/>
  <c r="X375" i="5" s="1"/>
  <c r="J375" i="5"/>
  <c r="O375" i="5" s="1"/>
  <c r="M375" i="5" s="1"/>
  <c r="P375" i="5" l="1"/>
  <c r="S375" i="5" s="1"/>
  <c r="I376" i="5" s="1"/>
  <c r="U375" i="5"/>
  <c r="V375" i="5" s="1"/>
  <c r="W375" i="5" s="1"/>
  <c r="Q375" i="5"/>
  <c r="T375" i="5" s="1"/>
  <c r="R375" i="5"/>
  <c r="F376" i="5" s="1"/>
  <c r="G376" i="5" l="1"/>
  <c r="H376" i="5" s="1"/>
  <c r="J376" i="5"/>
  <c r="O376" i="5" s="1"/>
  <c r="M376" i="5" s="1"/>
  <c r="K376" i="5"/>
  <c r="L376" i="5" s="1"/>
  <c r="X376" i="5" s="1"/>
  <c r="U376" i="5" l="1"/>
  <c r="V376" i="5" s="1"/>
  <c r="W376" i="5" s="1"/>
  <c r="Q376" i="5"/>
  <c r="T376" i="5" s="1"/>
  <c r="P376" i="5"/>
  <c r="S376" i="5" s="1"/>
  <c r="I377" i="5" s="1"/>
  <c r="R376" i="5"/>
  <c r="F377" i="5" s="1"/>
  <c r="G377" i="5" l="1"/>
  <c r="H377" i="5" s="1"/>
  <c r="J377" i="5"/>
  <c r="O377" i="5" s="1"/>
  <c r="M377" i="5" s="1"/>
  <c r="K377" i="5"/>
  <c r="L377" i="5" s="1"/>
  <c r="X377" i="5" s="1"/>
  <c r="U377" i="5" l="1"/>
  <c r="V377" i="5" s="1"/>
  <c r="W377" i="5" s="1"/>
  <c r="Q377" i="5"/>
  <c r="T377" i="5" s="1"/>
  <c r="P377" i="5"/>
  <c r="S377" i="5" s="1"/>
  <c r="I378" i="5" s="1"/>
  <c r="R377" i="5"/>
  <c r="F378" i="5" s="1"/>
  <c r="G378" i="5" l="1"/>
  <c r="H378" i="5" s="1"/>
  <c r="J378" i="5"/>
  <c r="O378" i="5" s="1"/>
  <c r="M378" i="5" s="1"/>
  <c r="K378" i="5"/>
  <c r="L378" i="5" s="1"/>
  <c r="X378" i="5" s="1"/>
  <c r="P378" i="5" l="1"/>
  <c r="S378" i="5" s="1"/>
  <c r="I379" i="5" s="1"/>
  <c r="Q378" i="5"/>
  <c r="T378" i="5" s="1"/>
  <c r="U378" i="5"/>
  <c r="V378" i="5" s="1"/>
  <c r="W378" i="5" s="1"/>
  <c r="R378" i="5"/>
  <c r="F379" i="5" s="1"/>
  <c r="G379" i="5" l="1"/>
  <c r="H379" i="5" s="1"/>
  <c r="J379" i="5"/>
  <c r="O379" i="5" s="1"/>
  <c r="M379" i="5" s="1"/>
  <c r="K379" i="5"/>
  <c r="L379" i="5" s="1"/>
  <c r="X379" i="5" s="1"/>
  <c r="Q379" i="5" l="1"/>
  <c r="T379" i="5" s="1"/>
  <c r="U379" i="5"/>
  <c r="V379" i="5" s="1"/>
  <c r="W379" i="5" s="1"/>
  <c r="P379" i="5"/>
  <c r="S379" i="5" s="1"/>
  <c r="I380" i="5" s="1"/>
  <c r="R379" i="5"/>
  <c r="F380" i="5" s="1"/>
  <c r="G380" i="5" l="1"/>
  <c r="H380" i="5" s="1"/>
  <c r="J380" i="5"/>
  <c r="O380" i="5" s="1"/>
  <c r="M380" i="5" s="1"/>
  <c r="K380" i="5"/>
  <c r="L380" i="5" s="1"/>
  <c r="X380" i="5" s="1"/>
  <c r="Q380" i="5" l="1"/>
  <c r="T380" i="5" s="1"/>
  <c r="P380" i="5"/>
  <c r="S380" i="5" s="1"/>
  <c r="I381" i="5" s="1"/>
  <c r="U380" i="5"/>
  <c r="V380" i="5" s="1"/>
  <c r="W380" i="5" s="1"/>
  <c r="R380" i="5"/>
  <c r="F381" i="5" s="1"/>
  <c r="G381" i="5" l="1"/>
  <c r="H381" i="5" s="1"/>
  <c r="J381" i="5"/>
  <c r="O381" i="5" s="1"/>
  <c r="M381" i="5" s="1"/>
  <c r="K381" i="5"/>
  <c r="L381" i="5" s="1"/>
  <c r="X381" i="5" s="1"/>
  <c r="P381" i="5" l="1"/>
  <c r="S381" i="5" s="1"/>
  <c r="I382" i="5" s="1"/>
  <c r="Q381" i="5"/>
  <c r="T381" i="5" s="1"/>
  <c r="U381" i="5"/>
  <c r="V381" i="5" s="1"/>
  <c r="W381" i="5" s="1"/>
  <c r="R381" i="5"/>
  <c r="F382" i="5" s="1"/>
  <c r="G382" i="5" l="1"/>
  <c r="H382" i="5" s="1"/>
  <c r="J382" i="5"/>
  <c r="O382" i="5" s="1"/>
  <c r="M382" i="5" s="1"/>
  <c r="K382" i="5"/>
  <c r="L382" i="5" s="1"/>
  <c r="X382" i="5" s="1"/>
  <c r="P382" i="5" l="1"/>
  <c r="S382" i="5" s="1"/>
  <c r="I383" i="5" s="1"/>
  <c r="U382" i="5"/>
  <c r="V382" i="5" s="1"/>
  <c r="W382" i="5" s="1"/>
  <c r="Q382" i="5"/>
  <c r="T382" i="5" s="1"/>
  <c r="R382" i="5"/>
  <c r="F383" i="5" s="1"/>
  <c r="G383" i="5" l="1"/>
  <c r="H383" i="5" s="1"/>
  <c r="K383" i="5"/>
  <c r="L383" i="5" s="1"/>
  <c r="X383" i="5" s="1"/>
  <c r="J383" i="5"/>
  <c r="O383" i="5" s="1"/>
  <c r="M383" i="5" s="1"/>
  <c r="U383" i="5" l="1"/>
  <c r="V383" i="5" s="1"/>
  <c r="W383" i="5" s="1"/>
  <c r="P383" i="5"/>
  <c r="S383" i="5" s="1"/>
  <c r="I384" i="5" s="1"/>
  <c r="Q383" i="5"/>
  <c r="T383" i="5" s="1"/>
  <c r="R383" i="5"/>
  <c r="F384" i="5" s="1"/>
  <c r="G384" i="5" l="1"/>
  <c r="H384" i="5" s="1"/>
  <c r="J384" i="5"/>
  <c r="O384" i="5" s="1"/>
  <c r="M384" i="5" s="1"/>
  <c r="K384" i="5"/>
  <c r="L384" i="5" s="1"/>
  <c r="X384" i="5" s="1"/>
  <c r="U384" i="5" l="1"/>
  <c r="V384" i="5" s="1"/>
  <c r="W384" i="5" s="1"/>
  <c r="Q384" i="5"/>
  <c r="T384" i="5" s="1"/>
  <c r="P384" i="5"/>
  <c r="S384" i="5" s="1"/>
  <c r="I385" i="5" s="1"/>
  <c r="R384" i="5"/>
  <c r="F385" i="5" s="1"/>
  <c r="G385" i="5" l="1"/>
  <c r="H385" i="5" s="1"/>
  <c r="K385" i="5"/>
  <c r="L385" i="5" s="1"/>
  <c r="X385" i="5" s="1"/>
  <c r="J385" i="5"/>
  <c r="O385" i="5" s="1"/>
  <c r="M385" i="5" s="1"/>
  <c r="U385" i="5" l="1"/>
  <c r="V385" i="5" s="1"/>
  <c r="W385" i="5" s="1"/>
  <c r="Q385" i="5"/>
  <c r="T385" i="5" s="1"/>
  <c r="P385" i="5"/>
  <c r="S385" i="5" s="1"/>
  <c r="I386" i="5" s="1"/>
  <c r="R385" i="5"/>
  <c r="F386" i="5" s="1"/>
  <c r="G386" i="5" l="1"/>
  <c r="H386" i="5" s="1"/>
  <c r="K386" i="5"/>
  <c r="L386" i="5" s="1"/>
  <c r="X386" i="5" s="1"/>
  <c r="J386" i="5"/>
  <c r="O386" i="5" s="1"/>
  <c r="M386" i="5" s="1"/>
  <c r="Q386" i="5" l="1"/>
  <c r="T386" i="5" s="1"/>
  <c r="P386" i="5"/>
  <c r="S386" i="5" s="1"/>
  <c r="I387" i="5" s="1"/>
  <c r="U386" i="5"/>
  <c r="V386" i="5" s="1"/>
  <c r="W386" i="5" s="1"/>
  <c r="R386" i="5"/>
  <c r="F387" i="5" s="1"/>
  <c r="G387" i="5" l="1"/>
  <c r="H387" i="5" s="1"/>
  <c r="K387" i="5"/>
  <c r="L387" i="5" s="1"/>
  <c r="X387" i="5" s="1"/>
  <c r="J387" i="5"/>
  <c r="O387" i="5" s="1"/>
  <c r="M387" i="5" s="1"/>
  <c r="Q387" i="5" l="1"/>
  <c r="T387" i="5" s="1"/>
  <c r="P387" i="5"/>
  <c r="S387" i="5" s="1"/>
  <c r="I388" i="5" s="1"/>
  <c r="U387" i="5"/>
  <c r="V387" i="5" s="1"/>
  <c r="W387" i="5" s="1"/>
  <c r="R387" i="5"/>
  <c r="F388" i="5" s="1"/>
  <c r="G388" i="5" l="1"/>
  <c r="H388" i="5" s="1"/>
  <c r="J388" i="5"/>
  <c r="O388" i="5" s="1"/>
  <c r="M388" i="5" s="1"/>
  <c r="K388" i="5"/>
  <c r="L388" i="5" s="1"/>
  <c r="X388" i="5" s="1"/>
  <c r="P388" i="5" l="1"/>
  <c r="S388" i="5" s="1"/>
  <c r="I389" i="5" s="1"/>
  <c r="U388" i="5"/>
  <c r="V388" i="5" s="1"/>
  <c r="W388" i="5" s="1"/>
  <c r="Q388" i="5"/>
  <c r="T388" i="5" s="1"/>
  <c r="R388" i="5"/>
  <c r="F389" i="5" s="1"/>
  <c r="G389" i="5" l="1"/>
  <c r="H389" i="5" s="1"/>
  <c r="K389" i="5"/>
  <c r="L389" i="5" s="1"/>
  <c r="X389" i="5" s="1"/>
  <c r="J389" i="5"/>
  <c r="O389" i="5" s="1"/>
  <c r="M389" i="5" s="1"/>
  <c r="P389" i="5" l="1"/>
  <c r="S389" i="5" s="1"/>
  <c r="I390" i="5" s="1"/>
  <c r="U389" i="5"/>
  <c r="V389" i="5" s="1"/>
  <c r="W389" i="5" s="1"/>
  <c r="Q389" i="5"/>
  <c r="T389" i="5" s="1"/>
  <c r="R389" i="5"/>
  <c r="F390" i="5" s="1"/>
  <c r="G390" i="5" l="1"/>
  <c r="H390" i="5" s="1"/>
  <c r="J390" i="5"/>
  <c r="O390" i="5" s="1"/>
  <c r="M390" i="5" s="1"/>
  <c r="K390" i="5"/>
  <c r="L390" i="5" s="1"/>
  <c r="X390" i="5" s="1"/>
  <c r="P390" i="5" l="1"/>
  <c r="S390" i="5" s="1"/>
  <c r="I391" i="5" s="1"/>
  <c r="Q390" i="5"/>
  <c r="T390" i="5" s="1"/>
  <c r="U390" i="5"/>
  <c r="V390" i="5" s="1"/>
  <c r="W390" i="5" s="1"/>
  <c r="R390" i="5"/>
  <c r="F391" i="5" s="1"/>
  <c r="G391" i="5" l="1"/>
  <c r="H391" i="5" s="1"/>
  <c r="K391" i="5"/>
  <c r="L391" i="5" s="1"/>
  <c r="X391" i="5" s="1"/>
  <c r="J391" i="5"/>
  <c r="O391" i="5" s="1"/>
  <c r="M391" i="5" s="1"/>
  <c r="P391" i="5" l="1"/>
  <c r="S391" i="5" s="1"/>
  <c r="I392" i="5" s="1"/>
  <c r="U391" i="5"/>
  <c r="V391" i="5" s="1"/>
  <c r="W391" i="5" s="1"/>
  <c r="Q391" i="5"/>
  <c r="T391" i="5" s="1"/>
  <c r="R391" i="5"/>
  <c r="F392" i="5" s="1"/>
  <c r="G392" i="5" l="1"/>
  <c r="H392" i="5" s="1"/>
  <c r="K392" i="5"/>
  <c r="L392" i="5" s="1"/>
  <c r="X392" i="5" s="1"/>
  <c r="J392" i="5"/>
  <c r="O392" i="5" s="1"/>
  <c r="M392" i="5" s="1"/>
  <c r="U392" i="5" l="1"/>
  <c r="V392" i="5" s="1"/>
  <c r="W392" i="5" s="1"/>
  <c r="Q392" i="5"/>
  <c r="T392" i="5" s="1"/>
  <c r="P392" i="5"/>
  <c r="S392" i="5" s="1"/>
  <c r="I393" i="5" s="1"/>
  <c r="R392" i="5"/>
  <c r="F393" i="5" s="1"/>
  <c r="G393" i="5" l="1"/>
  <c r="H393" i="5" s="1"/>
  <c r="K393" i="5"/>
  <c r="L393" i="5" s="1"/>
  <c r="X393" i="5" s="1"/>
  <c r="J393" i="5"/>
  <c r="O393" i="5" s="1"/>
  <c r="M393" i="5" s="1"/>
  <c r="U393" i="5" l="1"/>
  <c r="V393" i="5" s="1"/>
  <c r="W393" i="5" s="1"/>
  <c r="Q393" i="5"/>
  <c r="T393" i="5" s="1"/>
  <c r="P393" i="5"/>
  <c r="S393" i="5" s="1"/>
  <c r="I394" i="5" s="1"/>
  <c r="R393" i="5"/>
  <c r="F394" i="5" s="1"/>
  <c r="G394" i="5" l="1"/>
  <c r="H394" i="5" s="1"/>
  <c r="K394" i="5"/>
  <c r="L394" i="5" s="1"/>
  <c r="X394" i="5" s="1"/>
  <c r="J394" i="5"/>
  <c r="O394" i="5" s="1"/>
  <c r="M394" i="5" s="1"/>
  <c r="Q394" i="5" l="1"/>
  <c r="T394" i="5" s="1"/>
  <c r="P394" i="5"/>
  <c r="S394" i="5" s="1"/>
  <c r="I395" i="5" s="1"/>
  <c r="U394" i="5"/>
  <c r="V394" i="5" s="1"/>
  <c r="W394" i="5" s="1"/>
  <c r="R394" i="5"/>
  <c r="F395" i="5" s="1"/>
  <c r="G395" i="5" l="1"/>
  <c r="H395" i="5" s="1"/>
  <c r="K395" i="5"/>
  <c r="L395" i="5" s="1"/>
  <c r="X395" i="5" s="1"/>
  <c r="J395" i="5"/>
  <c r="O395" i="5" s="1"/>
  <c r="M395" i="5" s="1"/>
  <c r="Q395" i="5" l="1"/>
  <c r="T395" i="5" s="1"/>
  <c r="P395" i="5"/>
  <c r="S395" i="5" s="1"/>
  <c r="I396" i="5" s="1"/>
  <c r="U395" i="5"/>
  <c r="V395" i="5" s="1"/>
  <c r="W395" i="5" s="1"/>
  <c r="R395" i="5"/>
  <c r="F396" i="5" s="1"/>
  <c r="G396" i="5" l="1"/>
  <c r="H396" i="5" s="1"/>
  <c r="J396" i="5"/>
  <c r="O396" i="5" s="1"/>
  <c r="M396" i="5" s="1"/>
  <c r="K396" i="5"/>
  <c r="L396" i="5" s="1"/>
  <c r="X396" i="5" s="1"/>
  <c r="P396" i="5" l="1"/>
  <c r="S396" i="5" s="1"/>
  <c r="I397" i="5" s="1"/>
  <c r="U396" i="5"/>
  <c r="V396" i="5" s="1"/>
  <c r="W396" i="5" s="1"/>
  <c r="Q396" i="5"/>
  <c r="T396" i="5" s="1"/>
  <c r="R396" i="5"/>
  <c r="F397" i="5" s="1"/>
  <c r="G397" i="5" l="1"/>
  <c r="H397" i="5" s="1"/>
  <c r="K397" i="5"/>
  <c r="L397" i="5" s="1"/>
  <c r="X397" i="5" s="1"/>
  <c r="J397" i="5"/>
  <c r="O397" i="5" s="1"/>
  <c r="M397" i="5" s="1"/>
  <c r="R397" i="5" s="1"/>
  <c r="F398" i="5" s="1"/>
  <c r="G398" i="5" l="1"/>
  <c r="H398" i="5" s="1"/>
  <c r="P397" i="5"/>
  <c r="S397" i="5" s="1"/>
  <c r="I398" i="5" s="1"/>
  <c r="U397" i="5"/>
  <c r="V397" i="5" s="1"/>
  <c r="W397" i="5" s="1"/>
  <c r="Q397" i="5"/>
  <c r="T397" i="5" s="1"/>
  <c r="J398" i="5" l="1"/>
  <c r="O398" i="5" s="1"/>
  <c r="M398" i="5" s="1"/>
  <c r="K398" i="5"/>
  <c r="L398" i="5" s="1"/>
  <c r="X398" i="5" s="1"/>
  <c r="P398" i="5" l="1"/>
  <c r="S398" i="5" s="1"/>
  <c r="I399" i="5" s="1"/>
  <c r="U398" i="5"/>
  <c r="V398" i="5" s="1"/>
  <c r="W398" i="5" s="1"/>
  <c r="Q398" i="5"/>
  <c r="T398" i="5" s="1"/>
  <c r="R398" i="5"/>
  <c r="F399" i="5" s="1"/>
  <c r="G399" i="5" l="1"/>
  <c r="H399" i="5" s="1"/>
  <c r="K399" i="5"/>
  <c r="L399" i="5" s="1"/>
  <c r="X399" i="5" s="1"/>
  <c r="J399" i="5"/>
  <c r="O399" i="5" s="1"/>
  <c r="M399" i="5" s="1"/>
  <c r="U399" i="5" l="1"/>
  <c r="V399" i="5" s="1"/>
  <c r="W399" i="5" s="1"/>
  <c r="Q399" i="5"/>
  <c r="T399" i="5" s="1"/>
  <c r="P399" i="5"/>
  <c r="S399" i="5" s="1"/>
  <c r="I400" i="5" s="1"/>
  <c r="R399" i="5"/>
  <c r="F400" i="5" s="1"/>
  <c r="G400" i="5" l="1"/>
  <c r="H400" i="5" s="1"/>
  <c r="J400" i="5"/>
  <c r="O400" i="5" s="1"/>
  <c r="M400" i="5" s="1"/>
  <c r="K400" i="5"/>
  <c r="L400" i="5" s="1"/>
  <c r="X400" i="5" s="1"/>
  <c r="P400" i="5" l="1"/>
  <c r="S400" i="5" s="1"/>
  <c r="I401" i="5" s="1"/>
  <c r="Q400" i="5"/>
  <c r="T400" i="5" s="1"/>
  <c r="U400" i="5"/>
  <c r="V400" i="5" s="1"/>
  <c r="W400" i="5" s="1"/>
  <c r="R400" i="5"/>
  <c r="F401" i="5" s="1"/>
  <c r="G401" i="5" l="1"/>
  <c r="H401" i="5" s="1"/>
  <c r="K401" i="5"/>
  <c r="L401" i="5" s="1"/>
  <c r="X401" i="5" s="1"/>
  <c r="J401" i="5"/>
  <c r="O401" i="5" s="1"/>
  <c r="M401" i="5" s="1"/>
  <c r="U401" i="5" l="1"/>
  <c r="V401" i="5" s="1"/>
  <c r="W401" i="5" s="1"/>
  <c r="Q401" i="5"/>
  <c r="T401" i="5" s="1"/>
  <c r="P401" i="5"/>
  <c r="S401" i="5" s="1"/>
  <c r="I402" i="5" s="1"/>
  <c r="R401" i="5"/>
  <c r="F402" i="5" s="1"/>
  <c r="G402" i="5" l="1"/>
  <c r="H402" i="5" s="1"/>
  <c r="K402" i="5"/>
  <c r="L402" i="5" s="1"/>
  <c r="X402" i="5" s="1"/>
  <c r="J402" i="5"/>
  <c r="O402" i="5" s="1"/>
  <c r="M402" i="5" s="1"/>
  <c r="Q402" i="5" l="1"/>
  <c r="T402" i="5" s="1"/>
  <c r="P402" i="5"/>
  <c r="S402" i="5" s="1"/>
  <c r="I403" i="5" s="1"/>
  <c r="U402" i="5"/>
  <c r="V402" i="5" s="1"/>
  <c r="W402" i="5" s="1"/>
  <c r="R402" i="5"/>
  <c r="F403" i="5" s="1"/>
  <c r="G403" i="5" l="1"/>
  <c r="H403" i="5" s="1"/>
  <c r="K403" i="5"/>
  <c r="L403" i="5" s="1"/>
  <c r="X403" i="5" s="1"/>
  <c r="J403" i="5"/>
  <c r="O403" i="5" s="1"/>
  <c r="M403" i="5" s="1"/>
  <c r="Q403" i="5" l="1"/>
  <c r="T403" i="5" s="1"/>
  <c r="P403" i="5"/>
  <c r="S403" i="5" s="1"/>
  <c r="I404" i="5" s="1"/>
  <c r="U403" i="5"/>
  <c r="V403" i="5" s="1"/>
  <c r="W403" i="5" s="1"/>
  <c r="R403" i="5"/>
  <c r="F404" i="5" s="1"/>
  <c r="G404" i="5" l="1"/>
  <c r="H404" i="5" s="1"/>
  <c r="J404" i="5"/>
  <c r="O404" i="5" s="1"/>
  <c r="M404" i="5" s="1"/>
  <c r="K404" i="5"/>
  <c r="L404" i="5" s="1"/>
  <c r="X404" i="5" s="1"/>
  <c r="Q404" i="5" l="1"/>
  <c r="T404" i="5" s="1"/>
  <c r="P404" i="5"/>
  <c r="S404" i="5" s="1"/>
  <c r="I405" i="5" s="1"/>
  <c r="U404" i="5"/>
  <c r="V404" i="5" s="1"/>
  <c r="W404" i="5" s="1"/>
  <c r="R404" i="5"/>
  <c r="F405" i="5" s="1"/>
  <c r="G405" i="5" l="1"/>
  <c r="H405" i="5" s="1"/>
  <c r="J405" i="5"/>
  <c r="O405" i="5" s="1"/>
  <c r="M405" i="5" s="1"/>
  <c r="K405" i="5"/>
  <c r="L405" i="5" s="1"/>
  <c r="X405" i="5" s="1"/>
  <c r="P405" i="5" l="1"/>
  <c r="S405" i="5" s="1"/>
  <c r="I406" i="5" s="1"/>
  <c r="U405" i="5"/>
  <c r="V405" i="5" s="1"/>
  <c r="W405" i="5" s="1"/>
  <c r="Q405" i="5"/>
  <c r="T405" i="5" s="1"/>
  <c r="R405" i="5"/>
  <c r="F406" i="5" s="1"/>
  <c r="G406" i="5" l="1"/>
  <c r="H406" i="5" s="1"/>
  <c r="J406" i="5"/>
  <c r="O406" i="5" s="1"/>
  <c r="M406" i="5" s="1"/>
  <c r="K406" i="5"/>
  <c r="L406" i="5" s="1"/>
  <c r="X406" i="5" s="1"/>
  <c r="U406" i="5" l="1"/>
  <c r="V406" i="5" s="1"/>
  <c r="W406" i="5" s="1"/>
  <c r="Q406" i="5"/>
  <c r="T406" i="5" s="1"/>
  <c r="P406" i="5"/>
  <c r="S406" i="5" s="1"/>
  <c r="I407" i="5" s="1"/>
  <c r="R406" i="5"/>
  <c r="F407" i="5" s="1"/>
  <c r="G407" i="5" l="1"/>
  <c r="H407" i="5" s="1"/>
  <c r="J407" i="5"/>
  <c r="O407" i="5" s="1"/>
  <c r="M407" i="5" s="1"/>
  <c r="K407" i="5"/>
  <c r="L407" i="5" s="1"/>
  <c r="X407" i="5" s="1"/>
  <c r="Q407" i="5" l="1"/>
  <c r="T407" i="5" s="1"/>
  <c r="P407" i="5"/>
  <c r="S407" i="5" s="1"/>
  <c r="I408" i="5" s="1"/>
  <c r="U407" i="5"/>
  <c r="V407" i="5" s="1"/>
  <c r="W407" i="5" s="1"/>
  <c r="R407" i="5"/>
  <c r="F408" i="5" s="1"/>
  <c r="G408" i="5" l="1"/>
  <c r="H408" i="5" s="1"/>
  <c r="J408" i="5"/>
  <c r="O408" i="5" s="1"/>
  <c r="M408" i="5" s="1"/>
  <c r="K408" i="5"/>
  <c r="L408" i="5" s="1"/>
  <c r="X408" i="5" s="1"/>
  <c r="Q408" i="5" l="1"/>
  <c r="T408" i="5" s="1"/>
  <c r="P408" i="5"/>
  <c r="S408" i="5" s="1"/>
  <c r="I409" i="5" s="1"/>
  <c r="U408" i="5"/>
  <c r="V408" i="5" s="1"/>
  <c r="W408" i="5" s="1"/>
  <c r="R408" i="5"/>
  <c r="F409" i="5" s="1"/>
  <c r="G409" i="5" l="1"/>
  <c r="H409" i="5" s="1"/>
  <c r="K409" i="5"/>
  <c r="L409" i="5" s="1"/>
  <c r="X409" i="5" s="1"/>
  <c r="J409" i="5"/>
  <c r="O409" i="5" s="1"/>
  <c r="M409" i="5" s="1"/>
  <c r="P409" i="5" l="1"/>
  <c r="S409" i="5" s="1"/>
  <c r="I410" i="5" s="1"/>
  <c r="U409" i="5"/>
  <c r="V409" i="5" s="1"/>
  <c r="W409" i="5" s="1"/>
  <c r="Q409" i="5"/>
  <c r="T409" i="5" s="1"/>
  <c r="R409" i="5"/>
  <c r="F410" i="5" s="1"/>
  <c r="G410" i="5" l="1"/>
  <c r="H410" i="5" s="1"/>
  <c r="J410" i="5"/>
  <c r="O410" i="5" s="1"/>
  <c r="M410" i="5" s="1"/>
  <c r="K410" i="5"/>
  <c r="L410" i="5" s="1"/>
  <c r="X410" i="5" s="1"/>
  <c r="U410" i="5" l="1"/>
  <c r="V410" i="5" s="1"/>
  <c r="W410" i="5" s="1"/>
  <c r="Q410" i="5"/>
  <c r="T410" i="5" s="1"/>
  <c r="P410" i="5"/>
  <c r="S410" i="5" s="1"/>
  <c r="I411" i="5" s="1"/>
  <c r="R410" i="5"/>
  <c r="F411" i="5" s="1"/>
  <c r="G411" i="5" l="1"/>
  <c r="H411" i="5" s="1"/>
  <c r="K411" i="5"/>
  <c r="L411" i="5" s="1"/>
  <c r="X411" i="5" s="1"/>
  <c r="J411" i="5"/>
  <c r="O411" i="5" s="1"/>
  <c r="M411" i="5" s="1"/>
  <c r="P411" i="5" l="1"/>
  <c r="S411" i="5" s="1"/>
  <c r="I412" i="5" s="1"/>
  <c r="U411" i="5"/>
  <c r="V411" i="5" s="1"/>
  <c r="W411" i="5" s="1"/>
  <c r="Q411" i="5"/>
  <c r="T411" i="5" s="1"/>
  <c r="R411" i="5"/>
  <c r="F412" i="5" s="1"/>
  <c r="G412" i="5" l="1"/>
  <c r="H412" i="5" s="1"/>
  <c r="K412" i="5"/>
  <c r="L412" i="5" s="1"/>
  <c r="X412" i="5" s="1"/>
  <c r="J412" i="5"/>
  <c r="O412" i="5" s="1"/>
  <c r="M412" i="5" s="1"/>
  <c r="Q412" i="5" l="1"/>
  <c r="T412" i="5" s="1"/>
  <c r="U412" i="5"/>
  <c r="V412" i="5" s="1"/>
  <c r="W412" i="5" s="1"/>
  <c r="P412" i="5"/>
  <c r="S412" i="5" s="1"/>
  <c r="I413" i="5" s="1"/>
  <c r="R412" i="5"/>
  <c r="F413" i="5" s="1"/>
  <c r="G413" i="5" l="1"/>
  <c r="H413" i="5" s="1"/>
  <c r="K413" i="5"/>
  <c r="L413" i="5" s="1"/>
  <c r="X413" i="5" s="1"/>
  <c r="J413" i="5"/>
  <c r="O413" i="5" s="1"/>
  <c r="M413" i="5" s="1"/>
  <c r="U413" i="5" l="1"/>
  <c r="V413" i="5" s="1"/>
  <c r="W413" i="5" s="1"/>
  <c r="Q413" i="5"/>
  <c r="T413" i="5" s="1"/>
  <c r="P413" i="5"/>
  <c r="S413" i="5" s="1"/>
  <c r="I414" i="5" s="1"/>
  <c r="R413" i="5"/>
  <c r="F414" i="5" s="1"/>
  <c r="G414" i="5" l="1"/>
  <c r="H414" i="5" s="1"/>
  <c r="J414" i="5"/>
  <c r="O414" i="5" s="1"/>
  <c r="M414" i="5" s="1"/>
  <c r="K414" i="5"/>
  <c r="L414" i="5" s="1"/>
  <c r="X414" i="5" s="1"/>
  <c r="Q414" i="5" l="1"/>
  <c r="T414" i="5" s="1"/>
  <c r="U414" i="5"/>
  <c r="V414" i="5" s="1"/>
  <c r="W414" i="5" s="1"/>
  <c r="P414" i="5"/>
  <c r="S414" i="5" s="1"/>
  <c r="I415" i="5" s="1"/>
  <c r="R414" i="5"/>
  <c r="F415" i="5" s="1"/>
  <c r="G415" i="5" l="1"/>
  <c r="H415" i="5" s="1"/>
  <c r="K415" i="5"/>
  <c r="L415" i="5" s="1"/>
  <c r="X415" i="5" s="1"/>
  <c r="J415" i="5"/>
  <c r="O415" i="5" s="1"/>
  <c r="M415" i="5" s="1"/>
  <c r="Q415" i="5" l="1"/>
  <c r="T415" i="5" s="1"/>
  <c r="P415" i="5"/>
  <c r="S415" i="5" s="1"/>
  <c r="I416" i="5" s="1"/>
  <c r="U415" i="5"/>
  <c r="V415" i="5" s="1"/>
  <c r="W415" i="5" s="1"/>
  <c r="R415" i="5"/>
  <c r="F416" i="5" s="1"/>
  <c r="G416" i="5" l="1"/>
  <c r="H416" i="5" s="1"/>
  <c r="K416" i="5"/>
  <c r="L416" i="5" s="1"/>
  <c r="X416" i="5" s="1"/>
  <c r="J416" i="5"/>
  <c r="O416" i="5" s="1"/>
  <c r="M416" i="5" s="1"/>
  <c r="Q416" i="5" l="1"/>
  <c r="T416" i="5" s="1"/>
  <c r="P416" i="5"/>
  <c r="S416" i="5" s="1"/>
  <c r="I417" i="5" s="1"/>
  <c r="U416" i="5"/>
  <c r="V416" i="5" s="1"/>
  <c r="W416" i="5" s="1"/>
  <c r="R416" i="5"/>
  <c r="F417" i="5" s="1"/>
  <c r="G417" i="5" l="1"/>
  <c r="H417" i="5" s="1"/>
  <c r="K417" i="5"/>
  <c r="L417" i="5" s="1"/>
  <c r="X417" i="5" s="1"/>
  <c r="J417" i="5"/>
  <c r="O417" i="5" s="1"/>
  <c r="M417" i="5" s="1"/>
  <c r="U417" i="5" l="1"/>
  <c r="V417" i="5" s="1"/>
  <c r="W417" i="5" s="1"/>
  <c r="P417" i="5"/>
  <c r="S417" i="5" s="1"/>
  <c r="I418" i="5" s="1"/>
  <c r="Q417" i="5"/>
  <c r="T417" i="5" s="1"/>
  <c r="R417" i="5"/>
  <c r="F418" i="5" s="1"/>
  <c r="G418" i="5" l="1"/>
  <c r="H418" i="5" s="1"/>
  <c r="J418" i="5"/>
  <c r="O418" i="5" s="1"/>
  <c r="M418" i="5" s="1"/>
  <c r="K418" i="5"/>
  <c r="L418" i="5" s="1"/>
  <c r="X418" i="5" s="1"/>
  <c r="U418" i="5" l="1"/>
  <c r="V418" i="5" s="1"/>
  <c r="W418" i="5" s="1"/>
  <c r="P418" i="5"/>
  <c r="S418" i="5" s="1"/>
  <c r="I419" i="5" s="1"/>
  <c r="Q418" i="5"/>
  <c r="T418" i="5" s="1"/>
  <c r="R418" i="5"/>
  <c r="F419" i="5" s="1"/>
  <c r="G419" i="5" l="1"/>
  <c r="H419" i="5" s="1"/>
  <c r="K419" i="5"/>
  <c r="L419" i="5" s="1"/>
  <c r="X419" i="5" s="1"/>
  <c r="J419" i="5"/>
  <c r="O419" i="5" s="1"/>
  <c r="M419" i="5" s="1"/>
  <c r="U419" i="5" l="1"/>
  <c r="V419" i="5" s="1"/>
  <c r="W419" i="5" s="1"/>
  <c r="Q419" i="5"/>
  <c r="T419" i="5" s="1"/>
  <c r="P419" i="5"/>
  <c r="S419" i="5" s="1"/>
  <c r="I420" i="5" s="1"/>
  <c r="R419" i="5"/>
  <c r="F420" i="5" s="1"/>
  <c r="G420" i="5" l="1"/>
  <c r="H420" i="5" s="1"/>
  <c r="K420" i="5"/>
  <c r="L420" i="5" s="1"/>
  <c r="X420" i="5" s="1"/>
  <c r="J420" i="5"/>
  <c r="O420" i="5" s="1"/>
  <c r="M420" i="5" s="1"/>
  <c r="U420" i="5" l="1"/>
  <c r="V420" i="5" s="1"/>
  <c r="W420" i="5" s="1"/>
  <c r="P420" i="5"/>
  <c r="S420" i="5" s="1"/>
  <c r="I421" i="5" s="1"/>
  <c r="Q420" i="5"/>
  <c r="T420" i="5" s="1"/>
  <c r="R420" i="5"/>
  <c r="F421" i="5" s="1"/>
  <c r="G421" i="5" l="1"/>
  <c r="H421" i="5" s="1"/>
  <c r="J421" i="5"/>
  <c r="O421" i="5" s="1"/>
  <c r="M421" i="5" s="1"/>
  <c r="K421" i="5"/>
  <c r="L421" i="5" s="1"/>
  <c r="X421" i="5" s="1"/>
  <c r="U421" i="5" l="1"/>
  <c r="V421" i="5" s="1"/>
  <c r="W421" i="5" s="1"/>
  <c r="Q421" i="5"/>
  <c r="T421" i="5" s="1"/>
  <c r="P421" i="5"/>
  <c r="S421" i="5" s="1"/>
  <c r="I422" i="5" s="1"/>
  <c r="R421" i="5"/>
  <c r="F422" i="5" s="1"/>
  <c r="G422" i="5" l="1"/>
  <c r="H422" i="5" s="1"/>
  <c r="J422" i="5"/>
  <c r="O422" i="5" s="1"/>
  <c r="M422" i="5" s="1"/>
  <c r="K422" i="5"/>
  <c r="L422" i="5" s="1"/>
  <c r="X422" i="5" s="1"/>
  <c r="U422" i="5" l="1"/>
  <c r="V422" i="5" s="1"/>
  <c r="W422" i="5" s="1"/>
  <c r="Q422" i="5"/>
  <c r="T422" i="5" s="1"/>
  <c r="P422" i="5"/>
  <c r="S422" i="5" s="1"/>
  <c r="I423" i="5" s="1"/>
  <c r="R422" i="5"/>
  <c r="F423" i="5" s="1"/>
  <c r="G423" i="5" l="1"/>
  <c r="H423" i="5" s="1"/>
  <c r="J423" i="5"/>
  <c r="O423" i="5" s="1"/>
  <c r="M423" i="5" s="1"/>
  <c r="K423" i="5"/>
  <c r="L423" i="5" s="1"/>
  <c r="X423" i="5" s="1"/>
  <c r="Q423" i="5" l="1"/>
  <c r="T423" i="5" s="1"/>
  <c r="P423" i="5"/>
  <c r="S423" i="5" s="1"/>
  <c r="I424" i="5" s="1"/>
  <c r="U423" i="5"/>
  <c r="V423" i="5" s="1"/>
  <c r="W423" i="5" s="1"/>
  <c r="R423" i="5"/>
  <c r="F424" i="5" s="1"/>
  <c r="G424" i="5" l="1"/>
  <c r="H424" i="5" s="1"/>
  <c r="J424" i="5"/>
  <c r="O424" i="5" s="1"/>
  <c r="M424" i="5" s="1"/>
  <c r="K424" i="5"/>
  <c r="L424" i="5" s="1"/>
  <c r="X424" i="5" s="1"/>
  <c r="Q424" i="5" l="1"/>
  <c r="T424" i="5" s="1"/>
  <c r="P424" i="5"/>
  <c r="S424" i="5" s="1"/>
  <c r="I425" i="5" s="1"/>
  <c r="U424" i="5"/>
  <c r="V424" i="5" s="1"/>
  <c r="W424" i="5" s="1"/>
  <c r="R424" i="5"/>
  <c r="F425" i="5" s="1"/>
  <c r="G425" i="5" l="1"/>
  <c r="H425" i="5" s="1"/>
  <c r="K425" i="5"/>
  <c r="L425" i="5" s="1"/>
  <c r="X425" i="5" s="1"/>
  <c r="J425" i="5"/>
  <c r="O425" i="5" s="1"/>
  <c r="M425" i="5" s="1"/>
  <c r="P425" i="5" l="1"/>
  <c r="S425" i="5" s="1"/>
  <c r="I426" i="5" s="1"/>
  <c r="Q425" i="5"/>
  <c r="T425" i="5" s="1"/>
  <c r="U425" i="5"/>
  <c r="V425" i="5" s="1"/>
  <c r="W425" i="5" s="1"/>
  <c r="R425" i="5"/>
  <c r="F426" i="5" s="1"/>
  <c r="G426" i="5" l="1"/>
  <c r="H426" i="5" s="1"/>
  <c r="J426" i="5"/>
  <c r="O426" i="5" s="1"/>
  <c r="M426" i="5" s="1"/>
  <c r="K426" i="5"/>
  <c r="L426" i="5" s="1"/>
  <c r="X426" i="5" s="1"/>
  <c r="P426" i="5" l="1"/>
  <c r="S426" i="5" s="1"/>
  <c r="I427" i="5" s="1"/>
  <c r="U426" i="5"/>
  <c r="V426" i="5" s="1"/>
  <c r="W426" i="5" s="1"/>
  <c r="Q426" i="5"/>
  <c r="T426" i="5" s="1"/>
  <c r="R426" i="5"/>
  <c r="F427" i="5" s="1"/>
  <c r="G427" i="5" l="1"/>
  <c r="H427" i="5" s="1"/>
  <c r="K427" i="5"/>
  <c r="L427" i="5" s="1"/>
  <c r="X427" i="5" s="1"/>
  <c r="J427" i="5"/>
  <c r="O427" i="5" s="1"/>
  <c r="M427" i="5" s="1"/>
  <c r="P427" i="5" l="1"/>
  <c r="S427" i="5" s="1"/>
  <c r="I428" i="5" s="1"/>
  <c r="U427" i="5"/>
  <c r="V427" i="5" s="1"/>
  <c r="W427" i="5" s="1"/>
  <c r="Q427" i="5"/>
  <c r="T427" i="5" s="1"/>
  <c r="R427" i="5"/>
  <c r="F428" i="5" s="1"/>
  <c r="G428" i="5" l="1"/>
  <c r="H428" i="5" s="1"/>
  <c r="K428" i="5"/>
  <c r="L428" i="5" s="1"/>
  <c r="X428" i="5" s="1"/>
  <c r="J428" i="5"/>
  <c r="O428" i="5" s="1"/>
  <c r="M428" i="5" s="1"/>
  <c r="U428" i="5" l="1"/>
  <c r="V428" i="5" s="1"/>
  <c r="W428" i="5" s="1"/>
  <c r="Q428" i="5"/>
  <c r="T428" i="5" s="1"/>
  <c r="P428" i="5"/>
  <c r="S428" i="5" s="1"/>
  <c r="I429" i="5" s="1"/>
  <c r="R428" i="5"/>
  <c r="F429" i="5" s="1"/>
  <c r="G429" i="5" l="1"/>
  <c r="H429" i="5" s="1"/>
  <c r="K429" i="5"/>
  <c r="L429" i="5" s="1"/>
  <c r="X429" i="5" s="1"/>
  <c r="J429" i="5"/>
  <c r="O429" i="5" s="1"/>
  <c r="M429" i="5" s="1"/>
  <c r="P429" i="5" l="1"/>
  <c r="S429" i="5" s="1"/>
  <c r="I430" i="5" s="1"/>
  <c r="Q429" i="5"/>
  <c r="T429" i="5" s="1"/>
  <c r="U429" i="5"/>
  <c r="V429" i="5" s="1"/>
  <c r="W429" i="5" s="1"/>
  <c r="R429" i="5"/>
  <c r="F430" i="5" s="1"/>
  <c r="G430" i="5" l="1"/>
  <c r="H430" i="5" s="1"/>
  <c r="J430" i="5"/>
  <c r="O430" i="5" s="1"/>
  <c r="M430" i="5" s="1"/>
  <c r="K430" i="5"/>
  <c r="L430" i="5" s="1"/>
  <c r="X430" i="5" s="1"/>
  <c r="Q430" i="5" l="1"/>
  <c r="T430" i="5" s="1"/>
  <c r="P430" i="5"/>
  <c r="S430" i="5" s="1"/>
  <c r="I431" i="5" s="1"/>
  <c r="U430" i="5"/>
  <c r="V430" i="5" s="1"/>
  <c r="W430" i="5" s="1"/>
  <c r="R430" i="5"/>
  <c r="F431" i="5" s="1"/>
  <c r="G431" i="5" l="1"/>
  <c r="H431" i="5" s="1"/>
  <c r="K431" i="5"/>
  <c r="L431" i="5" s="1"/>
  <c r="X431" i="5" s="1"/>
  <c r="J431" i="5"/>
  <c r="O431" i="5" s="1"/>
  <c r="M431" i="5" s="1"/>
  <c r="Q431" i="5" l="1"/>
  <c r="T431" i="5" s="1"/>
  <c r="P431" i="5"/>
  <c r="S431" i="5" s="1"/>
  <c r="I432" i="5" s="1"/>
  <c r="U431" i="5"/>
  <c r="V431" i="5" s="1"/>
  <c r="W431" i="5" s="1"/>
  <c r="R431" i="5"/>
  <c r="F432" i="5" s="1"/>
  <c r="G432" i="5" l="1"/>
  <c r="H432" i="5" s="1"/>
  <c r="J432" i="5"/>
  <c r="O432" i="5" s="1"/>
  <c r="M432" i="5" s="1"/>
  <c r="K432" i="5"/>
  <c r="L432" i="5" s="1"/>
  <c r="X432" i="5" s="1"/>
  <c r="Q432" i="5" l="1"/>
  <c r="T432" i="5" s="1"/>
  <c r="U432" i="5"/>
  <c r="V432" i="5" s="1"/>
  <c r="W432" i="5" s="1"/>
  <c r="P432" i="5"/>
  <c r="S432" i="5" s="1"/>
  <c r="I433" i="5" s="1"/>
  <c r="R432" i="5"/>
  <c r="F433" i="5" s="1"/>
  <c r="G433" i="5" l="1"/>
  <c r="H433" i="5" s="1"/>
  <c r="K433" i="5"/>
  <c r="L433" i="5" s="1"/>
  <c r="X433" i="5" s="1"/>
  <c r="J433" i="5"/>
  <c r="O433" i="5" s="1"/>
  <c r="M433" i="5" s="1"/>
  <c r="U433" i="5" l="1"/>
  <c r="V433" i="5" s="1"/>
  <c r="W433" i="5" s="1"/>
  <c r="P433" i="5"/>
  <c r="S433" i="5" s="1"/>
  <c r="I434" i="5" s="1"/>
  <c r="Q433" i="5"/>
  <c r="T433" i="5" s="1"/>
  <c r="R433" i="5"/>
  <c r="F434" i="5" s="1"/>
  <c r="G434" i="5" l="1"/>
  <c r="H434" i="5" s="1"/>
  <c r="J434" i="5"/>
  <c r="O434" i="5" s="1"/>
  <c r="M434" i="5" s="1"/>
  <c r="K434" i="5"/>
  <c r="L434" i="5" s="1"/>
  <c r="X434" i="5" s="1"/>
  <c r="P434" i="5" l="1"/>
  <c r="S434" i="5" s="1"/>
  <c r="I435" i="5" s="1"/>
  <c r="U434" i="5"/>
  <c r="V434" i="5" s="1"/>
  <c r="W434" i="5" s="1"/>
  <c r="Q434" i="5"/>
  <c r="T434" i="5" s="1"/>
  <c r="R434" i="5"/>
  <c r="F435" i="5" s="1"/>
  <c r="G435" i="5" l="1"/>
  <c r="H435" i="5" s="1"/>
  <c r="K435" i="5"/>
  <c r="L435" i="5" s="1"/>
  <c r="X435" i="5" s="1"/>
  <c r="J435" i="5"/>
  <c r="O435" i="5" s="1"/>
  <c r="M435" i="5" s="1"/>
  <c r="P435" i="5" l="1"/>
  <c r="S435" i="5" s="1"/>
  <c r="I436" i="5" s="1"/>
  <c r="U435" i="5"/>
  <c r="V435" i="5" s="1"/>
  <c r="W435" i="5" s="1"/>
  <c r="Q435" i="5"/>
  <c r="T435" i="5" s="1"/>
  <c r="R435" i="5"/>
  <c r="F436" i="5" s="1"/>
  <c r="G436" i="5" l="1"/>
  <c r="H436" i="5" s="1"/>
  <c r="J436" i="5"/>
  <c r="O436" i="5" s="1"/>
  <c r="M436" i="5" s="1"/>
  <c r="K436" i="5"/>
  <c r="L436" i="5" s="1"/>
  <c r="X436" i="5" s="1"/>
  <c r="U436" i="5" l="1"/>
  <c r="V436" i="5" s="1"/>
  <c r="W436" i="5" s="1"/>
  <c r="Q436" i="5"/>
  <c r="T436" i="5" s="1"/>
  <c r="P436" i="5"/>
  <c r="S436" i="5" s="1"/>
  <c r="I437" i="5" s="1"/>
  <c r="R436" i="5"/>
  <c r="F437" i="5" s="1"/>
  <c r="G437" i="5" l="1"/>
  <c r="H437" i="5" s="1"/>
  <c r="K437" i="5"/>
  <c r="L437" i="5" s="1"/>
  <c r="X437" i="5" s="1"/>
  <c r="J437" i="5"/>
  <c r="O437" i="5" s="1"/>
  <c r="M437" i="5" s="1"/>
  <c r="U437" i="5" l="1"/>
  <c r="V437" i="5" s="1"/>
  <c r="W437" i="5" s="1"/>
  <c r="Q437" i="5"/>
  <c r="T437" i="5" s="1"/>
  <c r="P437" i="5"/>
  <c r="S437" i="5" s="1"/>
  <c r="I438" i="5" s="1"/>
  <c r="R437" i="5"/>
  <c r="F438" i="5" s="1"/>
  <c r="G438" i="5" l="1"/>
  <c r="H438" i="5" s="1"/>
  <c r="J438" i="5"/>
  <c r="O438" i="5" s="1"/>
  <c r="M438" i="5" s="1"/>
  <c r="K438" i="5"/>
  <c r="L438" i="5" s="1"/>
  <c r="X438" i="5" s="1"/>
  <c r="P438" i="5" l="1"/>
  <c r="S438" i="5" s="1"/>
  <c r="I439" i="5" s="1"/>
  <c r="Q438" i="5"/>
  <c r="T438" i="5" s="1"/>
  <c r="U438" i="5"/>
  <c r="V438" i="5" s="1"/>
  <c r="W438" i="5" s="1"/>
  <c r="R438" i="5"/>
  <c r="F439" i="5" s="1"/>
  <c r="G439" i="5" l="1"/>
  <c r="H439" i="5" s="1"/>
  <c r="J439" i="5"/>
  <c r="O439" i="5" s="1"/>
  <c r="M439" i="5" s="1"/>
  <c r="K439" i="5"/>
  <c r="L439" i="5" s="1"/>
  <c r="X439" i="5" s="1"/>
  <c r="Q439" i="5" l="1"/>
  <c r="T439" i="5" s="1"/>
  <c r="P439" i="5"/>
  <c r="S439" i="5" s="1"/>
  <c r="I440" i="5" s="1"/>
  <c r="U439" i="5"/>
  <c r="V439" i="5" s="1"/>
  <c r="W439" i="5" s="1"/>
  <c r="R439" i="5"/>
  <c r="F440" i="5" s="1"/>
  <c r="G440" i="5" l="1"/>
  <c r="H440" i="5" s="1"/>
  <c r="J440" i="5"/>
  <c r="O440" i="5" s="1"/>
  <c r="M440" i="5" s="1"/>
  <c r="K440" i="5"/>
  <c r="L440" i="5" s="1"/>
  <c r="X440" i="5" s="1"/>
  <c r="Q440" i="5" l="1"/>
  <c r="T440" i="5" s="1"/>
  <c r="P440" i="5"/>
  <c r="S440" i="5" s="1"/>
  <c r="I441" i="5" s="1"/>
  <c r="U440" i="5"/>
  <c r="V440" i="5" s="1"/>
  <c r="W440" i="5" s="1"/>
  <c r="R440" i="5"/>
  <c r="F441" i="5" s="1"/>
  <c r="G441" i="5" l="1"/>
  <c r="H441" i="5" s="1"/>
  <c r="J441" i="5"/>
  <c r="O441" i="5" s="1"/>
  <c r="M441" i="5" s="1"/>
  <c r="K441" i="5"/>
  <c r="L441" i="5" s="1"/>
  <c r="X441" i="5" s="1"/>
  <c r="P441" i="5" l="1"/>
  <c r="S441" i="5" s="1"/>
  <c r="I442" i="5" s="1"/>
  <c r="Q441" i="5"/>
  <c r="T441" i="5" s="1"/>
  <c r="U441" i="5"/>
  <c r="V441" i="5" s="1"/>
  <c r="W441" i="5" s="1"/>
  <c r="R441" i="5"/>
  <c r="F442" i="5" s="1"/>
  <c r="G442" i="5" l="1"/>
  <c r="H442" i="5" s="1"/>
  <c r="J442" i="5"/>
  <c r="O442" i="5" s="1"/>
  <c r="M442" i="5" s="1"/>
  <c r="K442" i="5"/>
  <c r="L442" i="5" s="1"/>
  <c r="X442" i="5" s="1"/>
  <c r="U442" i="5" l="1"/>
  <c r="V442" i="5" s="1"/>
  <c r="W442" i="5" s="1"/>
  <c r="P442" i="5"/>
  <c r="S442" i="5" s="1"/>
  <c r="I443" i="5" s="1"/>
  <c r="Q442" i="5"/>
  <c r="T442" i="5" s="1"/>
  <c r="R442" i="5"/>
  <c r="F443" i="5" s="1"/>
  <c r="K443" i="5" l="1"/>
  <c r="L443" i="5" s="1"/>
  <c r="X443" i="5" s="1"/>
  <c r="J443" i="5"/>
  <c r="O443" i="5" s="1"/>
  <c r="M443" i="5" s="1"/>
  <c r="G443" i="5"/>
  <c r="H443" i="5" s="1"/>
  <c r="U443" i="5" l="1"/>
  <c r="V443" i="5" s="1"/>
  <c r="W443" i="5" s="1"/>
  <c r="Q443" i="5"/>
  <c r="T443" i="5" s="1"/>
  <c r="P443" i="5"/>
  <c r="S443" i="5" s="1"/>
  <c r="I444" i="5" s="1"/>
  <c r="R443" i="5"/>
  <c r="F444" i="5" s="1"/>
  <c r="G444" i="5" l="1"/>
  <c r="H444" i="5" s="1"/>
  <c r="K444" i="5"/>
  <c r="L444" i="5" s="1"/>
  <c r="X444" i="5" s="1"/>
  <c r="J444" i="5"/>
  <c r="O444" i="5" s="1"/>
  <c r="M444" i="5" s="1"/>
  <c r="U444" i="5" l="1"/>
  <c r="V444" i="5" s="1"/>
  <c r="W444" i="5" s="1"/>
  <c r="P444" i="5"/>
  <c r="S444" i="5" s="1"/>
  <c r="I445" i="5" s="1"/>
  <c r="Q444" i="5"/>
  <c r="T444" i="5" s="1"/>
  <c r="R444" i="5"/>
  <c r="F445" i="5" s="1"/>
  <c r="G445" i="5" l="1"/>
  <c r="H445" i="5" s="1"/>
  <c r="J445" i="5"/>
  <c r="O445" i="5" s="1"/>
  <c r="M445" i="5" s="1"/>
  <c r="K445" i="5"/>
  <c r="L445" i="5" s="1"/>
  <c r="X445" i="5" s="1"/>
  <c r="P445" i="5" l="1"/>
  <c r="S445" i="5" s="1"/>
  <c r="I446" i="5" s="1"/>
  <c r="Q445" i="5"/>
  <c r="T445" i="5" s="1"/>
  <c r="U445" i="5"/>
  <c r="V445" i="5" s="1"/>
  <c r="W445" i="5" s="1"/>
  <c r="R445" i="5"/>
  <c r="F446" i="5" s="1"/>
  <c r="G446" i="5" l="1"/>
  <c r="H446" i="5" s="1"/>
  <c r="J446" i="5"/>
  <c r="O446" i="5" s="1"/>
  <c r="M446" i="5" s="1"/>
  <c r="K446" i="5"/>
  <c r="L446" i="5" s="1"/>
  <c r="X446" i="5" s="1"/>
  <c r="Q446" i="5" l="1"/>
  <c r="T446" i="5" s="1"/>
  <c r="P446" i="5"/>
  <c r="S446" i="5" s="1"/>
  <c r="I447" i="5" s="1"/>
  <c r="U446" i="5"/>
  <c r="V446" i="5" s="1"/>
  <c r="W446" i="5" s="1"/>
  <c r="R446" i="5"/>
  <c r="F447" i="5" s="1"/>
  <c r="G447" i="5" l="1"/>
  <c r="H447" i="5" s="1"/>
  <c r="K447" i="5"/>
  <c r="L447" i="5" s="1"/>
  <c r="X447" i="5" s="1"/>
  <c r="J447" i="5"/>
  <c r="O447" i="5" s="1"/>
  <c r="M447" i="5" s="1"/>
  <c r="Q447" i="5" l="1"/>
  <c r="T447" i="5" s="1"/>
  <c r="U447" i="5"/>
  <c r="V447" i="5" s="1"/>
  <c r="W447" i="5" s="1"/>
  <c r="P447" i="5"/>
  <c r="S447" i="5" s="1"/>
  <c r="I448" i="5" s="1"/>
  <c r="R447" i="5"/>
  <c r="F448" i="5" s="1"/>
  <c r="G448" i="5" l="1"/>
  <c r="H448" i="5" s="1"/>
  <c r="J448" i="5"/>
  <c r="O448" i="5" s="1"/>
  <c r="M448" i="5" s="1"/>
  <c r="K448" i="5"/>
  <c r="L448" i="5" s="1"/>
  <c r="X448" i="5" s="1"/>
  <c r="Q448" i="5" l="1"/>
  <c r="T448" i="5" s="1"/>
  <c r="P448" i="5"/>
  <c r="S448" i="5" s="1"/>
  <c r="I449" i="5" s="1"/>
  <c r="U448" i="5"/>
  <c r="V448" i="5" s="1"/>
  <c r="W448" i="5" s="1"/>
  <c r="R448" i="5"/>
  <c r="F449" i="5" s="1"/>
  <c r="G449" i="5" l="1"/>
  <c r="H449" i="5" s="1"/>
  <c r="K449" i="5"/>
  <c r="L449" i="5" s="1"/>
  <c r="X449" i="5" s="1"/>
  <c r="J449" i="5"/>
  <c r="O449" i="5" s="1"/>
  <c r="M449" i="5" s="1"/>
  <c r="P449" i="5" l="1"/>
  <c r="S449" i="5" s="1"/>
  <c r="I450" i="5" s="1"/>
  <c r="U449" i="5"/>
  <c r="V449" i="5" s="1"/>
  <c r="W449" i="5" s="1"/>
  <c r="Q449" i="5"/>
  <c r="T449" i="5" s="1"/>
  <c r="R449" i="5"/>
  <c r="F450" i="5" s="1"/>
  <c r="J450" i="5" l="1"/>
  <c r="O450" i="5" s="1"/>
  <c r="M450" i="5" s="1"/>
  <c r="K450" i="5"/>
  <c r="L450" i="5" s="1"/>
  <c r="X450" i="5" s="1"/>
  <c r="G450" i="5"/>
  <c r="H450" i="5" s="1"/>
  <c r="P450" i="5" l="1"/>
  <c r="S450" i="5" s="1"/>
  <c r="I451" i="5" s="1"/>
  <c r="Q450" i="5"/>
  <c r="T450" i="5" s="1"/>
  <c r="U450" i="5"/>
  <c r="V450" i="5" s="1"/>
  <c r="W450" i="5" s="1"/>
  <c r="R450" i="5"/>
  <c r="F451" i="5" s="1"/>
  <c r="G451" i="5" l="1"/>
  <c r="H451" i="5" s="1"/>
  <c r="J451" i="5"/>
  <c r="O451" i="5" s="1"/>
  <c r="M451" i="5" s="1"/>
  <c r="K451" i="5"/>
  <c r="L451" i="5" s="1"/>
  <c r="X451" i="5" s="1"/>
  <c r="P451" i="5" l="1"/>
  <c r="S451" i="5" s="1"/>
  <c r="I452" i="5" s="1"/>
  <c r="U451" i="5"/>
  <c r="V451" i="5" s="1"/>
  <c r="W451" i="5" s="1"/>
  <c r="Q451" i="5"/>
  <c r="T451" i="5" s="1"/>
  <c r="R451" i="5"/>
  <c r="F452" i="5" s="1"/>
  <c r="G452" i="5" l="1"/>
  <c r="H452" i="5" s="1"/>
  <c r="K452" i="5"/>
  <c r="L452" i="5" s="1"/>
  <c r="X452" i="5" s="1"/>
  <c r="J452" i="5"/>
  <c r="O452" i="5" s="1"/>
  <c r="M452" i="5" s="1"/>
  <c r="P452" i="5" l="1"/>
  <c r="S452" i="5" s="1"/>
  <c r="I453" i="5" s="1"/>
  <c r="Q452" i="5"/>
  <c r="T452" i="5" s="1"/>
  <c r="U452" i="5"/>
  <c r="V452" i="5" s="1"/>
  <c r="W452" i="5" s="1"/>
  <c r="R452" i="5"/>
  <c r="F453" i="5" s="1"/>
  <c r="G453" i="5" l="1"/>
  <c r="H453" i="5" s="1"/>
  <c r="K453" i="5"/>
  <c r="L453" i="5" s="1"/>
  <c r="X453" i="5" s="1"/>
  <c r="J453" i="5"/>
  <c r="O453" i="5" s="1"/>
  <c r="M453" i="5" s="1"/>
  <c r="Q453" i="5" l="1"/>
  <c r="T453" i="5" s="1"/>
  <c r="P453" i="5"/>
  <c r="S453" i="5" s="1"/>
  <c r="I454" i="5" s="1"/>
  <c r="U453" i="5"/>
  <c r="V453" i="5" s="1"/>
  <c r="W453" i="5" s="1"/>
  <c r="R453" i="5"/>
  <c r="F454" i="5" s="1"/>
  <c r="G454" i="5" l="1"/>
  <c r="H454" i="5" s="1"/>
  <c r="J454" i="5"/>
  <c r="O454" i="5" s="1"/>
  <c r="M454" i="5" s="1"/>
  <c r="K454" i="5"/>
  <c r="L454" i="5" s="1"/>
  <c r="X454" i="5" s="1"/>
  <c r="Q454" i="5" l="1"/>
  <c r="T454" i="5" s="1"/>
  <c r="P454" i="5"/>
  <c r="S454" i="5" s="1"/>
  <c r="I455" i="5" s="1"/>
  <c r="U454" i="5"/>
  <c r="V454" i="5" s="1"/>
  <c r="W454" i="5" s="1"/>
  <c r="R454" i="5"/>
  <c r="F455" i="5" s="1"/>
  <c r="G455" i="5" l="1"/>
  <c r="H455" i="5" s="1"/>
  <c r="K455" i="5"/>
  <c r="L455" i="5" s="1"/>
  <c r="X455" i="5" s="1"/>
  <c r="J455" i="5"/>
  <c r="O455" i="5" s="1"/>
  <c r="M455" i="5" s="1"/>
  <c r="Q455" i="5" l="1"/>
  <c r="T455" i="5" s="1"/>
  <c r="P455" i="5"/>
  <c r="S455" i="5" s="1"/>
  <c r="I456" i="5" s="1"/>
  <c r="U455" i="5"/>
  <c r="V455" i="5" s="1"/>
  <c r="W455" i="5" s="1"/>
  <c r="R455" i="5"/>
  <c r="F456" i="5" s="1"/>
  <c r="G456" i="5" l="1"/>
  <c r="H456" i="5" s="1"/>
  <c r="J456" i="5"/>
  <c r="O456" i="5" s="1"/>
  <c r="M456" i="5" s="1"/>
  <c r="K456" i="5"/>
  <c r="L456" i="5" s="1"/>
  <c r="X456" i="5" s="1"/>
  <c r="Q456" i="5" l="1"/>
  <c r="T456" i="5" s="1"/>
  <c r="P456" i="5"/>
  <c r="S456" i="5" s="1"/>
  <c r="I457" i="5" s="1"/>
  <c r="U456" i="5"/>
  <c r="V456" i="5" s="1"/>
  <c r="W456" i="5" s="1"/>
  <c r="R456" i="5"/>
  <c r="F457" i="5" s="1"/>
  <c r="G457" i="5" l="1"/>
  <c r="H457" i="5" s="1"/>
  <c r="J457" i="5"/>
  <c r="O457" i="5" s="1"/>
  <c r="M457" i="5" s="1"/>
  <c r="K457" i="5"/>
  <c r="L457" i="5" s="1"/>
  <c r="X457" i="5" s="1"/>
  <c r="P457" i="5" l="1"/>
  <c r="S457" i="5" s="1"/>
  <c r="I458" i="5" s="1"/>
  <c r="Q457" i="5"/>
  <c r="T457" i="5" s="1"/>
  <c r="U457" i="5"/>
  <c r="V457" i="5" s="1"/>
  <c r="W457" i="5" s="1"/>
  <c r="R457" i="5"/>
  <c r="F458" i="5" s="1"/>
  <c r="G458" i="5" l="1"/>
  <c r="H458" i="5" s="1"/>
  <c r="J458" i="5"/>
  <c r="O458" i="5" s="1"/>
  <c r="M458" i="5" s="1"/>
  <c r="K458" i="5"/>
  <c r="L458" i="5" s="1"/>
  <c r="X458" i="5" s="1"/>
  <c r="P458" i="5" l="1"/>
  <c r="S458" i="5" s="1"/>
  <c r="I459" i="5" s="1"/>
  <c r="U458" i="5"/>
  <c r="V458" i="5" s="1"/>
  <c r="W458" i="5" s="1"/>
  <c r="Q458" i="5"/>
  <c r="T458" i="5" s="1"/>
  <c r="R458" i="5"/>
  <c r="F459" i="5" s="1"/>
  <c r="G459" i="5" l="1"/>
  <c r="H459" i="5" s="1"/>
  <c r="K459" i="5"/>
  <c r="L459" i="5" s="1"/>
  <c r="X459" i="5" s="1"/>
  <c r="J459" i="5"/>
  <c r="O459" i="5" s="1"/>
  <c r="M459" i="5" s="1"/>
  <c r="P459" i="5" l="1"/>
  <c r="S459" i="5" s="1"/>
  <c r="I460" i="5" s="1"/>
  <c r="U459" i="5"/>
  <c r="V459" i="5" s="1"/>
  <c r="W459" i="5" s="1"/>
  <c r="Q459" i="5"/>
  <c r="T459" i="5" s="1"/>
  <c r="R459" i="5"/>
  <c r="F460" i="5" s="1"/>
  <c r="G460" i="5" l="1"/>
  <c r="H460" i="5" s="1"/>
  <c r="K460" i="5"/>
  <c r="L460" i="5" s="1"/>
  <c r="X460" i="5" s="1"/>
  <c r="J460" i="5"/>
  <c r="O460" i="5" s="1"/>
  <c r="M460" i="5" s="1"/>
  <c r="U460" i="5" l="1"/>
  <c r="V460" i="5" s="1"/>
  <c r="W460" i="5" s="1"/>
  <c r="Q460" i="5"/>
  <c r="T460" i="5" s="1"/>
  <c r="P460" i="5"/>
  <c r="S460" i="5" s="1"/>
  <c r="I461" i="5" s="1"/>
  <c r="R460" i="5"/>
  <c r="F461" i="5" s="1"/>
  <c r="G461" i="5" l="1"/>
  <c r="H461" i="5" s="1"/>
  <c r="K461" i="5"/>
  <c r="L461" i="5" s="1"/>
  <c r="X461" i="5" s="1"/>
  <c r="J461" i="5"/>
  <c r="O461" i="5" s="1"/>
  <c r="M461" i="5" s="1"/>
  <c r="U461" i="5" l="1"/>
  <c r="V461" i="5" s="1"/>
  <c r="W461" i="5" s="1"/>
  <c r="Q461" i="5"/>
  <c r="T461" i="5" s="1"/>
  <c r="P461" i="5"/>
  <c r="S461" i="5" s="1"/>
  <c r="I462" i="5" s="1"/>
  <c r="R461" i="5"/>
  <c r="F462" i="5" s="1"/>
  <c r="G462" i="5" l="1"/>
  <c r="H462" i="5" s="1"/>
  <c r="J462" i="5"/>
  <c r="O462" i="5" s="1"/>
  <c r="M462" i="5" s="1"/>
  <c r="K462" i="5"/>
  <c r="L462" i="5" s="1"/>
  <c r="X462" i="5" s="1"/>
  <c r="P462" i="5" l="1"/>
  <c r="S462" i="5" s="1"/>
  <c r="I463" i="5" s="1"/>
  <c r="U462" i="5"/>
  <c r="V462" i="5" s="1"/>
  <c r="W462" i="5" s="1"/>
  <c r="Q462" i="5"/>
  <c r="T462" i="5" s="1"/>
  <c r="R462" i="5"/>
  <c r="F463" i="5" s="1"/>
  <c r="G463" i="5" l="1"/>
  <c r="H463" i="5" s="1"/>
  <c r="J463" i="5"/>
  <c r="O463" i="5" s="1"/>
  <c r="M463" i="5" s="1"/>
  <c r="K463" i="5"/>
  <c r="L463" i="5" s="1"/>
  <c r="X463" i="5" s="1"/>
  <c r="Q463" i="5" l="1"/>
  <c r="T463" i="5" s="1"/>
  <c r="U463" i="5"/>
  <c r="V463" i="5" s="1"/>
  <c r="W463" i="5" s="1"/>
  <c r="P463" i="5"/>
  <c r="S463" i="5" s="1"/>
  <c r="I464" i="5" s="1"/>
  <c r="R463" i="5"/>
  <c r="F464" i="5" s="1"/>
  <c r="G464" i="5" l="1"/>
  <c r="H464" i="5" s="1"/>
  <c r="J464" i="5"/>
  <c r="O464" i="5" s="1"/>
  <c r="M464" i="5" s="1"/>
  <c r="K464" i="5"/>
  <c r="L464" i="5" s="1"/>
  <c r="X464" i="5" s="1"/>
  <c r="P464" i="5" l="1"/>
  <c r="S464" i="5" s="1"/>
  <c r="I465" i="5" s="1"/>
  <c r="U464" i="5"/>
  <c r="V464" i="5" s="1"/>
  <c r="W464" i="5" s="1"/>
  <c r="Q464" i="5"/>
  <c r="T464" i="5" s="1"/>
  <c r="R464" i="5"/>
  <c r="F465" i="5" s="1"/>
  <c r="G465" i="5" l="1"/>
  <c r="H465" i="5" s="1"/>
  <c r="K465" i="5"/>
  <c r="L465" i="5" s="1"/>
  <c r="X465" i="5" s="1"/>
  <c r="J465" i="5"/>
  <c r="O465" i="5" s="1"/>
  <c r="M465" i="5" s="1"/>
  <c r="P465" i="5" l="1"/>
  <c r="S465" i="5" s="1"/>
  <c r="I466" i="5" s="1"/>
  <c r="Q465" i="5"/>
  <c r="T465" i="5" s="1"/>
  <c r="U465" i="5"/>
  <c r="V465" i="5" s="1"/>
  <c r="W465" i="5" s="1"/>
  <c r="R465" i="5"/>
  <c r="F466" i="5" s="1"/>
  <c r="G466" i="5" l="1"/>
  <c r="H466" i="5" s="1"/>
  <c r="J466" i="5"/>
  <c r="O466" i="5" s="1"/>
  <c r="M466" i="5" s="1"/>
  <c r="K466" i="5"/>
  <c r="L466" i="5" s="1"/>
  <c r="X466" i="5" s="1"/>
  <c r="P466" i="5" l="1"/>
  <c r="S466" i="5" s="1"/>
  <c r="I467" i="5" s="1"/>
  <c r="U466" i="5"/>
  <c r="V466" i="5" s="1"/>
  <c r="W466" i="5" s="1"/>
  <c r="Q466" i="5"/>
  <c r="T466" i="5" s="1"/>
  <c r="R466" i="5"/>
  <c r="F467" i="5" s="1"/>
  <c r="G467" i="5" l="1"/>
  <c r="H467" i="5" s="1"/>
  <c r="K467" i="5"/>
  <c r="L467" i="5" s="1"/>
  <c r="X467" i="5" s="1"/>
  <c r="J467" i="5"/>
  <c r="O467" i="5" s="1"/>
  <c r="M467" i="5" s="1"/>
  <c r="P467" i="5" l="1"/>
  <c r="S467" i="5" s="1"/>
  <c r="I468" i="5" s="1"/>
  <c r="U467" i="5"/>
  <c r="V467" i="5" s="1"/>
  <c r="W467" i="5" s="1"/>
  <c r="Q467" i="5"/>
  <c r="T467" i="5" s="1"/>
  <c r="R467" i="5"/>
  <c r="F468" i="5" s="1"/>
  <c r="K468" i="5" l="1"/>
  <c r="L468" i="5" s="1"/>
  <c r="X468" i="5" s="1"/>
  <c r="J468" i="5"/>
  <c r="O468" i="5" s="1"/>
  <c r="M468" i="5" s="1"/>
  <c r="G468" i="5"/>
  <c r="H468" i="5" s="1"/>
  <c r="U468" i="5" l="1"/>
  <c r="V468" i="5" s="1"/>
  <c r="W468" i="5" s="1"/>
  <c r="Q468" i="5"/>
  <c r="T468" i="5" s="1"/>
  <c r="P468" i="5"/>
  <c r="S468" i="5" s="1"/>
  <c r="I469" i="5" s="1"/>
  <c r="R468" i="5"/>
  <c r="F469" i="5" s="1"/>
  <c r="G469" i="5" l="1"/>
  <c r="H469" i="5" s="1"/>
  <c r="K469" i="5"/>
  <c r="L469" i="5" s="1"/>
  <c r="X469" i="5" s="1"/>
  <c r="J469" i="5"/>
  <c r="O469" i="5" s="1"/>
  <c r="M469" i="5" s="1"/>
  <c r="U469" i="5" l="1"/>
  <c r="V469" i="5" s="1"/>
  <c r="W469" i="5" s="1"/>
  <c r="Q469" i="5"/>
  <c r="T469" i="5" s="1"/>
  <c r="P469" i="5"/>
  <c r="S469" i="5" s="1"/>
  <c r="I470" i="5" s="1"/>
  <c r="R469" i="5"/>
  <c r="F470" i="5" s="1"/>
  <c r="G470" i="5" l="1"/>
  <c r="H470" i="5" s="1"/>
  <c r="J470" i="5"/>
  <c r="O470" i="5" s="1"/>
  <c r="M470" i="5" s="1"/>
  <c r="K470" i="5"/>
  <c r="L470" i="5" s="1"/>
  <c r="X470" i="5" s="1"/>
  <c r="Q470" i="5" l="1"/>
  <c r="T470" i="5" s="1"/>
  <c r="P470" i="5"/>
  <c r="S470" i="5" s="1"/>
  <c r="I471" i="5" s="1"/>
  <c r="U470" i="5"/>
  <c r="V470" i="5" s="1"/>
  <c r="W470" i="5" s="1"/>
  <c r="R470" i="5"/>
  <c r="F471" i="5" s="1"/>
  <c r="G471" i="5" l="1"/>
  <c r="H471" i="5" s="1"/>
  <c r="K471" i="5"/>
  <c r="L471" i="5" s="1"/>
  <c r="X471" i="5" s="1"/>
  <c r="J471" i="5"/>
  <c r="O471" i="5" s="1"/>
  <c r="M471" i="5" s="1"/>
  <c r="Q471" i="5" l="1"/>
  <c r="T471" i="5" s="1"/>
  <c r="P471" i="5"/>
  <c r="S471" i="5" s="1"/>
  <c r="I472" i="5" s="1"/>
  <c r="U471" i="5"/>
  <c r="V471" i="5" s="1"/>
  <c r="W471" i="5" s="1"/>
  <c r="R471" i="5"/>
  <c r="F472" i="5" s="1"/>
  <c r="G472" i="5" l="1"/>
  <c r="H472" i="5" s="1"/>
  <c r="J472" i="5"/>
  <c r="O472" i="5" s="1"/>
  <c r="M472" i="5" s="1"/>
  <c r="K472" i="5"/>
  <c r="L472" i="5" s="1"/>
  <c r="X472" i="5" s="1"/>
  <c r="P472" i="5" l="1"/>
  <c r="S472" i="5" s="1"/>
  <c r="I473" i="5" s="1"/>
  <c r="U472" i="5"/>
  <c r="V472" i="5" s="1"/>
  <c r="W472" i="5" s="1"/>
  <c r="Q472" i="5"/>
  <c r="T472" i="5" s="1"/>
  <c r="R472" i="5"/>
  <c r="F473" i="5" s="1"/>
  <c r="G473" i="5" l="1"/>
  <c r="H473" i="5" s="1"/>
  <c r="K473" i="5"/>
  <c r="L473" i="5" s="1"/>
  <c r="X473" i="5" s="1"/>
  <c r="J473" i="5"/>
  <c r="O473" i="5" s="1"/>
  <c r="M473" i="5" s="1"/>
  <c r="P473" i="5" l="1"/>
  <c r="S473" i="5" s="1"/>
  <c r="I474" i="5" s="1"/>
  <c r="Q473" i="5"/>
  <c r="T473" i="5" s="1"/>
  <c r="U473" i="5"/>
  <c r="V473" i="5" s="1"/>
  <c r="W473" i="5" s="1"/>
  <c r="R473" i="5"/>
  <c r="F474" i="5" s="1"/>
  <c r="G474" i="5" l="1"/>
  <c r="H474" i="5" s="1"/>
  <c r="J474" i="5"/>
  <c r="O474" i="5" s="1"/>
  <c r="M474" i="5" s="1"/>
  <c r="K474" i="5"/>
  <c r="L474" i="5" s="1"/>
  <c r="X474" i="5" s="1"/>
  <c r="P474" i="5" l="1"/>
  <c r="S474" i="5" s="1"/>
  <c r="I475" i="5" s="1"/>
  <c r="U474" i="5"/>
  <c r="V474" i="5" s="1"/>
  <c r="W474" i="5" s="1"/>
  <c r="Q474" i="5"/>
  <c r="T474" i="5" s="1"/>
  <c r="R474" i="5"/>
  <c r="F475" i="5" s="1"/>
  <c r="G475" i="5" l="1"/>
  <c r="H475" i="5" s="1"/>
  <c r="K475" i="5"/>
  <c r="L475" i="5" s="1"/>
  <c r="X475" i="5" s="1"/>
  <c r="J475" i="5"/>
  <c r="O475" i="5" s="1"/>
  <c r="M475" i="5" s="1"/>
  <c r="P475" i="5" l="1"/>
  <c r="S475" i="5" s="1"/>
  <c r="I476" i="5" s="1"/>
  <c r="U475" i="5"/>
  <c r="V475" i="5" s="1"/>
  <c r="W475" i="5" s="1"/>
  <c r="Q475" i="5"/>
  <c r="T475" i="5" s="1"/>
  <c r="R475" i="5"/>
  <c r="F476" i="5" s="1"/>
  <c r="G476" i="5" l="1"/>
  <c r="H476" i="5" s="1"/>
  <c r="J476" i="5"/>
  <c r="O476" i="5" s="1"/>
  <c r="M476" i="5" s="1"/>
  <c r="K476" i="5"/>
  <c r="L476" i="5" s="1"/>
  <c r="X476" i="5" s="1"/>
  <c r="P476" i="5" l="1"/>
  <c r="S476" i="5" s="1"/>
  <c r="I477" i="5" s="1"/>
  <c r="Q476" i="5"/>
  <c r="T476" i="5" s="1"/>
  <c r="U476" i="5"/>
  <c r="V476" i="5" s="1"/>
  <c r="W476" i="5" s="1"/>
  <c r="R476" i="5"/>
  <c r="F477" i="5" s="1"/>
  <c r="G477" i="5" l="1"/>
  <c r="H477" i="5" s="1"/>
  <c r="K477" i="5"/>
  <c r="L477" i="5" s="1"/>
  <c r="X477" i="5" s="1"/>
  <c r="J477" i="5"/>
  <c r="O477" i="5" s="1"/>
  <c r="M477" i="5" s="1"/>
  <c r="Q477" i="5" l="1"/>
  <c r="T477" i="5" s="1"/>
  <c r="U477" i="5"/>
  <c r="V477" i="5" s="1"/>
  <c r="W477" i="5" s="1"/>
  <c r="P477" i="5"/>
  <c r="S477" i="5" s="1"/>
  <c r="I478" i="5" s="1"/>
  <c r="R477" i="5"/>
  <c r="F478" i="5" s="1"/>
  <c r="G478" i="5" l="1"/>
  <c r="H478" i="5" s="1"/>
  <c r="K478" i="5"/>
  <c r="L478" i="5" s="1"/>
  <c r="X478" i="5" s="1"/>
  <c r="J478" i="5"/>
  <c r="O478" i="5" s="1"/>
  <c r="M478" i="5" s="1"/>
  <c r="Q478" i="5" l="1"/>
  <c r="T478" i="5" s="1"/>
  <c r="P478" i="5"/>
  <c r="S478" i="5" s="1"/>
  <c r="I479" i="5" s="1"/>
  <c r="U478" i="5"/>
  <c r="V478" i="5" s="1"/>
  <c r="W478" i="5" s="1"/>
  <c r="R478" i="5"/>
  <c r="F479" i="5" s="1"/>
  <c r="G479" i="5" l="1"/>
  <c r="H479" i="5" s="1"/>
  <c r="K479" i="5"/>
  <c r="L479" i="5" s="1"/>
  <c r="X479" i="5" s="1"/>
  <c r="J479" i="5"/>
  <c r="O479" i="5" s="1"/>
  <c r="M479" i="5" s="1"/>
  <c r="Q479" i="5" l="1"/>
  <c r="T479" i="5" s="1"/>
  <c r="P479" i="5"/>
  <c r="S479" i="5" s="1"/>
  <c r="I480" i="5" s="1"/>
  <c r="U479" i="5"/>
  <c r="V479" i="5" s="1"/>
  <c r="W479" i="5" s="1"/>
  <c r="R479" i="5"/>
  <c r="F480" i="5" s="1"/>
  <c r="G480" i="5" l="1"/>
  <c r="H480" i="5" s="1"/>
  <c r="K480" i="5"/>
  <c r="L480" i="5" s="1"/>
  <c r="X480" i="5" s="1"/>
  <c r="J480" i="5"/>
  <c r="O480" i="5" s="1"/>
  <c r="M480" i="5" s="1"/>
  <c r="Q480" i="5" l="1"/>
  <c r="T480" i="5" s="1"/>
  <c r="U480" i="5"/>
  <c r="V480" i="5" s="1"/>
  <c r="W480" i="5" s="1"/>
  <c r="P480" i="5"/>
  <c r="S480" i="5" s="1"/>
  <c r="I481" i="5" s="1"/>
  <c r="R480" i="5"/>
  <c r="F481" i="5" s="1"/>
  <c r="G481" i="5" l="1"/>
  <c r="H481" i="5" s="1"/>
  <c r="J481" i="5"/>
  <c r="O481" i="5" s="1"/>
  <c r="M481" i="5" s="1"/>
  <c r="K481" i="5"/>
  <c r="L481" i="5" s="1"/>
  <c r="X481" i="5" s="1"/>
  <c r="U481" i="5" l="1"/>
  <c r="V481" i="5" s="1"/>
  <c r="W481" i="5" s="1"/>
  <c r="P481" i="5"/>
  <c r="S481" i="5" s="1"/>
  <c r="I482" i="5" s="1"/>
  <c r="Q481" i="5"/>
  <c r="T481" i="5" s="1"/>
  <c r="R481" i="5"/>
  <c r="F482" i="5" s="1"/>
  <c r="G482" i="5" l="1"/>
  <c r="H482" i="5" s="1"/>
  <c r="J482" i="5"/>
  <c r="O482" i="5" s="1"/>
  <c r="M482" i="5" s="1"/>
  <c r="K482" i="5"/>
  <c r="L482" i="5" s="1"/>
  <c r="X482" i="5" s="1"/>
  <c r="P482" i="5" l="1"/>
  <c r="S482" i="5" s="1"/>
  <c r="I483" i="5" s="1"/>
  <c r="U482" i="5"/>
  <c r="V482" i="5" s="1"/>
  <c r="W482" i="5" s="1"/>
  <c r="Q482" i="5"/>
  <c r="T482" i="5" s="1"/>
  <c r="R482" i="5"/>
  <c r="F483" i="5" s="1"/>
  <c r="G483" i="5" l="1"/>
  <c r="H483" i="5" s="1"/>
  <c r="J483" i="5"/>
  <c r="O483" i="5" s="1"/>
  <c r="M483" i="5" s="1"/>
  <c r="K483" i="5"/>
  <c r="L483" i="5" s="1"/>
  <c r="X483" i="5" s="1"/>
  <c r="P483" i="5" l="1"/>
  <c r="S483" i="5" s="1"/>
  <c r="I484" i="5" s="1"/>
  <c r="U483" i="5"/>
  <c r="V483" i="5" s="1"/>
  <c r="W483" i="5" s="1"/>
  <c r="Q483" i="5"/>
  <c r="T483" i="5" s="1"/>
  <c r="R483" i="5"/>
  <c r="F484" i="5" s="1"/>
  <c r="K484" i="5" l="1"/>
  <c r="L484" i="5" s="1"/>
  <c r="X484" i="5" s="1"/>
  <c r="J484" i="5"/>
  <c r="O484" i="5" s="1"/>
  <c r="M484" i="5" s="1"/>
  <c r="R484" i="5" s="1"/>
  <c r="F485" i="5" s="1"/>
  <c r="G484" i="5"/>
  <c r="H484" i="5" s="1"/>
  <c r="G485" i="5" l="1"/>
  <c r="H485" i="5" s="1"/>
  <c r="Q484" i="5"/>
  <c r="T484" i="5" s="1"/>
  <c r="P484" i="5"/>
  <c r="S484" i="5" s="1"/>
  <c r="I485" i="5" s="1"/>
  <c r="U484" i="5"/>
  <c r="V484" i="5" s="1"/>
  <c r="W484" i="5" s="1"/>
  <c r="J485" i="5" l="1"/>
  <c r="O485" i="5" s="1"/>
  <c r="M485" i="5" s="1"/>
  <c r="K485" i="5"/>
  <c r="L485" i="5" s="1"/>
  <c r="X485" i="5" s="1"/>
  <c r="U485" i="5" l="1"/>
  <c r="V485" i="5" s="1"/>
  <c r="W485" i="5" s="1"/>
  <c r="Q485" i="5"/>
  <c r="T485" i="5" s="1"/>
  <c r="P485" i="5"/>
  <c r="S485" i="5" s="1"/>
  <c r="I486" i="5" s="1"/>
  <c r="R485" i="5"/>
  <c r="F486" i="5" s="1"/>
  <c r="G486" i="5" l="1"/>
  <c r="H486" i="5" s="1"/>
  <c r="K486" i="5"/>
  <c r="L486" i="5" s="1"/>
  <c r="X486" i="5" s="1"/>
  <c r="J486" i="5"/>
  <c r="O486" i="5" s="1"/>
  <c r="M486" i="5" s="1"/>
  <c r="Q486" i="5" l="1"/>
  <c r="T486" i="5" s="1"/>
  <c r="P486" i="5"/>
  <c r="S486" i="5" s="1"/>
  <c r="I487" i="5" s="1"/>
  <c r="U486" i="5"/>
  <c r="V486" i="5" s="1"/>
  <c r="W486" i="5" s="1"/>
  <c r="R486" i="5"/>
  <c r="F487" i="5" s="1"/>
  <c r="G487" i="5" l="1"/>
  <c r="H487" i="5" s="1"/>
  <c r="K487" i="5"/>
  <c r="L487" i="5" s="1"/>
  <c r="X487" i="5" s="1"/>
  <c r="J487" i="5"/>
  <c r="O487" i="5" s="1"/>
  <c r="M487" i="5" s="1"/>
  <c r="Q487" i="5" l="1"/>
  <c r="T487" i="5" s="1"/>
  <c r="U487" i="5"/>
  <c r="V487" i="5" s="1"/>
  <c r="W487" i="5" s="1"/>
  <c r="P487" i="5"/>
  <c r="S487" i="5" s="1"/>
  <c r="I488" i="5" s="1"/>
  <c r="R487" i="5"/>
  <c r="F488" i="5" s="1"/>
  <c r="G488" i="5" l="1"/>
  <c r="H488" i="5" s="1"/>
  <c r="J488" i="5"/>
  <c r="O488" i="5" s="1"/>
  <c r="M488" i="5" s="1"/>
  <c r="K488" i="5"/>
  <c r="L488" i="5" s="1"/>
  <c r="X488" i="5" s="1"/>
  <c r="P488" i="5" l="1"/>
  <c r="S488" i="5" s="1"/>
  <c r="I489" i="5" s="1"/>
  <c r="U488" i="5"/>
  <c r="V488" i="5" s="1"/>
  <c r="W488" i="5" s="1"/>
  <c r="Q488" i="5"/>
  <c r="T488" i="5" s="1"/>
  <c r="R488" i="5"/>
  <c r="F489" i="5" s="1"/>
  <c r="G489" i="5" l="1"/>
  <c r="H489" i="5" s="1"/>
  <c r="K489" i="5"/>
  <c r="L489" i="5" s="1"/>
  <c r="X489" i="5" s="1"/>
  <c r="J489" i="5"/>
  <c r="O489" i="5" s="1"/>
  <c r="M489" i="5" s="1"/>
  <c r="U489" i="5" l="1"/>
  <c r="V489" i="5" s="1"/>
  <c r="W489" i="5" s="1"/>
  <c r="P489" i="5"/>
  <c r="S489" i="5" s="1"/>
  <c r="I490" i="5" s="1"/>
  <c r="Q489" i="5"/>
  <c r="T489" i="5" s="1"/>
  <c r="R489" i="5"/>
  <c r="F490" i="5" s="1"/>
  <c r="G490" i="5" l="1"/>
  <c r="H490" i="5" s="1"/>
  <c r="J490" i="5"/>
  <c r="O490" i="5" s="1"/>
  <c r="M490" i="5" s="1"/>
  <c r="K490" i="5"/>
  <c r="L490" i="5" s="1"/>
  <c r="X490" i="5" s="1"/>
  <c r="P490" i="5" l="1"/>
  <c r="S490" i="5" s="1"/>
  <c r="I491" i="5" s="1"/>
  <c r="U490" i="5"/>
  <c r="V490" i="5" s="1"/>
  <c r="W490" i="5" s="1"/>
  <c r="Q490" i="5"/>
  <c r="T490" i="5" s="1"/>
  <c r="R490" i="5"/>
  <c r="F491" i="5" s="1"/>
  <c r="G491" i="5" l="1"/>
  <c r="H491" i="5" s="1"/>
  <c r="K491" i="5"/>
  <c r="L491" i="5" s="1"/>
  <c r="X491" i="5" s="1"/>
  <c r="J491" i="5"/>
  <c r="O491" i="5" s="1"/>
  <c r="M491" i="5" s="1"/>
  <c r="P491" i="5" l="1"/>
  <c r="S491" i="5" s="1"/>
  <c r="I492" i="5" s="1"/>
  <c r="U491" i="5"/>
  <c r="V491" i="5" s="1"/>
  <c r="W491" i="5" s="1"/>
  <c r="Q491" i="5"/>
  <c r="T491" i="5" s="1"/>
  <c r="R491" i="5"/>
  <c r="F492" i="5" s="1"/>
  <c r="G492" i="5" l="1"/>
  <c r="H492" i="5" s="1"/>
  <c r="K492" i="5"/>
  <c r="L492" i="5" s="1"/>
  <c r="X492" i="5" s="1"/>
  <c r="J492" i="5"/>
  <c r="O492" i="5" s="1"/>
  <c r="M492" i="5" s="1"/>
  <c r="U492" i="5" l="1"/>
  <c r="V492" i="5" s="1"/>
  <c r="W492" i="5" s="1"/>
  <c r="Q492" i="5"/>
  <c r="T492" i="5" s="1"/>
  <c r="P492" i="5"/>
  <c r="S492" i="5" s="1"/>
  <c r="I493" i="5" s="1"/>
  <c r="R492" i="5"/>
  <c r="F493" i="5" s="1"/>
  <c r="G493" i="5" l="1"/>
  <c r="H493" i="5" s="1"/>
  <c r="J493" i="5"/>
  <c r="O493" i="5" s="1"/>
  <c r="M493" i="5" s="1"/>
  <c r="K493" i="5"/>
  <c r="L493" i="5" s="1"/>
  <c r="X493" i="5" s="1"/>
  <c r="Q493" i="5" l="1"/>
  <c r="T493" i="5" s="1"/>
  <c r="P493" i="5"/>
  <c r="S493" i="5" s="1"/>
  <c r="I494" i="5" s="1"/>
  <c r="U493" i="5"/>
  <c r="V493" i="5" s="1"/>
  <c r="W493" i="5" s="1"/>
  <c r="R493" i="5"/>
  <c r="F494" i="5" s="1"/>
  <c r="G494" i="5" l="1"/>
  <c r="H494" i="5" s="1"/>
  <c r="J494" i="5"/>
  <c r="O494" i="5" s="1"/>
  <c r="M494" i="5" s="1"/>
  <c r="K494" i="5"/>
  <c r="L494" i="5" s="1"/>
  <c r="X494" i="5" s="1"/>
  <c r="P494" i="5" l="1"/>
  <c r="S494" i="5" s="1"/>
  <c r="I495" i="5" s="1"/>
  <c r="Q494" i="5"/>
  <c r="T494" i="5" s="1"/>
  <c r="U494" i="5"/>
  <c r="V494" i="5" s="1"/>
  <c r="W494" i="5" s="1"/>
  <c r="R494" i="5"/>
  <c r="F495" i="5" s="1"/>
  <c r="G495" i="5" l="1"/>
  <c r="H495" i="5" s="1"/>
  <c r="J495" i="5"/>
  <c r="O495" i="5" s="1"/>
  <c r="M495" i="5" s="1"/>
  <c r="K495" i="5"/>
  <c r="L495" i="5" s="1"/>
  <c r="X495" i="5" s="1"/>
  <c r="Q495" i="5" l="1"/>
  <c r="T495" i="5" s="1"/>
  <c r="P495" i="5"/>
  <c r="S495" i="5" s="1"/>
  <c r="I496" i="5" s="1"/>
  <c r="U495" i="5"/>
  <c r="V495" i="5" s="1"/>
  <c r="W495" i="5" s="1"/>
  <c r="R495" i="5"/>
  <c r="F496" i="5" s="1"/>
  <c r="G496" i="5" l="1"/>
  <c r="H496" i="5" s="1"/>
  <c r="K496" i="5"/>
  <c r="L496" i="5" s="1"/>
  <c r="X496" i="5" s="1"/>
  <c r="J496" i="5"/>
  <c r="O496" i="5" s="1"/>
  <c r="M496" i="5" s="1"/>
  <c r="Q496" i="5" l="1"/>
  <c r="T496" i="5" s="1"/>
  <c r="U496" i="5"/>
  <c r="V496" i="5" s="1"/>
  <c r="W496" i="5" s="1"/>
  <c r="P496" i="5"/>
  <c r="S496" i="5" s="1"/>
  <c r="I497" i="5" s="1"/>
  <c r="R496" i="5"/>
  <c r="F497" i="5" s="1"/>
  <c r="G497" i="5" l="1"/>
  <c r="H497" i="5" s="1"/>
  <c r="J497" i="5"/>
  <c r="O497" i="5" s="1"/>
  <c r="M497" i="5" s="1"/>
  <c r="K497" i="5"/>
  <c r="L497" i="5" s="1"/>
  <c r="X497" i="5" s="1"/>
  <c r="P497" i="5" l="1"/>
  <c r="S497" i="5" s="1"/>
  <c r="I498" i="5" s="1"/>
  <c r="Q497" i="5"/>
  <c r="T497" i="5" s="1"/>
  <c r="U497" i="5"/>
  <c r="V497" i="5" s="1"/>
  <c r="W497" i="5" s="1"/>
  <c r="R497" i="5"/>
  <c r="F498" i="5" s="1"/>
  <c r="G498" i="5" l="1"/>
  <c r="H498" i="5" s="1"/>
  <c r="J498" i="5"/>
  <c r="O498" i="5" s="1"/>
  <c r="M498" i="5" s="1"/>
  <c r="K498" i="5"/>
  <c r="L498" i="5" s="1"/>
  <c r="X498" i="5" s="1"/>
  <c r="P498" i="5" l="1"/>
  <c r="S498" i="5" s="1"/>
  <c r="I499" i="5" s="1"/>
  <c r="U498" i="5"/>
  <c r="V498" i="5" s="1"/>
  <c r="W498" i="5" s="1"/>
  <c r="Q498" i="5"/>
  <c r="T498" i="5" s="1"/>
  <c r="R498" i="5"/>
  <c r="F499" i="5" s="1"/>
  <c r="G499" i="5" l="1"/>
  <c r="H499" i="5" s="1"/>
  <c r="J499" i="5"/>
  <c r="O499" i="5" s="1"/>
  <c r="M499" i="5" s="1"/>
  <c r="K499" i="5"/>
  <c r="L499" i="5" s="1"/>
  <c r="X499" i="5" s="1"/>
  <c r="P499" i="5" l="1"/>
  <c r="S499" i="5" s="1"/>
  <c r="I500" i="5" s="1"/>
  <c r="U499" i="5"/>
  <c r="V499" i="5" s="1"/>
  <c r="W499" i="5" s="1"/>
  <c r="Q499" i="5"/>
  <c r="T499" i="5" s="1"/>
  <c r="R499" i="5"/>
  <c r="F500" i="5" s="1"/>
  <c r="G500" i="5" l="1"/>
  <c r="H500" i="5" s="1"/>
  <c r="K500" i="5"/>
  <c r="L500" i="5" s="1"/>
  <c r="X500" i="5" s="1"/>
  <c r="J500" i="5"/>
  <c r="O500" i="5" s="1"/>
  <c r="M500" i="5" s="1"/>
  <c r="P500" i="5" l="1"/>
  <c r="S500" i="5" s="1"/>
  <c r="I501" i="5" s="1"/>
  <c r="Q500" i="5"/>
  <c r="T500" i="5" s="1"/>
  <c r="U500" i="5"/>
  <c r="V500" i="5" s="1"/>
  <c r="W500" i="5" s="1"/>
  <c r="R500" i="5"/>
  <c r="F501" i="5" s="1"/>
  <c r="G501" i="5" l="1"/>
  <c r="H501" i="5" s="1"/>
  <c r="J501" i="5"/>
  <c r="O501" i="5" s="1"/>
  <c r="M501" i="5" s="1"/>
  <c r="K501" i="5"/>
  <c r="L501" i="5" s="1"/>
  <c r="X501" i="5" s="1"/>
  <c r="Q501" i="5" l="1"/>
  <c r="T501" i="5" s="1"/>
  <c r="P501" i="5"/>
  <c r="S501" i="5" s="1"/>
  <c r="I502" i="5" s="1"/>
  <c r="U501" i="5"/>
  <c r="V501" i="5" s="1"/>
  <c r="W501" i="5" s="1"/>
  <c r="R501" i="5"/>
  <c r="F502" i="5" s="1"/>
  <c r="G502" i="5" l="1"/>
  <c r="H502" i="5" s="1"/>
  <c r="J502" i="5"/>
  <c r="O502" i="5" s="1"/>
  <c r="M502" i="5" s="1"/>
  <c r="K502" i="5"/>
  <c r="L502" i="5" s="1"/>
  <c r="X502" i="5" s="1"/>
  <c r="P502" i="5" l="1"/>
  <c r="S502" i="5" s="1"/>
  <c r="I503" i="5" s="1"/>
  <c r="U502" i="5"/>
  <c r="V502" i="5" s="1"/>
  <c r="W502" i="5" s="1"/>
  <c r="Q502" i="5"/>
  <c r="T502" i="5" s="1"/>
  <c r="R502" i="5"/>
  <c r="F503" i="5" s="1"/>
  <c r="G503" i="5" l="1"/>
  <c r="H503" i="5" s="1"/>
  <c r="J503" i="5"/>
  <c r="O503" i="5" s="1"/>
  <c r="M503" i="5" s="1"/>
  <c r="K503" i="5"/>
  <c r="L503" i="5" s="1"/>
  <c r="X503" i="5" s="1"/>
  <c r="Q503" i="5" l="1"/>
  <c r="T503" i="5" s="1"/>
  <c r="U503" i="5"/>
  <c r="V503" i="5" s="1"/>
  <c r="W503" i="5" s="1"/>
  <c r="P503" i="5"/>
  <c r="S503" i="5" s="1"/>
  <c r="I504" i="5" s="1"/>
  <c r="R503" i="5"/>
  <c r="F504" i="5" s="1"/>
  <c r="G504" i="5" l="1"/>
  <c r="H504" i="5" s="1"/>
  <c r="K504" i="5"/>
  <c r="L504" i="5" s="1"/>
  <c r="X504" i="5" s="1"/>
  <c r="J504" i="5"/>
  <c r="O504" i="5" s="1"/>
  <c r="M504" i="5" s="1"/>
  <c r="Q504" i="5" l="1"/>
  <c r="T504" i="5" s="1"/>
  <c r="P504" i="5"/>
  <c r="S504" i="5" s="1"/>
  <c r="I505" i="5" s="1"/>
  <c r="U504" i="5"/>
  <c r="V504" i="5" s="1"/>
  <c r="W504" i="5" s="1"/>
  <c r="R504" i="5"/>
  <c r="F505" i="5" s="1"/>
  <c r="G505" i="5" l="1"/>
  <c r="H505" i="5" s="1"/>
  <c r="J505" i="5"/>
  <c r="O505" i="5" s="1"/>
  <c r="M505" i="5" s="1"/>
  <c r="K505" i="5"/>
  <c r="L505" i="5" s="1"/>
  <c r="X505" i="5" s="1"/>
  <c r="U505" i="5" l="1"/>
  <c r="V505" i="5" s="1"/>
  <c r="W505" i="5" s="1"/>
  <c r="P505" i="5"/>
  <c r="S505" i="5" s="1"/>
  <c r="I506" i="5" s="1"/>
  <c r="Q505" i="5"/>
  <c r="T505" i="5" s="1"/>
  <c r="R505" i="5"/>
  <c r="F506" i="5" s="1"/>
  <c r="G506" i="5" l="1"/>
  <c r="H506" i="5" s="1"/>
  <c r="J506" i="5"/>
  <c r="O506" i="5" s="1"/>
  <c r="M506" i="5" s="1"/>
  <c r="K506" i="5"/>
  <c r="L506" i="5" s="1"/>
  <c r="X506" i="5" s="1"/>
  <c r="P506" i="5" l="1"/>
  <c r="S506" i="5" s="1"/>
  <c r="I507" i="5" s="1"/>
  <c r="U506" i="5"/>
  <c r="V506" i="5" s="1"/>
  <c r="W506" i="5" s="1"/>
  <c r="Q506" i="5"/>
  <c r="T506" i="5" s="1"/>
  <c r="R506" i="5"/>
  <c r="F507" i="5" s="1"/>
  <c r="G507" i="5" l="1"/>
  <c r="H507" i="5" s="1"/>
  <c r="J507" i="5"/>
  <c r="O507" i="5" s="1"/>
  <c r="M507" i="5" s="1"/>
  <c r="K507" i="5"/>
  <c r="L507" i="5" s="1"/>
  <c r="X507" i="5" s="1"/>
  <c r="P507" i="5" l="1"/>
  <c r="S507" i="5" s="1"/>
  <c r="I508" i="5" s="1"/>
  <c r="U507" i="5"/>
  <c r="V507" i="5" s="1"/>
  <c r="W507" i="5" s="1"/>
  <c r="Q507" i="5"/>
  <c r="T507" i="5" s="1"/>
  <c r="R507" i="5"/>
  <c r="F508" i="5" s="1"/>
  <c r="G508" i="5" l="1"/>
  <c r="H508" i="5" s="1"/>
  <c r="K508" i="5"/>
  <c r="L508" i="5" s="1"/>
  <c r="X508" i="5" s="1"/>
  <c r="J508" i="5"/>
  <c r="O508" i="5" s="1"/>
  <c r="M508" i="5" s="1"/>
  <c r="U508" i="5" l="1"/>
  <c r="V508" i="5" s="1"/>
  <c r="W508" i="5" s="1"/>
  <c r="Q508" i="5"/>
  <c r="T508" i="5" s="1"/>
  <c r="P508" i="5"/>
  <c r="S508" i="5" s="1"/>
  <c r="I509" i="5" s="1"/>
  <c r="R508" i="5"/>
  <c r="F509" i="5" s="1"/>
  <c r="G509" i="5" l="1"/>
  <c r="H509" i="5" s="1"/>
  <c r="K509" i="5"/>
  <c r="L509" i="5" s="1"/>
  <c r="X509" i="5" s="1"/>
  <c r="J509" i="5"/>
  <c r="O509" i="5" s="1"/>
  <c r="M509" i="5" s="1"/>
  <c r="U509" i="5" l="1"/>
  <c r="V509" i="5" s="1"/>
  <c r="W509" i="5" s="1"/>
  <c r="Q509" i="5"/>
  <c r="T509" i="5" s="1"/>
  <c r="P509" i="5"/>
  <c r="S509" i="5" s="1"/>
  <c r="I510" i="5" s="1"/>
  <c r="R509" i="5"/>
  <c r="F510" i="5" s="1"/>
  <c r="G510" i="5" l="1"/>
  <c r="H510" i="5" s="1"/>
  <c r="K510" i="5"/>
  <c r="L510" i="5" s="1"/>
  <c r="X510" i="5" s="1"/>
  <c r="J510" i="5"/>
  <c r="O510" i="5" s="1"/>
  <c r="M510" i="5" s="1"/>
  <c r="Q510" i="5" l="1"/>
  <c r="T510" i="5" s="1"/>
  <c r="P510" i="5"/>
  <c r="S510" i="5" s="1"/>
  <c r="I511" i="5" s="1"/>
  <c r="U510" i="5"/>
  <c r="V510" i="5" s="1"/>
  <c r="W510" i="5" s="1"/>
  <c r="R510" i="5"/>
  <c r="F511" i="5" s="1"/>
  <c r="G511" i="5" l="1"/>
  <c r="H511" i="5" s="1"/>
  <c r="K511" i="5"/>
  <c r="L511" i="5" s="1"/>
  <c r="X511" i="5" s="1"/>
  <c r="J511" i="5"/>
  <c r="O511" i="5" s="1"/>
  <c r="M511" i="5" s="1"/>
  <c r="Q511" i="5" l="1"/>
  <c r="T511" i="5" s="1"/>
  <c r="U511" i="5"/>
  <c r="V511" i="5" s="1"/>
  <c r="W511" i="5" s="1"/>
  <c r="P511" i="5"/>
  <c r="S511" i="5" s="1"/>
  <c r="I512" i="5" s="1"/>
  <c r="R511" i="5"/>
  <c r="F512" i="5" s="1"/>
  <c r="G512" i="5" l="1"/>
  <c r="H512" i="5" s="1"/>
  <c r="K512" i="5"/>
  <c r="L512" i="5" s="1"/>
  <c r="X512" i="5" s="1"/>
  <c r="J512" i="5"/>
  <c r="O512" i="5" s="1"/>
  <c r="M512" i="5" s="1"/>
  <c r="Q512" i="5" l="1"/>
  <c r="T512" i="5" s="1"/>
  <c r="P512" i="5"/>
  <c r="S512" i="5" s="1"/>
  <c r="I513" i="5" s="1"/>
  <c r="U512" i="5"/>
  <c r="V512" i="5" s="1"/>
  <c r="W512" i="5" s="1"/>
  <c r="R512" i="5"/>
  <c r="F513" i="5" s="1"/>
  <c r="G513" i="5" l="1"/>
  <c r="H513" i="5" s="1"/>
  <c r="J513" i="5"/>
  <c r="O513" i="5" s="1"/>
  <c r="M513" i="5" s="1"/>
  <c r="K513" i="5"/>
  <c r="L513" i="5" s="1"/>
  <c r="X513" i="5" s="1"/>
  <c r="P513" i="5" l="1"/>
  <c r="S513" i="5" s="1"/>
  <c r="I514" i="5" s="1"/>
  <c r="U513" i="5"/>
  <c r="V513" i="5" s="1"/>
  <c r="W513" i="5" s="1"/>
  <c r="Q513" i="5"/>
  <c r="T513" i="5" s="1"/>
  <c r="R513" i="5"/>
  <c r="F514" i="5" s="1"/>
  <c r="G514" i="5" l="1"/>
  <c r="H514" i="5" s="1"/>
  <c r="J514" i="5"/>
  <c r="O514" i="5" s="1"/>
  <c r="M514" i="5" s="1"/>
  <c r="K514" i="5"/>
  <c r="L514" i="5" s="1"/>
  <c r="X514" i="5" s="1"/>
  <c r="P514" i="5" l="1"/>
  <c r="S514" i="5" s="1"/>
  <c r="I515" i="5" s="1"/>
  <c r="U514" i="5"/>
  <c r="V514" i="5" s="1"/>
  <c r="W514" i="5" s="1"/>
  <c r="Q514" i="5"/>
  <c r="T514" i="5" s="1"/>
  <c r="R514" i="5"/>
  <c r="F515" i="5" s="1"/>
  <c r="G515" i="5" l="1"/>
  <c r="H515" i="5" s="1"/>
  <c r="K515" i="5"/>
  <c r="L515" i="5" s="1"/>
  <c r="X515" i="5" s="1"/>
  <c r="J515" i="5"/>
  <c r="O515" i="5" s="1"/>
  <c r="M515" i="5" s="1"/>
  <c r="P515" i="5" l="1"/>
  <c r="S515" i="5" s="1"/>
  <c r="I516" i="5" s="1"/>
  <c r="U515" i="5"/>
  <c r="V515" i="5" s="1"/>
  <c r="W515" i="5" s="1"/>
  <c r="Q515" i="5"/>
  <c r="T515" i="5" s="1"/>
  <c r="R515" i="5"/>
  <c r="F516" i="5" s="1"/>
  <c r="G516" i="5" l="1"/>
  <c r="H516" i="5" s="1"/>
  <c r="K516" i="5"/>
  <c r="L516" i="5" s="1"/>
  <c r="X516" i="5" s="1"/>
  <c r="J516" i="5"/>
  <c r="O516" i="5" s="1"/>
  <c r="M516" i="5" s="1"/>
  <c r="U516" i="5" l="1"/>
  <c r="V516" i="5" s="1"/>
  <c r="W516" i="5" s="1"/>
  <c r="Q516" i="5"/>
  <c r="T516" i="5" s="1"/>
  <c r="P516" i="5"/>
  <c r="S516" i="5" s="1"/>
  <c r="I517" i="5" s="1"/>
  <c r="R516" i="5"/>
  <c r="F517" i="5" s="1"/>
  <c r="G517" i="5" l="1"/>
  <c r="H517" i="5" s="1"/>
  <c r="K517" i="5"/>
  <c r="L517" i="5" s="1"/>
  <c r="X517" i="5" s="1"/>
  <c r="J517" i="5"/>
  <c r="O517" i="5" s="1"/>
  <c r="M517" i="5" s="1"/>
  <c r="Q517" i="5" l="1"/>
  <c r="T517" i="5" s="1"/>
  <c r="U517" i="5"/>
  <c r="V517" i="5" s="1"/>
  <c r="W517" i="5" s="1"/>
  <c r="P517" i="5"/>
  <c r="S517" i="5" s="1"/>
  <c r="I518" i="5" s="1"/>
  <c r="R517" i="5"/>
  <c r="F518" i="5" s="1"/>
  <c r="G518" i="5" l="1"/>
  <c r="H518" i="5" s="1"/>
  <c r="K518" i="5"/>
  <c r="L518" i="5" s="1"/>
  <c r="X518" i="5" s="1"/>
  <c r="J518" i="5"/>
  <c r="O518" i="5" s="1"/>
  <c r="M518" i="5" s="1"/>
  <c r="Q518" i="5" l="1"/>
  <c r="T518" i="5" s="1"/>
  <c r="P518" i="5"/>
  <c r="S518" i="5" s="1"/>
  <c r="I519" i="5" s="1"/>
  <c r="U518" i="5"/>
  <c r="V518" i="5" s="1"/>
  <c r="W518" i="5" s="1"/>
  <c r="R518" i="5"/>
  <c r="F519" i="5" s="1"/>
  <c r="G519" i="5" l="1"/>
  <c r="H519" i="5" s="1"/>
  <c r="K519" i="5"/>
  <c r="L519" i="5" s="1"/>
  <c r="X519" i="5" s="1"/>
  <c r="J519" i="5"/>
  <c r="O519" i="5" s="1"/>
  <c r="M519" i="5" s="1"/>
  <c r="Q519" i="5" l="1"/>
  <c r="T519" i="5" s="1"/>
  <c r="P519" i="5"/>
  <c r="S519" i="5" s="1"/>
  <c r="I520" i="5" s="1"/>
  <c r="U519" i="5"/>
  <c r="V519" i="5" s="1"/>
  <c r="W519" i="5" s="1"/>
  <c r="R519" i="5"/>
  <c r="F520" i="5" s="1"/>
  <c r="G520" i="5" l="1"/>
  <c r="H520" i="5" s="1"/>
  <c r="K520" i="5"/>
  <c r="L520" i="5" s="1"/>
  <c r="X520" i="5" s="1"/>
  <c r="J520" i="5"/>
  <c r="O520" i="5" s="1"/>
  <c r="M520" i="5" s="1"/>
  <c r="Q520" i="5" l="1"/>
  <c r="T520" i="5" s="1"/>
  <c r="U520" i="5"/>
  <c r="V520" i="5" s="1"/>
  <c r="W520" i="5" s="1"/>
  <c r="P520" i="5"/>
  <c r="S520" i="5" s="1"/>
  <c r="I521" i="5" s="1"/>
  <c r="R520" i="5"/>
  <c r="F521" i="5" s="1"/>
  <c r="G521" i="5" l="1"/>
  <c r="H521" i="5" s="1"/>
  <c r="J521" i="5"/>
  <c r="O521" i="5" s="1"/>
  <c r="M521" i="5" s="1"/>
  <c r="K521" i="5"/>
  <c r="L521" i="5" s="1"/>
  <c r="X521" i="5" s="1"/>
  <c r="P521" i="5" l="1"/>
  <c r="S521" i="5" s="1"/>
  <c r="I522" i="5" s="1"/>
  <c r="U521" i="5"/>
  <c r="V521" i="5" s="1"/>
  <c r="W521" i="5" s="1"/>
  <c r="Q521" i="5"/>
  <c r="T521" i="5" s="1"/>
  <c r="R521" i="5"/>
  <c r="F522" i="5" s="1"/>
  <c r="G522" i="5" l="1"/>
  <c r="H522" i="5" s="1"/>
  <c r="J522" i="5"/>
  <c r="O522" i="5" s="1"/>
  <c r="M522" i="5" s="1"/>
  <c r="K522" i="5"/>
  <c r="L522" i="5" s="1"/>
  <c r="X522" i="5" s="1"/>
  <c r="Q522" i="5" l="1"/>
  <c r="T522" i="5" s="1"/>
  <c r="P522" i="5"/>
  <c r="S522" i="5" s="1"/>
  <c r="I523" i="5" s="1"/>
  <c r="U522" i="5"/>
  <c r="V522" i="5" s="1"/>
  <c r="W522" i="5" s="1"/>
  <c r="R522" i="5"/>
  <c r="F523" i="5" s="1"/>
  <c r="G523" i="5" l="1"/>
  <c r="H523" i="5" s="1"/>
  <c r="J523" i="5"/>
  <c r="O523" i="5" s="1"/>
  <c r="M523" i="5" s="1"/>
  <c r="K523" i="5"/>
  <c r="L523" i="5" s="1"/>
  <c r="X523" i="5" s="1"/>
  <c r="P523" i="5" l="1"/>
  <c r="S523" i="5" s="1"/>
  <c r="I524" i="5" s="1"/>
  <c r="Q523" i="5"/>
  <c r="T523" i="5" s="1"/>
  <c r="U523" i="5"/>
  <c r="V523" i="5" s="1"/>
  <c r="W523" i="5" s="1"/>
  <c r="R523" i="5"/>
  <c r="F524" i="5" s="1"/>
  <c r="G524" i="5" l="1"/>
  <c r="H524" i="5" s="1"/>
  <c r="J524" i="5"/>
  <c r="O524" i="5" s="1"/>
  <c r="M524" i="5" s="1"/>
  <c r="K524" i="5"/>
  <c r="L524" i="5" s="1"/>
  <c r="X524" i="5" s="1"/>
  <c r="P524" i="5" l="1"/>
  <c r="S524" i="5" s="1"/>
  <c r="I525" i="5" s="1"/>
  <c r="U524" i="5"/>
  <c r="V524" i="5" s="1"/>
  <c r="W524" i="5" s="1"/>
  <c r="Q524" i="5"/>
  <c r="T524" i="5" s="1"/>
  <c r="R524" i="5"/>
  <c r="F525" i="5" s="1"/>
  <c r="G525" i="5" l="1"/>
  <c r="H525" i="5" s="1"/>
  <c r="K525" i="5"/>
  <c r="L525" i="5" s="1"/>
  <c r="X525" i="5" s="1"/>
  <c r="J525" i="5"/>
  <c r="O525" i="5" s="1"/>
  <c r="M525" i="5" s="1"/>
  <c r="U525" i="5" l="1"/>
  <c r="V525" i="5" s="1"/>
  <c r="W525" i="5" s="1"/>
  <c r="Q525" i="5"/>
  <c r="T525" i="5" s="1"/>
  <c r="P525" i="5"/>
  <c r="S525" i="5" s="1"/>
  <c r="I526" i="5" s="1"/>
  <c r="R525" i="5"/>
  <c r="F526" i="5" s="1"/>
  <c r="G526" i="5" l="1"/>
  <c r="H526" i="5" s="1"/>
  <c r="K526" i="5"/>
  <c r="L526" i="5" s="1"/>
  <c r="X526" i="5" s="1"/>
  <c r="J526" i="5"/>
  <c r="O526" i="5" s="1"/>
  <c r="M526" i="5" s="1"/>
  <c r="P526" i="5" l="1"/>
  <c r="S526" i="5" s="1"/>
  <c r="I527" i="5" s="1"/>
  <c r="U526" i="5"/>
  <c r="V526" i="5" s="1"/>
  <c r="W526" i="5" s="1"/>
  <c r="Q526" i="5"/>
  <c r="T526" i="5" s="1"/>
  <c r="R526" i="5"/>
  <c r="F527" i="5" s="1"/>
  <c r="G527" i="5" l="1"/>
  <c r="H527" i="5" s="1"/>
  <c r="K527" i="5"/>
  <c r="L527" i="5" s="1"/>
  <c r="X527" i="5" s="1"/>
  <c r="J527" i="5"/>
  <c r="O527" i="5" s="1"/>
  <c r="M527" i="5" s="1"/>
  <c r="U527" i="5" l="1"/>
  <c r="V527" i="5" s="1"/>
  <c r="W527" i="5" s="1"/>
  <c r="Q527" i="5"/>
  <c r="T527" i="5" s="1"/>
  <c r="P527" i="5"/>
  <c r="S527" i="5" s="1"/>
  <c r="I528" i="5" s="1"/>
  <c r="R527" i="5"/>
  <c r="F528" i="5" s="1"/>
  <c r="G528" i="5" l="1"/>
  <c r="H528" i="5" s="1"/>
  <c r="J528" i="5"/>
  <c r="O528" i="5" s="1"/>
  <c r="M528" i="5" s="1"/>
  <c r="K528" i="5"/>
  <c r="L528" i="5" s="1"/>
  <c r="X528" i="5" s="1"/>
  <c r="U528" i="5" l="1"/>
  <c r="V528" i="5" s="1"/>
  <c r="W528" i="5" s="1"/>
  <c r="Q528" i="5"/>
  <c r="T528" i="5" s="1"/>
  <c r="P528" i="5"/>
  <c r="S528" i="5" s="1"/>
  <c r="I529" i="5" s="1"/>
  <c r="R528" i="5"/>
  <c r="F529" i="5" s="1"/>
  <c r="G529" i="5" l="1"/>
  <c r="H529" i="5" s="1"/>
  <c r="J529" i="5"/>
  <c r="O529" i="5" s="1"/>
  <c r="M529" i="5" s="1"/>
  <c r="K529" i="5"/>
  <c r="L529" i="5" s="1"/>
  <c r="X529" i="5" s="1"/>
  <c r="Q529" i="5" l="1"/>
  <c r="T529" i="5" s="1"/>
  <c r="P529" i="5"/>
  <c r="S529" i="5" s="1"/>
  <c r="I530" i="5" s="1"/>
  <c r="U529" i="5"/>
  <c r="V529" i="5" s="1"/>
  <c r="W529" i="5" s="1"/>
  <c r="R529" i="5"/>
  <c r="F530" i="5" s="1"/>
  <c r="G530" i="5" l="1"/>
  <c r="H530" i="5" s="1"/>
  <c r="J530" i="5"/>
  <c r="O530" i="5" s="1"/>
  <c r="M530" i="5" s="1"/>
  <c r="K530" i="5"/>
  <c r="L530" i="5" s="1"/>
  <c r="X530" i="5" s="1"/>
  <c r="Q530" i="5" l="1"/>
  <c r="T530" i="5" s="1"/>
  <c r="P530" i="5"/>
  <c r="S530" i="5" s="1"/>
  <c r="I531" i="5" s="1"/>
  <c r="U530" i="5"/>
  <c r="V530" i="5" s="1"/>
  <c r="W530" i="5" s="1"/>
  <c r="R530" i="5"/>
  <c r="F531" i="5" s="1"/>
  <c r="G531" i="5" l="1"/>
  <c r="H531" i="5" s="1"/>
  <c r="K531" i="5"/>
  <c r="L531" i="5" s="1"/>
  <c r="X531" i="5" s="1"/>
  <c r="J531" i="5"/>
  <c r="O531" i="5" s="1"/>
  <c r="M531" i="5" s="1"/>
  <c r="P531" i="5" l="1"/>
  <c r="S531" i="5" s="1"/>
  <c r="I532" i="5" s="1"/>
  <c r="U531" i="5"/>
  <c r="V531" i="5" s="1"/>
  <c r="W531" i="5" s="1"/>
  <c r="Q531" i="5"/>
  <c r="T531" i="5" s="1"/>
  <c r="R531" i="5"/>
  <c r="F532" i="5" s="1"/>
  <c r="G532" i="5" l="1"/>
  <c r="H532" i="5" s="1"/>
  <c r="J532" i="5"/>
  <c r="O532" i="5" s="1"/>
  <c r="M532" i="5" s="1"/>
  <c r="K532" i="5"/>
  <c r="L532" i="5" s="1"/>
  <c r="X532" i="5" s="1"/>
  <c r="P532" i="5" l="1"/>
  <c r="S532" i="5" s="1"/>
  <c r="I533" i="5" s="1"/>
  <c r="Q532" i="5"/>
  <c r="T532" i="5" s="1"/>
  <c r="U532" i="5"/>
  <c r="V532" i="5" s="1"/>
  <c r="W532" i="5" s="1"/>
  <c r="R532" i="5"/>
  <c r="F533" i="5" s="1"/>
  <c r="G533" i="5" l="1"/>
  <c r="H533" i="5" s="1"/>
  <c r="J533" i="5"/>
  <c r="O533" i="5" s="1"/>
  <c r="M533" i="5" s="1"/>
  <c r="K533" i="5"/>
  <c r="L533" i="5" s="1"/>
  <c r="X533" i="5" s="1"/>
  <c r="P533" i="5" l="1"/>
  <c r="S533" i="5" s="1"/>
  <c r="I534" i="5" s="1"/>
  <c r="U533" i="5"/>
  <c r="V533" i="5" s="1"/>
  <c r="W533" i="5" s="1"/>
  <c r="Q533" i="5"/>
  <c r="T533" i="5" s="1"/>
  <c r="R533" i="5"/>
  <c r="F534" i="5" s="1"/>
  <c r="G534" i="5" l="1"/>
  <c r="H534" i="5" s="1"/>
  <c r="K534" i="5"/>
  <c r="L534" i="5" s="1"/>
  <c r="X534" i="5" s="1"/>
  <c r="J534" i="5"/>
  <c r="O534" i="5" s="1"/>
  <c r="M534" i="5" s="1"/>
  <c r="P534" i="5" l="1"/>
  <c r="S534" i="5" s="1"/>
  <c r="I535" i="5" s="1"/>
  <c r="U534" i="5"/>
  <c r="V534" i="5" s="1"/>
  <c r="W534" i="5" s="1"/>
  <c r="Q534" i="5"/>
  <c r="T534" i="5" s="1"/>
  <c r="R534" i="5"/>
  <c r="F535" i="5" s="1"/>
  <c r="G535" i="5" l="1"/>
  <c r="H535" i="5" s="1"/>
  <c r="J535" i="5"/>
  <c r="O535" i="5" s="1"/>
  <c r="M535" i="5" s="1"/>
  <c r="K535" i="5"/>
  <c r="L535" i="5" s="1"/>
  <c r="X535" i="5" s="1"/>
  <c r="U535" i="5" l="1"/>
  <c r="V535" i="5" s="1"/>
  <c r="W535" i="5" s="1"/>
  <c r="Q535" i="5"/>
  <c r="T535" i="5" s="1"/>
  <c r="P535" i="5"/>
  <c r="S535" i="5" s="1"/>
  <c r="I536" i="5" s="1"/>
  <c r="R535" i="5"/>
  <c r="F536" i="5" s="1"/>
  <c r="G536" i="5" l="1"/>
  <c r="H536" i="5" s="1"/>
  <c r="J536" i="5"/>
  <c r="O536" i="5" s="1"/>
  <c r="M536" i="5" s="1"/>
  <c r="K536" i="5"/>
  <c r="L536" i="5" s="1"/>
  <c r="X536" i="5" s="1"/>
  <c r="U536" i="5" l="1"/>
  <c r="V536" i="5" s="1"/>
  <c r="W536" i="5" s="1"/>
  <c r="Q536" i="5"/>
  <c r="T536" i="5" s="1"/>
  <c r="P536" i="5"/>
  <c r="S536" i="5" s="1"/>
  <c r="I537" i="5" s="1"/>
  <c r="R536" i="5"/>
  <c r="F537" i="5" s="1"/>
  <c r="G537" i="5" l="1"/>
  <c r="H537" i="5" s="1"/>
  <c r="K537" i="5"/>
  <c r="L537" i="5" s="1"/>
  <c r="X537" i="5" s="1"/>
  <c r="J537" i="5"/>
  <c r="O537" i="5" s="1"/>
  <c r="M537" i="5" s="1"/>
  <c r="P537" i="5" l="1"/>
  <c r="S537" i="5" s="1"/>
  <c r="I538" i="5" s="1"/>
  <c r="Q537" i="5"/>
  <c r="T537" i="5" s="1"/>
  <c r="U537" i="5"/>
  <c r="V537" i="5" s="1"/>
  <c r="W537" i="5" s="1"/>
  <c r="R537" i="5"/>
  <c r="F538" i="5" s="1"/>
  <c r="G538" i="5" l="1"/>
  <c r="H538" i="5" s="1"/>
  <c r="J538" i="5"/>
  <c r="O538" i="5" s="1"/>
  <c r="M538" i="5" s="1"/>
  <c r="K538" i="5"/>
  <c r="L538" i="5" s="1"/>
  <c r="X538" i="5" s="1"/>
  <c r="Q538" i="5" l="1"/>
  <c r="T538" i="5" s="1"/>
  <c r="P538" i="5"/>
  <c r="S538" i="5" s="1"/>
  <c r="I539" i="5" s="1"/>
  <c r="U538" i="5"/>
  <c r="V538" i="5" s="1"/>
  <c r="W538" i="5" s="1"/>
  <c r="R538" i="5"/>
  <c r="F539" i="5" s="1"/>
  <c r="G539" i="5" l="1"/>
  <c r="H539" i="5" s="1"/>
  <c r="J539" i="5"/>
  <c r="O539" i="5" s="1"/>
  <c r="M539" i="5" s="1"/>
  <c r="K539" i="5"/>
  <c r="L539" i="5" s="1"/>
  <c r="X539" i="5" s="1"/>
  <c r="P539" i="5" l="1"/>
  <c r="S539" i="5" s="1"/>
  <c r="I540" i="5" s="1"/>
  <c r="Q539" i="5"/>
  <c r="T539" i="5" s="1"/>
  <c r="U539" i="5"/>
  <c r="V539" i="5" s="1"/>
  <c r="W539" i="5" s="1"/>
  <c r="R539" i="5"/>
  <c r="F540" i="5" s="1"/>
  <c r="G540" i="5" l="1"/>
  <c r="H540" i="5" s="1"/>
  <c r="J540" i="5"/>
  <c r="O540" i="5" s="1"/>
  <c r="M540" i="5" s="1"/>
  <c r="K540" i="5"/>
  <c r="L540" i="5" s="1"/>
  <c r="X540" i="5" s="1"/>
  <c r="P540" i="5" l="1"/>
  <c r="S540" i="5" s="1"/>
  <c r="I541" i="5" s="1"/>
  <c r="Q540" i="5"/>
  <c r="T540" i="5" s="1"/>
  <c r="U540" i="5"/>
  <c r="V540" i="5" s="1"/>
  <c r="W540" i="5" s="1"/>
  <c r="R540" i="5"/>
  <c r="F541" i="5" s="1"/>
  <c r="G541" i="5" l="1"/>
  <c r="H541" i="5" s="1"/>
  <c r="K541" i="5"/>
  <c r="L541" i="5" s="1"/>
  <c r="X541" i="5" s="1"/>
  <c r="J541" i="5"/>
  <c r="O541" i="5" s="1"/>
  <c r="M541" i="5" s="1"/>
  <c r="P541" i="5" l="1"/>
  <c r="S541" i="5" s="1"/>
  <c r="I542" i="5" s="1"/>
  <c r="U541" i="5"/>
  <c r="V541" i="5" s="1"/>
  <c r="W541" i="5" s="1"/>
  <c r="Q541" i="5"/>
  <c r="T541" i="5" s="1"/>
  <c r="R541" i="5"/>
  <c r="F542" i="5" s="1"/>
  <c r="G542" i="5" l="1"/>
  <c r="H542" i="5" s="1"/>
  <c r="K542" i="5"/>
  <c r="L542" i="5" s="1"/>
  <c r="X542" i="5" s="1"/>
  <c r="J542" i="5"/>
  <c r="O542" i="5" s="1"/>
  <c r="M542" i="5" s="1"/>
  <c r="U542" i="5" l="1"/>
  <c r="V542" i="5" s="1"/>
  <c r="W542" i="5" s="1"/>
  <c r="Q542" i="5"/>
  <c r="T542" i="5" s="1"/>
  <c r="P542" i="5"/>
  <c r="S542" i="5" s="1"/>
  <c r="I543" i="5" s="1"/>
  <c r="R542" i="5"/>
  <c r="F543" i="5" s="1"/>
  <c r="G543" i="5" l="1"/>
  <c r="H543" i="5" s="1"/>
  <c r="J543" i="5"/>
  <c r="O543" i="5" s="1"/>
  <c r="M543" i="5" s="1"/>
  <c r="K543" i="5"/>
  <c r="L543" i="5" s="1"/>
  <c r="X543" i="5" s="1"/>
  <c r="U543" i="5" l="1"/>
  <c r="V543" i="5" s="1"/>
  <c r="W543" i="5" s="1"/>
  <c r="Q543" i="5"/>
  <c r="T543" i="5" s="1"/>
  <c r="P543" i="5"/>
  <c r="S543" i="5" s="1"/>
  <c r="I544" i="5" s="1"/>
  <c r="R543" i="5"/>
  <c r="F544" i="5" s="1"/>
  <c r="G544" i="5" l="1"/>
  <c r="H544" i="5" s="1"/>
  <c r="J544" i="5"/>
  <c r="O544" i="5" s="1"/>
  <c r="M544" i="5" s="1"/>
  <c r="K544" i="5"/>
  <c r="L544" i="5" s="1"/>
  <c r="X544" i="5" s="1"/>
  <c r="U544" i="5" l="1"/>
  <c r="V544" i="5" s="1"/>
  <c r="W544" i="5" s="1"/>
  <c r="Q544" i="5"/>
  <c r="T544" i="5" s="1"/>
  <c r="P544" i="5"/>
  <c r="S544" i="5" s="1"/>
  <c r="I545" i="5" s="1"/>
  <c r="R544" i="5"/>
  <c r="F545" i="5" s="1"/>
  <c r="G545" i="5" l="1"/>
  <c r="H545" i="5" s="1"/>
  <c r="J545" i="5"/>
  <c r="O545" i="5" s="1"/>
  <c r="M545" i="5" s="1"/>
  <c r="K545" i="5"/>
  <c r="L545" i="5" s="1"/>
  <c r="X545" i="5" s="1"/>
  <c r="Q545" i="5" l="1"/>
  <c r="T545" i="5" s="1"/>
  <c r="P545" i="5"/>
  <c r="S545" i="5" s="1"/>
  <c r="I546" i="5" s="1"/>
  <c r="U545" i="5"/>
  <c r="V545" i="5" s="1"/>
  <c r="W545" i="5" s="1"/>
  <c r="R545" i="5"/>
  <c r="F546" i="5" s="1"/>
  <c r="G546" i="5" l="1"/>
  <c r="H546" i="5" s="1"/>
  <c r="J546" i="5"/>
  <c r="O546" i="5" s="1"/>
  <c r="M546" i="5" s="1"/>
  <c r="K546" i="5"/>
  <c r="L546" i="5" s="1"/>
  <c r="X546" i="5" s="1"/>
  <c r="Q546" i="5" l="1"/>
  <c r="T546" i="5" s="1"/>
  <c r="U546" i="5"/>
  <c r="V546" i="5" s="1"/>
  <c r="W546" i="5" s="1"/>
  <c r="P546" i="5"/>
  <c r="S546" i="5" s="1"/>
  <c r="I547" i="5" s="1"/>
  <c r="R546" i="5"/>
  <c r="F547" i="5" s="1"/>
  <c r="G547" i="5" l="1"/>
  <c r="H547" i="5" s="1"/>
  <c r="J547" i="5"/>
  <c r="O547" i="5" s="1"/>
  <c r="M547" i="5" s="1"/>
  <c r="K547" i="5"/>
  <c r="L547" i="5" s="1"/>
  <c r="X547" i="5" s="1"/>
  <c r="P547" i="5" l="1"/>
  <c r="S547" i="5" s="1"/>
  <c r="I548" i="5" s="1"/>
  <c r="U547" i="5"/>
  <c r="V547" i="5" s="1"/>
  <c r="W547" i="5" s="1"/>
  <c r="Q547" i="5"/>
  <c r="T547" i="5" s="1"/>
  <c r="R547" i="5"/>
  <c r="F548" i="5" s="1"/>
  <c r="G548" i="5" l="1"/>
  <c r="H548" i="5" s="1"/>
  <c r="J548" i="5"/>
  <c r="O548" i="5" s="1"/>
  <c r="M548" i="5" s="1"/>
  <c r="K548" i="5"/>
  <c r="L548" i="5" s="1"/>
  <c r="X548" i="5" s="1"/>
  <c r="P548" i="5" l="1"/>
  <c r="S548" i="5" s="1"/>
  <c r="I549" i="5" s="1"/>
  <c r="Q548" i="5"/>
  <c r="T548" i="5" s="1"/>
  <c r="U548" i="5"/>
  <c r="V548" i="5" s="1"/>
  <c r="W548" i="5" s="1"/>
  <c r="R548" i="5"/>
  <c r="F549" i="5" s="1"/>
  <c r="G549" i="5" l="1"/>
  <c r="H549" i="5" s="1"/>
  <c r="J549" i="5"/>
  <c r="O549" i="5" s="1"/>
  <c r="M549" i="5" s="1"/>
  <c r="K549" i="5"/>
  <c r="L549" i="5" s="1"/>
  <c r="X549" i="5" s="1"/>
  <c r="P549" i="5" l="1"/>
  <c r="S549" i="5" s="1"/>
  <c r="I550" i="5" s="1"/>
  <c r="U549" i="5"/>
  <c r="V549" i="5" s="1"/>
  <c r="W549" i="5" s="1"/>
  <c r="Q549" i="5"/>
  <c r="T549" i="5" s="1"/>
  <c r="R549" i="5"/>
  <c r="F550" i="5" s="1"/>
  <c r="G550" i="5" l="1"/>
  <c r="H550" i="5" s="1"/>
  <c r="K550" i="5"/>
  <c r="L550" i="5" s="1"/>
  <c r="X550" i="5" s="1"/>
  <c r="J550" i="5"/>
  <c r="O550" i="5" s="1"/>
  <c r="M550" i="5" s="1"/>
  <c r="P550" i="5" l="1"/>
  <c r="S550" i="5" s="1"/>
  <c r="I551" i="5" s="1"/>
  <c r="U550" i="5"/>
  <c r="V550" i="5" s="1"/>
  <c r="W550" i="5" s="1"/>
  <c r="Q550" i="5"/>
  <c r="T550" i="5" s="1"/>
  <c r="R550" i="5"/>
  <c r="F551" i="5" s="1"/>
  <c r="G551" i="5" l="1"/>
  <c r="H551" i="5" s="1"/>
  <c r="K551" i="5"/>
  <c r="L551" i="5" s="1"/>
  <c r="X551" i="5" s="1"/>
  <c r="J551" i="5"/>
  <c r="O551" i="5" s="1"/>
  <c r="M551" i="5" s="1"/>
  <c r="Q551" i="5" l="1"/>
  <c r="T551" i="5" s="1"/>
  <c r="U551" i="5"/>
  <c r="V551" i="5" s="1"/>
  <c r="W551" i="5" s="1"/>
  <c r="P551" i="5"/>
  <c r="S551" i="5" s="1"/>
  <c r="I552" i="5" s="1"/>
  <c r="R551" i="5"/>
  <c r="F552" i="5" s="1"/>
  <c r="G552" i="5" l="1"/>
  <c r="H552" i="5" s="1"/>
  <c r="J552" i="5"/>
  <c r="O552" i="5" s="1"/>
  <c r="M552" i="5" s="1"/>
  <c r="K552" i="5"/>
  <c r="L552" i="5" s="1"/>
  <c r="X552" i="5" s="1"/>
  <c r="Q552" i="5" l="1"/>
  <c r="T552" i="5" s="1"/>
  <c r="U552" i="5"/>
  <c r="V552" i="5" s="1"/>
  <c r="W552" i="5" s="1"/>
  <c r="P552" i="5"/>
  <c r="S552" i="5" s="1"/>
  <c r="I553" i="5" s="1"/>
  <c r="R552" i="5"/>
  <c r="F553" i="5" s="1"/>
  <c r="G553" i="5" l="1"/>
  <c r="H553" i="5" s="1"/>
  <c r="K553" i="5"/>
  <c r="L553" i="5" s="1"/>
  <c r="X553" i="5" s="1"/>
  <c r="J553" i="5"/>
  <c r="O553" i="5" s="1"/>
  <c r="M553" i="5" s="1"/>
  <c r="Q553" i="5" l="1"/>
  <c r="T553" i="5" s="1"/>
  <c r="P553" i="5"/>
  <c r="S553" i="5" s="1"/>
  <c r="I554" i="5" s="1"/>
  <c r="U553" i="5"/>
  <c r="V553" i="5" s="1"/>
  <c r="W553" i="5" s="1"/>
  <c r="R553" i="5"/>
  <c r="F554" i="5" s="1"/>
  <c r="G554" i="5" l="1"/>
  <c r="H554" i="5" s="1"/>
  <c r="J554" i="5"/>
  <c r="O554" i="5" s="1"/>
  <c r="M554" i="5" s="1"/>
  <c r="K554" i="5"/>
  <c r="L554" i="5" s="1"/>
  <c r="X554" i="5" s="1"/>
  <c r="Q554" i="5" l="1"/>
  <c r="T554" i="5" s="1"/>
  <c r="U554" i="5"/>
  <c r="V554" i="5" s="1"/>
  <c r="W554" i="5" s="1"/>
  <c r="P554" i="5"/>
  <c r="S554" i="5" s="1"/>
  <c r="I555" i="5" s="1"/>
  <c r="R554" i="5"/>
  <c r="F555" i="5" s="1"/>
  <c r="G555" i="5" l="1"/>
  <c r="H555" i="5" s="1"/>
  <c r="J555" i="5"/>
  <c r="O555" i="5" s="1"/>
  <c r="M555" i="5" s="1"/>
  <c r="K555" i="5"/>
  <c r="L555" i="5" s="1"/>
  <c r="X555" i="5" s="1"/>
  <c r="P555" i="5" l="1"/>
  <c r="S555" i="5" s="1"/>
  <c r="I556" i="5" s="1"/>
  <c r="Q555" i="5"/>
  <c r="T555" i="5" s="1"/>
  <c r="U555" i="5"/>
  <c r="V555" i="5" s="1"/>
  <c r="W555" i="5" s="1"/>
  <c r="R555" i="5"/>
  <c r="F556" i="5" s="1"/>
  <c r="G556" i="5" l="1"/>
  <c r="H556" i="5" s="1"/>
  <c r="K556" i="5"/>
  <c r="L556" i="5" s="1"/>
  <c r="X556" i="5" s="1"/>
  <c r="J556" i="5"/>
  <c r="O556" i="5" s="1"/>
  <c r="M556" i="5" s="1"/>
  <c r="P556" i="5" l="1"/>
  <c r="S556" i="5" s="1"/>
  <c r="I557" i="5" s="1"/>
  <c r="U556" i="5"/>
  <c r="V556" i="5" s="1"/>
  <c r="W556" i="5" s="1"/>
  <c r="Q556" i="5"/>
  <c r="T556" i="5" s="1"/>
  <c r="R556" i="5"/>
  <c r="F557" i="5" s="1"/>
  <c r="G557" i="5" l="1"/>
  <c r="H557" i="5" s="1"/>
  <c r="K557" i="5"/>
  <c r="L557" i="5" s="1"/>
  <c r="X557" i="5" s="1"/>
  <c r="J557" i="5"/>
  <c r="O557" i="5" s="1"/>
  <c r="M557" i="5" s="1"/>
  <c r="U557" i="5" l="1"/>
  <c r="V557" i="5" s="1"/>
  <c r="W557" i="5" s="1"/>
  <c r="Q557" i="5"/>
  <c r="T557" i="5" s="1"/>
  <c r="P557" i="5"/>
  <c r="S557" i="5" s="1"/>
  <c r="I558" i="5" s="1"/>
  <c r="R557" i="5"/>
  <c r="F558" i="5" s="1"/>
  <c r="G558" i="5" l="1"/>
  <c r="H558" i="5" s="1"/>
  <c r="K558" i="5"/>
  <c r="L558" i="5" s="1"/>
  <c r="X558" i="5" s="1"/>
  <c r="J558" i="5"/>
  <c r="O558" i="5" s="1"/>
  <c r="M558" i="5" s="1"/>
  <c r="U558" i="5" l="1"/>
  <c r="V558" i="5" s="1"/>
  <c r="W558" i="5" s="1"/>
  <c r="P558" i="5"/>
  <c r="S558" i="5" s="1"/>
  <c r="I559" i="5" s="1"/>
  <c r="Q558" i="5"/>
  <c r="T558" i="5" s="1"/>
  <c r="R558" i="5"/>
  <c r="F559" i="5" s="1"/>
  <c r="G559" i="5" l="1"/>
  <c r="H559" i="5" s="1"/>
  <c r="J559" i="5"/>
  <c r="O559" i="5" s="1"/>
  <c r="M559" i="5" s="1"/>
  <c r="K559" i="5"/>
  <c r="L559" i="5" s="1"/>
  <c r="X559" i="5" s="1"/>
  <c r="P559" i="5" l="1"/>
  <c r="S559" i="5" s="1"/>
  <c r="I560" i="5" s="1"/>
  <c r="Q559" i="5"/>
  <c r="T559" i="5" s="1"/>
  <c r="U559" i="5"/>
  <c r="V559" i="5" s="1"/>
  <c r="W559" i="5" s="1"/>
  <c r="R559" i="5"/>
  <c r="F560" i="5" s="1"/>
  <c r="G560" i="5" l="1"/>
  <c r="H560" i="5" s="1"/>
  <c r="K560" i="5"/>
  <c r="L560" i="5" s="1"/>
  <c r="X560" i="5" s="1"/>
  <c r="J560" i="5"/>
  <c r="O560" i="5" s="1"/>
  <c r="M560" i="5" s="1"/>
  <c r="P560" i="5" l="1"/>
  <c r="S560" i="5" s="1"/>
  <c r="I561" i="5" s="1"/>
  <c r="Q560" i="5"/>
  <c r="T560" i="5" s="1"/>
  <c r="U560" i="5"/>
  <c r="V560" i="5" s="1"/>
  <c r="W560" i="5" s="1"/>
  <c r="R560" i="5"/>
  <c r="F561" i="5" s="1"/>
  <c r="G561" i="5" l="1"/>
  <c r="H561" i="5" s="1"/>
  <c r="J561" i="5"/>
  <c r="O561" i="5" s="1"/>
  <c r="M561" i="5" s="1"/>
  <c r="K561" i="5"/>
  <c r="L561" i="5" s="1"/>
  <c r="X561" i="5" s="1"/>
  <c r="Q561" i="5" l="1"/>
  <c r="T561" i="5" s="1"/>
  <c r="P561" i="5"/>
  <c r="S561" i="5" s="1"/>
  <c r="I562" i="5" s="1"/>
  <c r="U561" i="5"/>
  <c r="V561" i="5" s="1"/>
  <c r="W561" i="5" s="1"/>
  <c r="R561" i="5"/>
  <c r="F562" i="5" s="1"/>
  <c r="G562" i="5" l="1"/>
  <c r="H562" i="5" s="1"/>
  <c r="J562" i="5"/>
  <c r="O562" i="5" s="1"/>
  <c r="M562" i="5" s="1"/>
  <c r="K562" i="5"/>
  <c r="L562" i="5" s="1"/>
  <c r="X562" i="5" s="1"/>
  <c r="Q562" i="5" l="1"/>
  <c r="T562" i="5" s="1"/>
  <c r="U562" i="5"/>
  <c r="V562" i="5" s="1"/>
  <c r="W562" i="5" s="1"/>
  <c r="P562" i="5"/>
  <c r="S562" i="5" s="1"/>
  <c r="I563" i="5" s="1"/>
  <c r="R562" i="5"/>
  <c r="F563" i="5" s="1"/>
  <c r="G563" i="5" l="1"/>
  <c r="H563" i="5" s="1"/>
  <c r="J563" i="5"/>
  <c r="O563" i="5" s="1"/>
  <c r="M563" i="5" s="1"/>
  <c r="K563" i="5"/>
  <c r="L563" i="5" s="1"/>
  <c r="X563" i="5" s="1"/>
  <c r="P563" i="5" l="1"/>
  <c r="S563" i="5" s="1"/>
  <c r="I564" i="5" s="1"/>
  <c r="Q563" i="5"/>
  <c r="T563" i="5" s="1"/>
  <c r="U563" i="5"/>
  <c r="V563" i="5" s="1"/>
  <c r="W563" i="5" s="1"/>
  <c r="R563" i="5"/>
  <c r="F564" i="5" s="1"/>
  <c r="G564" i="5" l="1"/>
  <c r="H564" i="5" s="1"/>
  <c r="J564" i="5"/>
  <c r="O564" i="5" s="1"/>
  <c r="M564" i="5" s="1"/>
  <c r="K564" i="5"/>
  <c r="L564" i="5" s="1"/>
  <c r="X564" i="5" s="1"/>
  <c r="P564" i="5" l="1"/>
  <c r="S564" i="5" s="1"/>
  <c r="I565" i="5" s="1"/>
  <c r="U564" i="5"/>
  <c r="V564" i="5" s="1"/>
  <c r="W564" i="5" s="1"/>
  <c r="Q564" i="5"/>
  <c r="T564" i="5" s="1"/>
  <c r="R564" i="5"/>
  <c r="F565" i="5" s="1"/>
  <c r="K565" i="5" l="1"/>
  <c r="L565" i="5" s="1"/>
  <c r="X565" i="5" s="1"/>
  <c r="J565" i="5"/>
  <c r="O565" i="5" s="1"/>
  <c r="M565" i="5" s="1"/>
  <c r="G565" i="5"/>
  <c r="H565" i="5" s="1"/>
  <c r="P565" i="5" l="1"/>
  <c r="S565" i="5" s="1"/>
  <c r="I566" i="5" s="1"/>
  <c r="U565" i="5"/>
  <c r="V565" i="5" s="1"/>
  <c r="W565" i="5" s="1"/>
  <c r="Q565" i="5"/>
  <c r="T565" i="5" s="1"/>
  <c r="R565" i="5"/>
  <c r="F566" i="5" s="1"/>
  <c r="G566" i="5" l="1"/>
  <c r="H566" i="5" s="1"/>
  <c r="K566" i="5"/>
  <c r="L566" i="5" s="1"/>
  <c r="X566" i="5" s="1"/>
  <c r="J566" i="5"/>
  <c r="O566" i="5" s="1"/>
  <c r="M566" i="5" s="1"/>
  <c r="P566" i="5" l="1"/>
  <c r="S566" i="5" s="1"/>
  <c r="I567" i="5" s="1"/>
  <c r="U566" i="5"/>
  <c r="V566" i="5" s="1"/>
  <c r="W566" i="5" s="1"/>
  <c r="Q566" i="5"/>
  <c r="T566" i="5" s="1"/>
  <c r="R566" i="5"/>
  <c r="F567" i="5" s="1"/>
  <c r="G567" i="5" l="1"/>
  <c r="H567" i="5" s="1"/>
  <c r="J567" i="5"/>
  <c r="O567" i="5" s="1"/>
  <c r="M567" i="5" s="1"/>
  <c r="K567" i="5"/>
  <c r="L567" i="5" s="1"/>
  <c r="X567" i="5" s="1"/>
  <c r="U567" i="5" l="1"/>
  <c r="V567" i="5" s="1"/>
  <c r="W567" i="5" s="1"/>
  <c r="Q567" i="5"/>
  <c r="T567" i="5" s="1"/>
  <c r="P567" i="5"/>
  <c r="S567" i="5" s="1"/>
  <c r="I568" i="5" s="1"/>
  <c r="R567" i="5"/>
  <c r="F568" i="5" s="1"/>
  <c r="G568" i="5" l="1"/>
  <c r="H568" i="5" s="1"/>
  <c r="J568" i="5"/>
  <c r="O568" i="5" s="1"/>
  <c r="M568" i="5" s="1"/>
  <c r="K568" i="5"/>
  <c r="L568" i="5" s="1"/>
  <c r="X568" i="5" s="1"/>
  <c r="U568" i="5" l="1"/>
  <c r="V568" i="5" s="1"/>
  <c r="W568" i="5" s="1"/>
  <c r="Q568" i="5"/>
  <c r="T568" i="5" s="1"/>
  <c r="P568" i="5"/>
  <c r="S568" i="5" s="1"/>
  <c r="I569" i="5" s="1"/>
  <c r="R568" i="5"/>
  <c r="F569" i="5" s="1"/>
  <c r="G569" i="5" l="1"/>
  <c r="H569" i="5" s="1"/>
  <c r="K569" i="5"/>
  <c r="L569" i="5" s="1"/>
  <c r="X569" i="5" s="1"/>
  <c r="J569" i="5"/>
  <c r="O569" i="5" s="1"/>
  <c r="M569" i="5" s="1"/>
  <c r="Q569" i="5" l="1"/>
  <c r="T569" i="5" s="1"/>
  <c r="P569" i="5"/>
  <c r="S569" i="5" s="1"/>
  <c r="I570" i="5" s="1"/>
  <c r="U569" i="5"/>
  <c r="V569" i="5" s="1"/>
  <c r="W569" i="5" s="1"/>
  <c r="R569" i="5"/>
  <c r="F570" i="5" s="1"/>
  <c r="G570" i="5" l="1"/>
  <c r="H570" i="5" s="1"/>
  <c r="J570" i="5"/>
  <c r="O570" i="5" s="1"/>
  <c r="M570" i="5" s="1"/>
  <c r="K570" i="5"/>
  <c r="L570" i="5" s="1"/>
  <c r="X570" i="5" s="1"/>
  <c r="U570" i="5" l="1"/>
  <c r="V570" i="5" s="1"/>
  <c r="W570" i="5" s="1"/>
  <c r="Q570" i="5"/>
  <c r="T570" i="5" s="1"/>
  <c r="P570" i="5"/>
  <c r="S570" i="5" s="1"/>
  <c r="I571" i="5" s="1"/>
  <c r="R570" i="5"/>
  <c r="F571" i="5" s="1"/>
  <c r="G571" i="5" l="1"/>
  <c r="H571" i="5" s="1"/>
  <c r="K571" i="5"/>
  <c r="L571" i="5" s="1"/>
  <c r="X571" i="5" s="1"/>
  <c r="J571" i="5"/>
  <c r="O571" i="5" s="1"/>
  <c r="M571" i="5" s="1"/>
  <c r="P571" i="5" l="1"/>
  <c r="S571" i="5" s="1"/>
  <c r="I572" i="5" s="1"/>
  <c r="Q571" i="5"/>
  <c r="T571" i="5" s="1"/>
  <c r="U571" i="5"/>
  <c r="V571" i="5" s="1"/>
  <c r="W571" i="5" s="1"/>
  <c r="R571" i="5"/>
  <c r="F572" i="5" s="1"/>
  <c r="G572" i="5" l="1"/>
  <c r="H572" i="5" s="1"/>
  <c r="K572" i="5"/>
  <c r="L572" i="5" s="1"/>
  <c r="X572" i="5" s="1"/>
  <c r="J572" i="5"/>
  <c r="O572" i="5" s="1"/>
  <c r="M572" i="5" s="1"/>
  <c r="P572" i="5" l="1"/>
  <c r="S572" i="5" s="1"/>
  <c r="I573" i="5" s="1"/>
  <c r="U572" i="5"/>
  <c r="V572" i="5" s="1"/>
  <c r="W572" i="5" s="1"/>
  <c r="Q572" i="5"/>
  <c r="T572" i="5" s="1"/>
  <c r="R572" i="5"/>
  <c r="F573" i="5" s="1"/>
  <c r="G573" i="5" l="1"/>
  <c r="H573" i="5" s="1"/>
  <c r="K573" i="5"/>
  <c r="L573" i="5" s="1"/>
  <c r="X573" i="5" s="1"/>
  <c r="J573" i="5"/>
  <c r="O573" i="5" s="1"/>
  <c r="M573" i="5" s="1"/>
  <c r="P573" i="5" l="1"/>
  <c r="S573" i="5" s="1"/>
  <c r="I574" i="5" s="1"/>
  <c r="U573" i="5"/>
  <c r="V573" i="5" s="1"/>
  <c r="W573" i="5" s="1"/>
  <c r="Q573" i="5"/>
  <c r="T573" i="5" s="1"/>
  <c r="R573" i="5"/>
  <c r="F574" i="5" s="1"/>
  <c r="G574" i="5" l="1"/>
  <c r="H574" i="5" s="1"/>
  <c r="K574" i="5"/>
  <c r="L574" i="5" s="1"/>
  <c r="X574" i="5" s="1"/>
  <c r="J574" i="5"/>
  <c r="O574" i="5" s="1"/>
  <c r="M574" i="5" s="1"/>
  <c r="P574" i="5" l="1"/>
  <c r="S574" i="5" s="1"/>
  <c r="I575" i="5" s="1"/>
  <c r="U574" i="5"/>
  <c r="V574" i="5" s="1"/>
  <c r="W574" i="5" s="1"/>
  <c r="Q574" i="5"/>
  <c r="T574" i="5" s="1"/>
  <c r="R574" i="5"/>
  <c r="F575" i="5" s="1"/>
  <c r="G575" i="5" l="1"/>
  <c r="H575" i="5" s="1"/>
  <c r="K575" i="5"/>
  <c r="L575" i="5" s="1"/>
  <c r="X575" i="5" s="1"/>
  <c r="J575" i="5"/>
  <c r="O575" i="5" s="1"/>
  <c r="M575" i="5" s="1"/>
  <c r="P575" i="5" l="1"/>
  <c r="S575" i="5" s="1"/>
  <c r="I576" i="5" s="1"/>
  <c r="U575" i="5"/>
  <c r="V575" i="5" s="1"/>
  <c r="W575" i="5" s="1"/>
  <c r="Q575" i="5"/>
  <c r="T575" i="5" s="1"/>
  <c r="R575" i="5"/>
  <c r="F576" i="5" s="1"/>
  <c r="G576" i="5" l="1"/>
  <c r="H576" i="5" s="1"/>
  <c r="K576" i="5"/>
  <c r="L576" i="5" s="1"/>
  <c r="X576" i="5" s="1"/>
  <c r="J576" i="5"/>
  <c r="O576" i="5" s="1"/>
  <c r="M576" i="5" s="1"/>
  <c r="P576" i="5" l="1"/>
  <c r="S576" i="5" s="1"/>
  <c r="I577" i="5" s="1"/>
  <c r="U576" i="5"/>
  <c r="V576" i="5" s="1"/>
  <c r="W576" i="5" s="1"/>
  <c r="Q576" i="5"/>
  <c r="T576" i="5" s="1"/>
  <c r="R576" i="5"/>
  <c r="F577" i="5" s="1"/>
  <c r="G577" i="5" l="1"/>
  <c r="H577" i="5" s="1"/>
  <c r="K577" i="5"/>
  <c r="L577" i="5" s="1"/>
  <c r="X577" i="5" s="1"/>
  <c r="J577" i="5"/>
  <c r="O577" i="5" s="1"/>
  <c r="M577" i="5" s="1"/>
  <c r="U577" i="5" l="1"/>
  <c r="V577" i="5" s="1"/>
  <c r="W577" i="5" s="1"/>
  <c r="Q577" i="5"/>
  <c r="T577" i="5" s="1"/>
  <c r="P577" i="5"/>
  <c r="S577" i="5" s="1"/>
  <c r="I578" i="5" s="1"/>
  <c r="R577" i="5"/>
  <c r="F578" i="5" s="1"/>
  <c r="G578" i="5" l="1"/>
  <c r="H578" i="5" s="1"/>
  <c r="J578" i="5"/>
  <c r="O578" i="5" s="1"/>
  <c r="M578" i="5" s="1"/>
  <c r="K578" i="5"/>
  <c r="L578" i="5" s="1"/>
  <c r="X578" i="5" s="1"/>
  <c r="Q578" i="5" l="1"/>
  <c r="T578" i="5" s="1"/>
  <c r="P578" i="5"/>
  <c r="S578" i="5" s="1"/>
  <c r="I579" i="5" s="1"/>
  <c r="U578" i="5"/>
  <c r="V578" i="5" s="1"/>
  <c r="W578" i="5" s="1"/>
  <c r="R578" i="5"/>
  <c r="F579" i="5" s="1"/>
  <c r="G579" i="5" l="1"/>
  <c r="H579" i="5" s="1"/>
  <c r="K579" i="5"/>
  <c r="L579" i="5" s="1"/>
  <c r="X579" i="5" s="1"/>
  <c r="J579" i="5"/>
  <c r="O579" i="5" s="1"/>
  <c r="M579" i="5" s="1"/>
  <c r="P579" i="5" l="1"/>
  <c r="S579" i="5" s="1"/>
  <c r="I580" i="5" s="1"/>
  <c r="Q579" i="5"/>
  <c r="T579" i="5" s="1"/>
  <c r="U579" i="5"/>
  <c r="V579" i="5" s="1"/>
  <c r="W579" i="5" s="1"/>
  <c r="R579" i="5"/>
  <c r="F580" i="5" s="1"/>
  <c r="G580" i="5" l="1"/>
  <c r="H580" i="5" s="1"/>
  <c r="J580" i="5"/>
  <c r="O580" i="5" s="1"/>
  <c r="M580" i="5" s="1"/>
  <c r="K580" i="5"/>
  <c r="L580" i="5" s="1"/>
  <c r="X580" i="5" s="1"/>
  <c r="P580" i="5" l="1"/>
  <c r="S580" i="5" s="1"/>
  <c r="I581" i="5" s="1"/>
  <c r="U580" i="5"/>
  <c r="V580" i="5" s="1"/>
  <c r="W580" i="5" s="1"/>
  <c r="Q580" i="5"/>
  <c r="T580" i="5" s="1"/>
  <c r="R580" i="5"/>
  <c r="F581" i="5" s="1"/>
  <c r="G581" i="5" l="1"/>
  <c r="H581" i="5" s="1"/>
  <c r="K581" i="5"/>
  <c r="L581" i="5" s="1"/>
  <c r="X581" i="5" s="1"/>
  <c r="J581" i="5"/>
  <c r="O581" i="5" s="1"/>
  <c r="M581" i="5" s="1"/>
  <c r="U581" i="5" l="1"/>
  <c r="V581" i="5" s="1"/>
  <c r="W581" i="5" s="1"/>
  <c r="Q581" i="5"/>
  <c r="T581" i="5" s="1"/>
  <c r="P581" i="5"/>
  <c r="S581" i="5" s="1"/>
  <c r="I582" i="5" s="1"/>
  <c r="R581" i="5"/>
  <c r="F582" i="5" s="1"/>
  <c r="G582" i="5" l="1"/>
  <c r="H582" i="5" s="1"/>
  <c r="J582" i="5"/>
  <c r="O582" i="5" s="1"/>
  <c r="M582" i="5" s="1"/>
  <c r="K582" i="5"/>
  <c r="L582" i="5" s="1"/>
  <c r="X582" i="5" s="1"/>
  <c r="P582" i="5" l="1"/>
  <c r="S582" i="5" s="1"/>
  <c r="I583" i="5" s="1"/>
  <c r="U582" i="5"/>
  <c r="V582" i="5" s="1"/>
  <c r="W582" i="5" s="1"/>
  <c r="Q582" i="5"/>
  <c r="T582" i="5" s="1"/>
  <c r="R582" i="5"/>
  <c r="F583" i="5" s="1"/>
  <c r="G583" i="5" l="1"/>
  <c r="H583" i="5" s="1"/>
  <c r="K583" i="5"/>
  <c r="L583" i="5" s="1"/>
  <c r="X583" i="5" s="1"/>
  <c r="J583" i="5"/>
  <c r="O583" i="5" s="1"/>
  <c r="M583" i="5" s="1"/>
  <c r="P583" i="5" l="1"/>
  <c r="S583" i="5" s="1"/>
  <c r="I584" i="5" s="1"/>
  <c r="U583" i="5"/>
  <c r="V583" i="5" s="1"/>
  <c r="W583" i="5" s="1"/>
  <c r="Q583" i="5"/>
  <c r="T583" i="5" s="1"/>
  <c r="R583" i="5"/>
  <c r="F584" i="5" s="1"/>
  <c r="G584" i="5" l="1"/>
  <c r="H584" i="5" s="1"/>
  <c r="J584" i="5"/>
  <c r="O584" i="5" s="1"/>
  <c r="M584" i="5" s="1"/>
  <c r="K584" i="5"/>
  <c r="L584" i="5" s="1"/>
  <c r="X584" i="5" s="1"/>
  <c r="P584" i="5" l="1"/>
  <c r="S584" i="5" s="1"/>
  <c r="I585" i="5" s="1"/>
  <c r="Q584" i="5"/>
  <c r="T584" i="5" s="1"/>
  <c r="U584" i="5"/>
  <c r="V584" i="5" s="1"/>
  <c r="W584" i="5" s="1"/>
  <c r="R584" i="5"/>
  <c r="F585" i="5" s="1"/>
  <c r="G585" i="5" l="1"/>
  <c r="H585" i="5" s="1"/>
  <c r="J585" i="5"/>
  <c r="O585" i="5" s="1"/>
  <c r="M585" i="5" s="1"/>
  <c r="K585" i="5"/>
  <c r="L585" i="5" s="1"/>
  <c r="X585" i="5" s="1"/>
  <c r="U585" i="5" l="1"/>
  <c r="V585" i="5" s="1"/>
  <c r="W585" i="5" s="1"/>
  <c r="P585" i="5"/>
  <c r="S585" i="5" s="1"/>
  <c r="I586" i="5" s="1"/>
  <c r="Q585" i="5"/>
  <c r="T585" i="5" s="1"/>
  <c r="R585" i="5"/>
  <c r="F586" i="5" s="1"/>
  <c r="G586" i="5" l="1"/>
  <c r="H586" i="5" s="1"/>
  <c r="K586" i="5"/>
  <c r="L586" i="5" s="1"/>
  <c r="X586" i="5" s="1"/>
  <c r="J586" i="5"/>
  <c r="O586" i="5" s="1"/>
  <c r="M586" i="5" s="1"/>
  <c r="Q586" i="5" l="1"/>
  <c r="T586" i="5" s="1"/>
  <c r="P586" i="5"/>
  <c r="S586" i="5" s="1"/>
  <c r="I587" i="5" s="1"/>
  <c r="U586" i="5"/>
  <c r="V586" i="5" s="1"/>
  <c r="W586" i="5" s="1"/>
  <c r="R586" i="5"/>
  <c r="F587" i="5" s="1"/>
  <c r="G587" i="5" l="1"/>
  <c r="H587" i="5" s="1"/>
  <c r="J587" i="5"/>
  <c r="O587" i="5" s="1"/>
  <c r="M587" i="5" s="1"/>
  <c r="K587" i="5"/>
  <c r="L587" i="5" s="1"/>
  <c r="X587" i="5" s="1"/>
  <c r="Q587" i="5" l="1"/>
  <c r="T587" i="5" s="1"/>
  <c r="P587" i="5"/>
  <c r="S587" i="5" s="1"/>
  <c r="I588" i="5" s="1"/>
  <c r="U587" i="5"/>
  <c r="V587" i="5" s="1"/>
  <c r="W587" i="5" s="1"/>
  <c r="R587" i="5"/>
  <c r="F588" i="5" s="1"/>
  <c r="G588" i="5" l="1"/>
  <c r="H588" i="5" s="1"/>
  <c r="J588" i="5"/>
  <c r="O588" i="5" s="1"/>
  <c r="M588" i="5" s="1"/>
  <c r="K588" i="5"/>
  <c r="L588" i="5" s="1"/>
  <c r="X588" i="5" s="1"/>
  <c r="P588" i="5" l="1"/>
  <c r="S588" i="5" s="1"/>
  <c r="I589" i="5" s="1"/>
  <c r="U588" i="5"/>
  <c r="V588" i="5" s="1"/>
  <c r="W588" i="5" s="1"/>
  <c r="Q588" i="5"/>
  <c r="T588" i="5" s="1"/>
  <c r="R588" i="5"/>
  <c r="F589" i="5" s="1"/>
  <c r="G589" i="5" l="1"/>
  <c r="H589" i="5" s="1"/>
  <c r="K589" i="5"/>
  <c r="L589" i="5" s="1"/>
  <c r="X589" i="5" s="1"/>
  <c r="J589" i="5"/>
  <c r="O589" i="5" s="1"/>
  <c r="M589" i="5" s="1"/>
  <c r="U589" i="5" l="1"/>
  <c r="V589" i="5" s="1"/>
  <c r="W589" i="5" s="1"/>
  <c r="P589" i="5"/>
  <c r="S589" i="5" s="1"/>
  <c r="I590" i="5" s="1"/>
  <c r="Q589" i="5"/>
  <c r="T589" i="5" s="1"/>
  <c r="R589" i="5"/>
  <c r="F590" i="5" s="1"/>
  <c r="G590" i="5" l="1"/>
  <c r="H590" i="5" s="1"/>
  <c r="J590" i="5"/>
  <c r="O590" i="5" s="1"/>
  <c r="M590" i="5" s="1"/>
  <c r="K590" i="5"/>
  <c r="L590" i="5" s="1"/>
  <c r="X590" i="5" s="1"/>
  <c r="P590" i="5" l="1"/>
  <c r="S590" i="5" s="1"/>
  <c r="I591" i="5" s="1"/>
  <c r="U590" i="5"/>
  <c r="V590" i="5" s="1"/>
  <c r="W590" i="5" s="1"/>
  <c r="Q590" i="5"/>
  <c r="T590" i="5" s="1"/>
  <c r="R590" i="5"/>
  <c r="F591" i="5" s="1"/>
  <c r="G591" i="5" l="1"/>
  <c r="H591" i="5" s="1"/>
  <c r="J591" i="5"/>
  <c r="O591" i="5" s="1"/>
  <c r="M591" i="5" s="1"/>
  <c r="K591" i="5"/>
  <c r="L591" i="5" s="1"/>
  <c r="X591" i="5" s="1"/>
  <c r="P591" i="5" l="1"/>
  <c r="S591" i="5" s="1"/>
  <c r="I592" i="5" s="1"/>
  <c r="Q591" i="5"/>
  <c r="T591" i="5" s="1"/>
  <c r="U591" i="5"/>
  <c r="V591" i="5" s="1"/>
  <c r="W591" i="5" s="1"/>
  <c r="R591" i="5"/>
  <c r="F592" i="5" s="1"/>
  <c r="G592" i="5" l="1"/>
  <c r="H592" i="5" s="1"/>
  <c r="J592" i="5"/>
  <c r="O592" i="5" s="1"/>
  <c r="M592" i="5" s="1"/>
  <c r="K592" i="5"/>
  <c r="L592" i="5" s="1"/>
  <c r="X592" i="5" s="1"/>
  <c r="Q592" i="5" l="1"/>
  <c r="T592" i="5" s="1"/>
  <c r="U592" i="5"/>
  <c r="V592" i="5" s="1"/>
  <c r="W592" i="5" s="1"/>
  <c r="P592" i="5"/>
  <c r="S592" i="5" s="1"/>
  <c r="I593" i="5" s="1"/>
  <c r="R592" i="5"/>
  <c r="F593" i="5" s="1"/>
  <c r="G593" i="5" l="1"/>
  <c r="H593" i="5" s="1"/>
  <c r="J593" i="5"/>
  <c r="O593" i="5" s="1"/>
  <c r="M593" i="5" s="1"/>
  <c r="K593" i="5"/>
  <c r="L593" i="5" s="1"/>
  <c r="X593" i="5" s="1"/>
  <c r="Q593" i="5" l="1"/>
  <c r="T593" i="5" s="1"/>
  <c r="P593" i="5"/>
  <c r="S593" i="5" s="1"/>
  <c r="I594" i="5" s="1"/>
  <c r="U593" i="5"/>
  <c r="V593" i="5" s="1"/>
  <c r="W593" i="5" s="1"/>
  <c r="R593" i="5"/>
  <c r="F594" i="5" s="1"/>
  <c r="G594" i="5" l="1"/>
  <c r="H594" i="5" s="1"/>
  <c r="J594" i="5"/>
  <c r="O594" i="5" s="1"/>
  <c r="M594" i="5" s="1"/>
  <c r="K594" i="5"/>
  <c r="L594" i="5" s="1"/>
  <c r="X594" i="5" s="1"/>
  <c r="Q594" i="5" l="1"/>
  <c r="T594" i="5" s="1"/>
  <c r="P594" i="5"/>
  <c r="S594" i="5" s="1"/>
  <c r="I595" i="5" s="1"/>
  <c r="U594" i="5"/>
  <c r="V594" i="5" s="1"/>
  <c r="W594" i="5" s="1"/>
  <c r="R594" i="5"/>
  <c r="F595" i="5" s="1"/>
  <c r="G595" i="5" l="1"/>
  <c r="H595" i="5" s="1"/>
  <c r="J595" i="5"/>
  <c r="O595" i="5" s="1"/>
  <c r="M595" i="5" s="1"/>
  <c r="K595" i="5"/>
  <c r="L595" i="5" s="1"/>
  <c r="X595" i="5" s="1"/>
  <c r="Q595" i="5" l="1"/>
  <c r="T595" i="5" s="1"/>
  <c r="P595" i="5"/>
  <c r="S595" i="5" s="1"/>
  <c r="I596" i="5" s="1"/>
  <c r="U595" i="5"/>
  <c r="V595" i="5" s="1"/>
  <c r="W595" i="5" s="1"/>
  <c r="R595" i="5"/>
  <c r="F596" i="5" s="1"/>
  <c r="G596" i="5" l="1"/>
  <c r="H596" i="5" s="1"/>
  <c r="K596" i="5"/>
  <c r="L596" i="5" s="1"/>
  <c r="X596" i="5" s="1"/>
  <c r="J596" i="5"/>
  <c r="O596" i="5" s="1"/>
  <c r="M596" i="5" s="1"/>
  <c r="P596" i="5" l="1"/>
  <c r="S596" i="5" s="1"/>
  <c r="I597" i="5" s="1"/>
  <c r="U596" i="5"/>
  <c r="V596" i="5" s="1"/>
  <c r="W596" i="5" s="1"/>
  <c r="Q596" i="5"/>
  <c r="T596" i="5" s="1"/>
  <c r="R596" i="5"/>
  <c r="F597" i="5" s="1"/>
  <c r="G597" i="5" l="1"/>
  <c r="H597" i="5" s="1"/>
  <c r="K597" i="5"/>
  <c r="L597" i="5" s="1"/>
  <c r="X597" i="5" s="1"/>
  <c r="J597" i="5"/>
  <c r="O597" i="5" s="1"/>
  <c r="M597" i="5" s="1"/>
  <c r="U597" i="5" l="1"/>
  <c r="V597" i="5" s="1"/>
  <c r="W597" i="5" s="1"/>
  <c r="P597" i="5"/>
  <c r="S597" i="5" s="1"/>
  <c r="I598" i="5" s="1"/>
  <c r="Q597" i="5"/>
  <c r="T597" i="5" s="1"/>
  <c r="R597" i="5"/>
  <c r="F598" i="5" s="1"/>
  <c r="G598" i="5" l="1"/>
  <c r="H598" i="5" s="1"/>
  <c r="J598" i="5"/>
  <c r="O598" i="5" s="1"/>
  <c r="M598" i="5" s="1"/>
  <c r="K598" i="5"/>
  <c r="L598" i="5" s="1"/>
  <c r="X598" i="5" s="1"/>
  <c r="U598" i="5" l="1"/>
  <c r="V598" i="5" s="1"/>
  <c r="W598" i="5" s="1"/>
  <c r="Q598" i="5"/>
  <c r="T598" i="5" s="1"/>
  <c r="P598" i="5"/>
  <c r="S598" i="5" s="1"/>
  <c r="I599" i="5" s="1"/>
  <c r="R598" i="5"/>
  <c r="F599" i="5" s="1"/>
  <c r="G599" i="5" l="1"/>
  <c r="H599" i="5" s="1"/>
  <c r="J599" i="5"/>
  <c r="O599" i="5" s="1"/>
  <c r="M599" i="5" s="1"/>
  <c r="K599" i="5"/>
  <c r="L599" i="5" s="1"/>
  <c r="X599" i="5" s="1"/>
  <c r="P599" i="5" l="1"/>
  <c r="S599" i="5" s="1"/>
  <c r="I600" i="5" s="1"/>
  <c r="U599" i="5"/>
  <c r="V599" i="5" s="1"/>
  <c r="W599" i="5" s="1"/>
  <c r="Q599" i="5"/>
  <c r="T599" i="5" s="1"/>
  <c r="R599" i="5"/>
  <c r="F600" i="5" s="1"/>
  <c r="G600" i="5" l="1"/>
  <c r="H600" i="5" s="1"/>
  <c r="J600" i="5"/>
  <c r="O600" i="5" s="1"/>
  <c r="M600" i="5" s="1"/>
  <c r="K600" i="5"/>
  <c r="L600" i="5" s="1"/>
  <c r="X600" i="5" s="1"/>
  <c r="U600" i="5" l="1"/>
  <c r="V600" i="5" s="1"/>
  <c r="W600" i="5" s="1"/>
  <c r="Q600" i="5"/>
  <c r="T600" i="5" s="1"/>
  <c r="P600" i="5"/>
  <c r="S600" i="5" s="1"/>
  <c r="I601" i="5" s="1"/>
  <c r="R600" i="5"/>
  <c r="F601" i="5" s="1"/>
  <c r="G601" i="5" l="1"/>
  <c r="H601" i="5" s="1"/>
  <c r="K601" i="5"/>
  <c r="L601" i="5" s="1"/>
  <c r="X601" i="5" s="1"/>
  <c r="J601" i="5"/>
  <c r="O601" i="5" s="1"/>
  <c r="M601" i="5" s="1"/>
  <c r="U601" i="5" l="1"/>
  <c r="V601" i="5" s="1"/>
  <c r="W601" i="5" s="1"/>
  <c r="P601" i="5"/>
  <c r="S601" i="5" s="1"/>
  <c r="I602" i="5" s="1"/>
  <c r="Q601" i="5"/>
  <c r="T601" i="5" s="1"/>
  <c r="R601" i="5"/>
  <c r="F602" i="5" s="1"/>
  <c r="G602" i="5" l="1"/>
  <c r="H602" i="5" s="1"/>
  <c r="K602" i="5"/>
  <c r="L602" i="5" s="1"/>
  <c r="X602" i="5" s="1"/>
  <c r="J602" i="5"/>
  <c r="O602" i="5" s="1"/>
  <c r="M602" i="5" s="1"/>
  <c r="Q602" i="5" l="1"/>
  <c r="T602" i="5" s="1"/>
  <c r="P602" i="5"/>
  <c r="S602" i="5" s="1"/>
  <c r="I603" i="5" s="1"/>
  <c r="U602" i="5"/>
  <c r="V602" i="5" s="1"/>
  <c r="W602" i="5" s="1"/>
  <c r="R602" i="5"/>
  <c r="F603" i="5" s="1"/>
  <c r="G603" i="5" l="1"/>
  <c r="H603" i="5" s="1"/>
  <c r="J603" i="5"/>
  <c r="O603" i="5" s="1"/>
  <c r="M603" i="5" s="1"/>
  <c r="K603" i="5"/>
  <c r="L603" i="5" s="1"/>
  <c r="X603" i="5" s="1"/>
  <c r="Q603" i="5" l="1"/>
  <c r="T603" i="5" s="1"/>
  <c r="P603" i="5"/>
  <c r="S603" i="5" s="1"/>
  <c r="I604" i="5" s="1"/>
  <c r="U603" i="5"/>
  <c r="V603" i="5" s="1"/>
  <c r="W603" i="5" s="1"/>
  <c r="R603" i="5"/>
  <c r="F604" i="5" s="1"/>
  <c r="G604" i="5" l="1"/>
  <c r="H604" i="5" s="1"/>
  <c r="K604" i="5"/>
  <c r="L604" i="5" s="1"/>
  <c r="X604" i="5" s="1"/>
  <c r="J604" i="5"/>
  <c r="O604" i="5" s="1"/>
  <c r="M604" i="5" s="1"/>
  <c r="P604" i="5" l="1"/>
  <c r="S604" i="5" s="1"/>
  <c r="I605" i="5" s="1"/>
  <c r="U604" i="5"/>
  <c r="V604" i="5" s="1"/>
  <c r="W604" i="5" s="1"/>
  <c r="Q604" i="5"/>
  <c r="T604" i="5" s="1"/>
  <c r="R604" i="5"/>
  <c r="F605" i="5" s="1"/>
  <c r="G605" i="5" l="1"/>
  <c r="H605" i="5" s="1"/>
  <c r="K605" i="5"/>
  <c r="L605" i="5" s="1"/>
  <c r="X605" i="5" s="1"/>
  <c r="J605" i="5"/>
  <c r="O605" i="5" s="1"/>
  <c r="M605" i="5" s="1"/>
  <c r="U605" i="5" l="1"/>
  <c r="V605" i="5" s="1"/>
  <c r="W605" i="5" s="1"/>
  <c r="P605" i="5"/>
  <c r="S605" i="5" s="1"/>
  <c r="I606" i="5" s="1"/>
  <c r="Q605" i="5"/>
  <c r="T605" i="5" s="1"/>
  <c r="R605" i="5"/>
  <c r="F606" i="5" s="1"/>
  <c r="G606" i="5" l="1"/>
  <c r="H606" i="5" s="1"/>
  <c r="J606" i="5"/>
  <c r="O606" i="5" s="1"/>
  <c r="M606" i="5" s="1"/>
  <c r="K606" i="5"/>
  <c r="L606" i="5" s="1"/>
  <c r="X606" i="5" s="1"/>
  <c r="P606" i="5" l="1"/>
  <c r="S606" i="5" s="1"/>
  <c r="I607" i="5" s="1"/>
  <c r="U606" i="5"/>
  <c r="V606" i="5" s="1"/>
  <c r="W606" i="5" s="1"/>
  <c r="Q606" i="5"/>
  <c r="T606" i="5" s="1"/>
  <c r="R606" i="5"/>
  <c r="F607" i="5" s="1"/>
  <c r="G607" i="5" l="1"/>
  <c r="H607" i="5" s="1"/>
  <c r="J607" i="5"/>
  <c r="O607" i="5" s="1"/>
  <c r="M607" i="5" s="1"/>
  <c r="K607" i="5"/>
  <c r="L607" i="5" s="1"/>
  <c r="X607" i="5" s="1"/>
  <c r="P607" i="5" l="1"/>
  <c r="S607" i="5" s="1"/>
  <c r="I608" i="5" s="1"/>
  <c r="U607" i="5"/>
  <c r="V607" i="5" s="1"/>
  <c r="W607" i="5" s="1"/>
  <c r="Q607" i="5"/>
  <c r="T607" i="5" s="1"/>
  <c r="R607" i="5"/>
  <c r="F608" i="5" s="1"/>
  <c r="G608" i="5" l="1"/>
  <c r="H608" i="5" s="1"/>
  <c r="K608" i="5"/>
  <c r="L608" i="5" s="1"/>
  <c r="X608" i="5" s="1"/>
  <c r="J608" i="5"/>
  <c r="O608" i="5" s="1"/>
  <c r="M608" i="5" s="1"/>
  <c r="U608" i="5" l="1"/>
  <c r="V608" i="5" s="1"/>
  <c r="W608" i="5" s="1"/>
  <c r="Q608" i="5"/>
  <c r="T608" i="5" s="1"/>
  <c r="P608" i="5"/>
  <c r="S608" i="5" s="1"/>
  <c r="I609" i="5" s="1"/>
  <c r="R608" i="5"/>
  <c r="F609" i="5" s="1"/>
  <c r="G609" i="5" l="1"/>
  <c r="H609" i="5" s="1"/>
  <c r="K609" i="5"/>
  <c r="L609" i="5" s="1"/>
  <c r="X609" i="5" s="1"/>
  <c r="J609" i="5"/>
  <c r="O609" i="5" s="1"/>
  <c r="M609" i="5" s="1"/>
  <c r="U609" i="5" l="1"/>
  <c r="V609" i="5" s="1"/>
  <c r="W609" i="5" s="1"/>
  <c r="Q609" i="5"/>
  <c r="T609" i="5" s="1"/>
  <c r="P609" i="5"/>
  <c r="S609" i="5" s="1"/>
  <c r="I610" i="5" s="1"/>
  <c r="R609" i="5"/>
  <c r="F610" i="5" s="1"/>
  <c r="G610" i="5" l="1"/>
  <c r="H610" i="5" s="1"/>
  <c r="J610" i="5"/>
  <c r="O610" i="5" s="1"/>
  <c r="M610" i="5" s="1"/>
  <c r="K610" i="5"/>
  <c r="L610" i="5" s="1"/>
  <c r="X610" i="5" s="1"/>
  <c r="Q610" i="5" l="1"/>
  <c r="T610" i="5" s="1"/>
  <c r="P610" i="5"/>
  <c r="S610" i="5" s="1"/>
  <c r="I611" i="5" s="1"/>
  <c r="U610" i="5"/>
  <c r="V610" i="5" s="1"/>
  <c r="W610" i="5" s="1"/>
  <c r="R610" i="5"/>
  <c r="F611" i="5" s="1"/>
  <c r="G611" i="5" l="1"/>
  <c r="H611" i="5" s="1"/>
  <c r="J611" i="5"/>
  <c r="O611" i="5" s="1"/>
  <c r="M611" i="5" s="1"/>
  <c r="K611" i="5"/>
  <c r="L611" i="5" s="1"/>
  <c r="X611" i="5" s="1"/>
  <c r="Q611" i="5" l="1"/>
  <c r="T611" i="5" s="1"/>
  <c r="P611" i="5"/>
  <c r="S611" i="5" s="1"/>
  <c r="I612" i="5" s="1"/>
  <c r="U611" i="5"/>
  <c r="V611" i="5" s="1"/>
  <c r="W611" i="5" s="1"/>
  <c r="R611" i="5"/>
  <c r="F612" i="5" s="1"/>
  <c r="G612" i="5" l="1"/>
  <c r="H612" i="5" s="1"/>
  <c r="K612" i="5"/>
  <c r="L612" i="5" s="1"/>
  <c r="X612" i="5" s="1"/>
  <c r="J612" i="5"/>
  <c r="O612" i="5" s="1"/>
  <c r="M612" i="5" s="1"/>
  <c r="P612" i="5" l="1"/>
  <c r="S612" i="5" s="1"/>
  <c r="I613" i="5" s="1"/>
  <c r="U612" i="5"/>
  <c r="V612" i="5" s="1"/>
  <c r="W612" i="5" s="1"/>
  <c r="Q612" i="5"/>
  <c r="T612" i="5" s="1"/>
  <c r="R612" i="5"/>
  <c r="F613" i="5" s="1"/>
  <c r="G613" i="5" l="1"/>
  <c r="H613" i="5" s="1"/>
  <c r="K613" i="5"/>
  <c r="L613" i="5" s="1"/>
  <c r="X613" i="5" s="1"/>
  <c r="J613" i="5"/>
  <c r="O613" i="5" s="1"/>
  <c r="M613" i="5" s="1"/>
  <c r="P613" i="5" l="1"/>
  <c r="S613" i="5" s="1"/>
  <c r="I614" i="5" s="1"/>
  <c r="U613" i="5"/>
  <c r="V613" i="5" s="1"/>
  <c r="W613" i="5" s="1"/>
  <c r="Q613" i="5"/>
  <c r="T613" i="5" s="1"/>
  <c r="R613" i="5"/>
  <c r="F614" i="5" s="1"/>
  <c r="G614" i="5" l="1"/>
  <c r="H614" i="5" s="1"/>
  <c r="J614" i="5"/>
  <c r="O614" i="5" s="1"/>
  <c r="M614" i="5" s="1"/>
  <c r="K614" i="5"/>
  <c r="L614" i="5" s="1"/>
  <c r="X614" i="5" s="1"/>
  <c r="P614" i="5" l="1"/>
  <c r="S614" i="5" s="1"/>
  <c r="I615" i="5" s="1"/>
  <c r="U614" i="5"/>
  <c r="V614" i="5" s="1"/>
  <c r="W614" i="5" s="1"/>
  <c r="Q614" i="5"/>
  <c r="T614" i="5" s="1"/>
  <c r="R614" i="5"/>
  <c r="F615" i="5" s="1"/>
  <c r="G615" i="5" l="1"/>
  <c r="H615" i="5" s="1"/>
  <c r="J615" i="5"/>
  <c r="O615" i="5" s="1"/>
  <c r="M615" i="5" s="1"/>
  <c r="K615" i="5"/>
  <c r="L615" i="5" s="1"/>
  <c r="X615" i="5" s="1"/>
  <c r="P615" i="5" l="1"/>
  <c r="S615" i="5" s="1"/>
  <c r="I616" i="5" s="1"/>
  <c r="U615" i="5"/>
  <c r="V615" i="5" s="1"/>
  <c r="W615" i="5" s="1"/>
  <c r="Q615" i="5"/>
  <c r="T615" i="5" s="1"/>
  <c r="R615" i="5"/>
  <c r="F616" i="5" s="1"/>
  <c r="G616" i="5" l="1"/>
  <c r="H616" i="5" s="1"/>
  <c r="K616" i="5"/>
  <c r="L616" i="5" s="1"/>
  <c r="X616" i="5" s="1"/>
  <c r="J616" i="5"/>
  <c r="O616" i="5" s="1"/>
  <c r="M616" i="5" s="1"/>
  <c r="U616" i="5" l="1"/>
  <c r="V616" i="5" s="1"/>
  <c r="W616" i="5" s="1"/>
  <c r="Q616" i="5"/>
  <c r="T616" i="5" s="1"/>
  <c r="P616" i="5"/>
  <c r="S616" i="5" s="1"/>
  <c r="I617" i="5" s="1"/>
  <c r="R616" i="5"/>
  <c r="F617" i="5" s="1"/>
  <c r="G617" i="5" l="1"/>
  <c r="H617" i="5" s="1"/>
  <c r="J617" i="5"/>
  <c r="O617" i="5" s="1"/>
  <c r="M617" i="5" s="1"/>
  <c r="K617" i="5"/>
  <c r="L617" i="5" s="1"/>
  <c r="X617" i="5" s="1"/>
  <c r="U617" i="5" l="1"/>
  <c r="V617" i="5" s="1"/>
  <c r="W617" i="5" s="1"/>
  <c r="Q617" i="5"/>
  <c r="T617" i="5" s="1"/>
  <c r="P617" i="5"/>
  <c r="S617" i="5" s="1"/>
  <c r="I618" i="5" s="1"/>
  <c r="R617" i="5"/>
  <c r="F618" i="5" s="1"/>
  <c r="G618" i="5" l="1"/>
  <c r="H618" i="5" s="1"/>
  <c r="J618" i="5"/>
  <c r="O618" i="5" s="1"/>
  <c r="M618" i="5" s="1"/>
  <c r="K618" i="5"/>
  <c r="L618" i="5" s="1"/>
  <c r="X618" i="5" s="1"/>
  <c r="Q618" i="5" l="1"/>
  <c r="T618" i="5" s="1"/>
  <c r="P618" i="5"/>
  <c r="S618" i="5" s="1"/>
  <c r="I619" i="5" s="1"/>
  <c r="U618" i="5"/>
  <c r="V618" i="5" s="1"/>
  <c r="W618" i="5" s="1"/>
  <c r="R618" i="5"/>
  <c r="F619" i="5" s="1"/>
  <c r="G619" i="5" l="1"/>
  <c r="H619" i="5" s="1"/>
  <c r="J619" i="5"/>
  <c r="O619" i="5" s="1"/>
  <c r="M619" i="5" s="1"/>
  <c r="K619" i="5"/>
  <c r="L619" i="5" s="1"/>
  <c r="X619" i="5" s="1"/>
  <c r="Q619" i="5" l="1"/>
  <c r="T619" i="5" s="1"/>
  <c r="P619" i="5"/>
  <c r="S619" i="5" s="1"/>
  <c r="I620" i="5" s="1"/>
  <c r="U619" i="5"/>
  <c r="V619" i="5" s="1"/>
  <c r="W619" i="5" s="1"/>
  <c r="R619" i="5"/>
  <c r="F620" i="5" s="1"/>
  <c r="G620" i="5" l="1"/>
  <c r="H620" i="5" s="1"/>
  <c r="K620" i="5"/>
  <c r="L620" i="5" s="1"/>
  <c r="X620" i="5" s="1"/>
  <c r="J620" i="5"/>
  <c r="O620" i="5" s="1"/>
  <c r="M620" i="5" s="1"/>
  <c r="P620" i="5" l="1"/>
  <c r="S620" i="5" s="1"/>
  <c r="I621" i="5" s="1"/>
  <c r="U620" i="5"/>
  <c r="V620" i="5" s="1"/>
  <c r="W620" i="5" s="1"/>
  <c r="Q620" i="5"/>
  <c r="T620" i="5" s="1"/>
  <c r="R620" i="5"/>
  <c r="F621" i="5" s="1"/>
  <c r="G621" i="5" l="1"/>
  <c r="H621" i="5" s="1"/>
  <c r="K621" i="5"/>
  <c r="L621" i="5" s="1"/>
  <c r="X621" i="5" s="1"/>
  <c r="J621" i="5"/>
  <c r="O621" i="5" s="1"/>
  <c r="M621" i="5" s="1"/>
  <c r="P621" i="5" l="1"/>
  <c r="S621" i="5" s="1"/>
  <c r="I622" i="5" s="1"/>
  <c r="U621" i="5"/>
  <c r="V621" i="5" s="1"/>
  <c r="W621" i="5" s="1"/>
  <c r="Q621" i="5"/>
  <c r="T621" i="5" s="1"/>
  <c r="R621" i="5"/>
  <c r="F622" i="5" s="1"/>
  <c r="G622" i="5" l="1"/>
  <c r="H622" i="5" s="1"/>
  <c r="J622" i="5"/>
  <c r="O622" i="5" s="1"/>
  <c r="M622" i="5" s="1"/>
  <c r="K622" i="5"/>
  <c r="L622" i="5" s="1"/>
  <c r="X622" i="5" s="1"/>
  <c r="P622" i="5" l="1"/>
  <c r="S622" i="5" s="1"/>
  <c r="I623" i="5" s="1"/>
  <c r="U622" i="5"/>
  <c r="V622" i="5" s="1"/>
  <c r="W622" i="5" s="1"/>
  <c r="Q622" i="5"/>
  <c r="T622" i="5" s="1"/>
  <c r="R622" i="5"/>
  <c r="F623" i="5" s="1"/>
  <c r="G623" i="5" l="1"/>
  <c r="H623" i="5" s="1"/>
  <c r="J623" i="5"/>
  <c r="O623" i="5" s="1"/>
  <c r="M623" i="5" s="1"/>
  <c r="K623" i="5"/>
  <c r="L623" i="5" s="1"/>
  <c r="X623" i="5" s="1"/>
  <c r="P623" i="5" l="1"/>
  <c r="S623" i="5" s="1"/>
  <c r="I624" i="5" s="1"/>
  <c r="U623" i="5"/>
  <c r="V623" i="5" s="1"/>
  <c r="W623" i="5" s="1"/>
  <c r="Q623" i="5"/>
  <c r="T623" i="5" s="1"/>
  <c r="R623" i="5"/>
  <c r="F624" i="5" s="1"/>
  <c r="G624" i="5" l="1"/>
  <c r="H624" i="5" s="1"/>
  <c r="K624" i="5"/>
  <c r="L624" i="5" s="1"/>
  <c r="X624" i="5" s="1"/>
  <c r="J624" i="5"/>
  <c r="O624" i="5" s="1"/>
  <c r="M624" i="5" s="1"/>
  <c r="U624" i="5" l="1"/>
  <c r="V624" i="5" s="1"/>
  <c r="W624" i="5" s="1"/>
  <c r="Q624" i="5"/>
  <c r="T624" i="5" s="1"/>
  <c r="P624" i="5"/>
  <c r="S624" i="5" s="1"/>
  <c r="I625" i="5" s="1"/>
  <c r="R624" i="5"/>
  <c r="F625" i="5" s="1"/>
  <c r="G625" i="5" l="1"/>
  <c r="H625" i="5" s="1"/>
  <c r="K625" i="5"/>
  <c r="L625" i="5" s="1"/>
  <c r="X625" i="5" s="1"/>
  <c r="J625" i="5"/>
  <c r="O625" i="5" s="1"/>
  <c r="M625" i="5" s="1"/>
  <c r="U625" i="5" l="1"/>
  <c r="V625" i="5" s="1"/>
  <c r="W625" i="5" s="1"/>
  <c r="Q625" i="5"/>
  <c r="T625" i="5" s="1"/>
  <c r="P625" i="5"/>
  <c r="S625" i="5" s="1"/>
  <c r="I626" i="5" s="1"/>
  <c r="R625" i="5"/>
  <c r="F626" i="5" s="1"/>
  <c r="G626" i="5" l="1"/>
  <c r="H626" i="5" s="1"/>
  <c r="K626" i="5"/>
  <c r="L626" i="5" s="1"/>
  <c r="X626" i="5" s="1"/>
  <c r="J626" i="5"/>
  <c r="O626" i="5" s="1"/>
  <c r="M626" i="5" s="1"/>
  <c r="Q626" i="5" l="1"/>
  <c r="T626" i="5" s="1"/>
  <c r="P626" i="5"/>
  <c r="S626" i="5" s="1"/>
  <c r="I627" i="5" s="1"/>
  <c r="U626" i="5"/>
  <c r="V626" i="5" s="1"/>
  <c r="W626" i="5" s="1"/>
  <c r="R626" i="5"/>
  <c r="F627" i="5" s="1"/>
  <c r="G627" i="5" l="1"/>
  <c r="H627" i="5" s="1"/>
  <c r="J627" i="5"/>
  <c r="O627" i="5" s="1"/>
  <c r="M627" i="5" s="1"/>
  <c r="K627" i="5"/>
  <c r="L627" i="5" s="1"/>
  <c r="X627" i="5" s="1"/>
  <c r="Q627" i="5" l="1"/>
  <c r="T627" i="5" s="1"/>
  <c r="P627" i="5"/>
  <c r="S627" i="5" s="1"/>
  <c r="I628" i="5" s="1"/>
  <c r="U627" i="5"/>
  <c r="V627" i="5" s="1"/>
  <c r="W627" i="5" s="1"/>
  <c r="R627" i="5"/>
  <c r="F628" i="5" s="1"/>
  <c r="G628" i="5" l="1"/>
  <c r="H628" i="5" s="1"/>
  <c r="J628" i="5"/>
  <c r="O628" i="5" s="1"/>
  <c r="M628" i="5" s="1"/>
  <c r="K628" i="5"/>
  <c r="L628" i="5" s="1"/>
  <c r="X628" i="5" s="1"/>
  <c r="Q628" i="5" l="1"/>
  <c r="T628" i="5" s="1"/>
  <c r="P628" i="5"/>
  <c r="S628" i="5" s="1"/>
  <c r="I629" i="5" s="1"/>
  <c r="U628" i="5"/>
  <c r="V628" i="5" s="1"/>
  <c r="W628" i="5" s="1"/>
  <c r="R628" i="5"/>
  <c r="F629" i="5" s="1"/>
  <c r="G629" i="5" l="1"/>
  <c r="H629" i="5" s="1"/>
  <c r="J629" i="5"/>
  <c r="O629" i="5" s="1"/>
  <c r="M629" i="5" s="1"/>
  <c r="K629" i="5"/>
  <c r="L629" i="5" s="1"/>
  <c r="X629" i="5" s="1"/>
  <c r="P629" i="5" l="1"/>
  <c r="S629" i="5" s="1"/>
  <c r="I630" i="5" s="1"/>
  <c r="U629" i="5"/>
  <c r="V629" i="5" s="1"/>
  <c r="W629" i="5" s="1"/>
  <c r="Q629" i="5"/>
  <c r="T629" i="5" s="1"/>
  <c r="R629" i="5"/>
  <c r="F630" i="5" s="1"/>
  <c r="G630" i="5" l="1"/>
  <c r="H630" i="5" s="1"/>
  <c r="J630" i="5"/>
  <c r="O630" i="5" s="1"/>
  <c r="M630" i="5" s="1"/>
  <c r="K630" i="5"/>
  <c r="L630" i="5" s="1"/>
  <c r="X630" i="5" s="1"/>
  <c r="Q630" i="5" l="1"/>
  <c r="T630" i="5" s="1"/>
  <c r="P630" i="5"/>
  <c r="S630" i="5" s="1"/>
  <c r="I631" i="5" s="1"/>
  <c r="U630" i="5"/>
  <c r="V630" i="5" s="1"/>
  <c r="W630" i="5" s="1"/>
  <c r="R630" i="5"/>
  <c r="F631" i="5" s="1"/>
  <c r="G631" i="5" l="1"/>
  <c r="H631" i="5" s="1"/>
  <c r="K631" i="5"/>
  <c r="L631" i="5" s="1"/>
  <c r="X631" i="5" s="1"/>
  <c r="J631" i="5"/>
  <c r="O631" i="5" s="1"/>
  <c r="M631" i="5" s="1"/>
  <c r="U631" i="5" l="1"/>
  <c r="V631" i="5" s="1"/>
  <c r="W631" i="5" s="1"/>
  <c r="Q631" i="5"/>
  <c r="T631" i="5" s="1"/>
  <c r="P631" i="5"/>
  <c r="S631" i="5" s="1"/>
  <c r="I632" i="5" s="1"/>
  <c r="R631" i="5"/>
  <c r="F632" i="5" s="1"/>
  <c r="G632" i="5" l="1"/>
  <c r="H632" i="5" s="1"/>
  <c r="K632" i="5"/>
  <c r="L632" i="5" s="1"/>
  <c r="X632" i="5" s="1"/>
  <c r="J632" i="5"/>
  <c r="O632" i="5" s="1"/>
  <c r="M632" i="5" s="1"/>
  <c r="U632" i="5" l="1"/>
  <c r="V632" i="5" s="1"/>
  <c r="W632" i="5" s="1"/>
  <c r="Q632" i="5"/>
  <c r="T632" i="5" s="1"/>
  <c r="P632" i="5"/>
  <c r="S632" i="5" s="1"/>
  <c r="I633" i="5" s="1"/>
  <c r="R632" i="5"/>
  <c r="F633" i="5" s="1"/>
  <c r="G633" i="5" l="1"/>
  <c r="H633" i="5" s="1"/>
  <c r="K633" i="5"/>
  <c r="L633" i="5" s="1"/>
  <c r="X633" i="5" s="1"/>
  <c r="J633" i="5"/>
  <c r="O633" i="5" s="1"/>
  <c r="M633" i="5" s="1"/>
  <c r="U633" i="5" l="1"/>
  <c r="V633" i="5" s="1"/>
  <c r="W633" i="5" s="1"/>
  <c r="Q633" i="5"/>
  <c r="T633" i="5" s="1"/>
  <c r="P633" i="5"/>
  <c r="S633" i="5" s="1"/>
  <c r="I634" i="5" s="1"/>
  <c r="R633" i="5"/>
  <c r="F634" i="5" s="1"/>
  <c r="G634" i="5" l="1"/>
  <c r="H634" i="5" s="1"/>
  <c r="J634" i="5"/>
  <c r="O634" i="5" s="1"/>
  <c r="M634" i="5" s="1"/>
  <c r="K634" i="5"/>
  <c r="L634" i="5" s="1"/>
  <c r="X634" i="5" s="1"/>
  <c r="Q634" i="5" l="1"/>
  <c r="T634" i="5" s="1"/>
  <c r="P634" i="5"/>
  <c r="S634" i="5" s="1"/>
  <c r="I635" i="5" s="1"/>
  <c r="U634" i="5"/>
  <c r="V634" i="5" s="1"/>
  <c r="W634" i="5" s="1"/>
  <c r="R634" i="5"/>
  <c r="F635" i="5" s="1"/>
  <c r="G635" i="5" l="1"/>
  <c r="H635" i="5" s="1"/>
  <c r="J635" i="5"/>
  <c r="O635" i="5" s="1"/>
  <c r="M635" i="5" s="1"/>
  <c r="K635" i="5"/>
  <c r="L635" i="5" s="1"/>
  <c r="X635" i="5" s="1"/>
  <c r="Q635" i="5" l="1"/>
  <c r="T635" i="5" s="1"/>
  <c r="P635" i="5"/>
  <c r="S635" i="5" s="1"/>
  <c r="I636" i="5" s="1"/>
  <c r="U635" i="5"/>
  <c r="V635" i="5" s="1"/>
  <c r="W635" i="5" s="1"/>
  <c r="R635" i="5"/>
  <c r="F636" i="5" s="1"/>
  <c r="G636" i="5" l="1"/>
  <c r="H636" i="5" s="1"/>
  <c r="J636" i="5"/>
  <c r="O636" i="5" s="1"/>
  <c r="M636" i="5" s="1"/>
  <c r="K636" i="5"/>
  <c r="L636" i="5" s="1"/>
  <c r="X636" i="5" s="1"/>
  <c r="Q636" i="5" l="1"/>
  <c r="T636" i="5" s="1"/>
  <c r="P636" i="5"/>
  <c r="S636" i="5" s="1"/>
  <c r="I637" i="5" s="1"/>
  <c r="U636" i="5"/>
  <c r="V636" i="5" s="1"/>
  <c r="W636" i="5" s="1"/>
  <c r="R636" i="5"/>
  <c r="F637" i="5" s="1"/>
  <c r="G637" i="5" l="1"/>
  <c r="H637" i="5" s="1"/>
  <c r="J637" i="5"/>
  <c r="O637" i="5" s="1"/>
  <c r="M637" i="5" s="1"/>
  <c r="K637" i="5"/>
  <c r="L637" i="5" s="1"/>
  <c r="X637" i="5" s="1"/>
  <c r="P637" i="5" l="1"/>
  <c r="S637" i="5" s="1"/>
  <c r="I638" i="5" s="1"/>
  <c r="U637" i="5"/>
  <c r="V637" i="5" s="1"/>
  <c r="W637" i="5" s="1"/>
  <c r="Q637" i="5"/>
  <c r="T637" i="5" s="1"/>
  <c r="R637" i="5"/>
  <c r="F638" i="5" s="1"/>
  <c r="G638" i="5" l="1"/>
  <c r="H638" i="5" s="1"/>
  <c r="J638" i="5"/>
  <c r="O638" i="5" s="1"/>
  <c r="M638" i="5" s="1"/>
  <c r="R638" i="5" s="1"/>
  <c r="F639" i="5" s="1"/>
  <c r="K638" i="5"/>
  <c r="L638" i="5" s="1"/>
  <c r="X638" i="5" s="1"/>
  <c r="G639" i="5" l="1"/>
  <c r="H639" i="5" s="1"/>
  <c r="P638" i="5"/>
  <c r="S638" i="5" s="1"/>
  <c r="I639" i="5" s="1"/>
  <c r="U638" i="5"/>
  <c r="V638" i="5" s="1"/>
  <c r="W638" i="5" s="1"/>
  <c r="Q638" i="5"/>
  <c r="T638" i="5" s="1"/>
  <c r="J639" i="5" l="1"/>
  <c r="O639" i="5" s="1"/>
  <c r="M639" i="5" s="1"/>
  <c r="K639" i="5"/>
  <c r="L639" i="5" s="1"/>
  <c r="X639" i="5" s="1"/>
  <c r="P639" i="5" l="1"/>
  <c r="S639" i="5" s="1"/>
  <c r="I640" i="5" s="1"/>
  <c r="U639" i="5"/>
  <c r="V639" i="5" s="1"/>
  <c r="W639" i="5" s="1"/>
  <c r="Q639" i="5"/>
  <c r="T639" i="5" s="1"/>
  <c r="R639" i="5"/>
  <c r="F640" i="5" s="1"/>
  <c r="K640" i="5" l="1"/>
  <c r="L640" i="5" s="1"/>
  <c r="X640" i="5" s="1"/>
  <c r="J640" i="5"/>
  <c r="O640" i="5" s="1"/>
  <c r="M640" i="5" s="1"/>
  <c r="G640" i="5"/>
  <c r="H640" i="5" s="1"/>
  <c r="Q640" i="5" l="1"/>
  <c r="T640" i="5" s="1"/>
  <c r="P640" i="5"/>
  <c r="S640" i="5" s="1"/>
  <c r="I641" i="5" s="1"/>
  <c r="U640" i="5"/>
  <c r="V640" i="5" s="1"/>
  <c r="W640" i="5" s="1"/>
  <c r="R640" i="5"/>
  <c r="F641" i="5" s="1"/>
  <c r="G641" i="5" l="1"/>
  <c r="H641" i="5" s="1"/>
  <c r="K641" i="5"/>
  <c r="L641" i="5" s="1"/>
  <c r="X641" i="5" s="1"/>
  <c r="J641" i="5"/>
  <c r="O641" i="5" s="1"/>
  <c r="M641" i="5" s="1"/>
  <c r="Q641" i="5" l="1"/>
  <c r="T641" i="5" s="1"/>
  <c r="U641" i="5"/>
  <c r="V641" i="5" s="1"/>
  <c r="W641" i="5" s="1"/>
  <c r="P641" i="5"/>
  <c r="S641" i="5" s="1"/>
  <c r="I642" i="5" s="1"/>
  <c r="R641" i="5"/>
  <c r="F642" i="5" s="1"/>
  <c r="G642" i="5" l="1"/>
  <c r="H642" i="5" s="1"/>
  <c r="K642" i="5"/>
  <c r="L642" i="5" s="1"/>
  <c r="X642" i="5" s="1"/>
  <c r="J642" i="5"/>
  <c r="O642" i="5" s="1"/>
  <c r="M642" i="5" s="1"/>
  <c r="Q642" i="5" l="1"/>
  <c r="T642" i="5" s="1"/>
  <c r="P642" i="5"/>
  <c r="S642" i="5" s="1"/>
  <c r="I643" i="5" s="1"/>
  <c r="U642" i="5"/>
  <c r="V642" i="5" s="1"/>
  <c r="W642" i="5" s="1"/>
  <c r="R642" i="5"/>
  <c r="F643" i="5" s="1"/>
  <c r="G643" i="5" l="1"/>
  <c r="H643" i="5" s="1"/>
  <c r="K643" i="5"/>
  <c r="L643" i="5" s="1"/>
  <c r="X643" i="5" s="1"/>
  <c r="J643" i="5"/>
  <c r="O643" i="5" s="1"/>
  <c r="M643" i="5" s="1"/>
  <c r="Q643" i="5" l="1"/>
  <c r="T643" i="5" s="1"/>
  <c r="P643" i="5"/>
  <c r="S643" i="5" s="1"/>
  <c r="I644" i="5" s="1"/>
  <c r="U643" i="5"/>
  <c r="V643" i="5" s="1"/>
  <c r="W643" i="5" s="1"/>
  <c r="R643" i="5"/>
  <c r="F644" i="5" s="1"/>
  <c r="G644" i="5" l="1"/>
  <c r="H644" i="5" s="1"/>
  <c r="K644" i="5"/>
  <c r="L644" i="5" s="1"/>
  <c r="X644" i="5" s="1"/>
  <c r="J644" i="5"/>
  <c r="O644" i="5" s="1"/>
  <c r="M644" i="5" s="1"/>
  <c r="R644" i="5" s="1"/>
  <c r="F645" i="5" s="1"/>
  <c r="G645" i="5" l="1"/>
  <c r="H645" i="5" s="1"/>
  <c r="Q644" i="5"/>
  <c r="T644" i="5" s="1"/>
  <c r="P644" i="5"/>
  <c r="S644" i="5" s="1"/>
  <c r="I645" i="5" s="1"/>
  <c r="U644" i="5"/>
  <c r="V644" i="5" s="1"/>
  <c r="W644" i="5" s="1"/>
  <c r="J645" i="5" l="1"/>
  <c r="O645" i="5" s="1"/>
  <c r="M645" i="5" s="1"/>
  <c r="K645" i="5"/>
  <c r="L645" i="5" s="1"/>
  <c r="X645" i="5" s="1"/>
  <c r="P645" i="5" l="1"/>
  <c r="S645" i="5" s="1"/>
  <c r="I646" i="5" s="1"/>
  <c r="U645" i="5"/>
  <c r="V645" i="5" s="1"/>
  <c r="W645" i="5" s="1"/>
  <c r="Q645" i="5"/>
  <c r="T645" i="5" s="1"/>
  <c r="R645" i="5"/>
  <c r="F646" i="5" s="1"/>
  <c r="G646" i="5" l="1"/>
  <c r="H646" i="5" s="1"/>
  <c r="J646" i="5"/>
  <c r="O646" i="5" s="1"/>
  <c r="M646" i="5" s="1"/>
  <c r="K646" i="5"/>
  <c r="L646" i="5" s="1"/>
  <c r="X646" i="5" s="1"/>
  <c r="P646" i="5" l="1"/>
  <c r="S646" i="5" s="1"/>
  <c r="I647" i="5" s="1"/>
  <c r="U646" i="5"/>
  <c r="V646" i="5" s="1"/>
  <c r="W646" i="5" s="1"/>
  <c r="Q646" i="5"/>
  <c r="T646" i="5" s="1"/>
  <c r="R646" i="5"/>
  <c r="F647" i="5" s="1"/>
  <c r="G647" i="5" l="1"/>
  <c r="H647" i="5" s="1"/>
  <c r="J647" i="5"/>
  <c r="O647" i="5" s="1"/>
  <c r="M647" i="5" s="1"/>
  <c r="K647" i="5"/>
  <c r="L647" i="5" s="1"/>
  <c r="X647" i="5" s="1"/>
  <c r="P647" i="5" l="1"/>
  <c r="S647" i="5" s="1"/>
  <c r="I648" i="5" s="1"/>
  <c r="U647" i="5"/>
  <c r="V647" i="5" s="1"/>
  <c r="W647" i="5" s="1"/>
  <c r="Q647" i="5"/>
  <c r="T647" i="5" s="1"/>
  <c r="R647" i="5"/>
  <c r="F648" i="5" s="1"/>
  <c r="G648" i="5" l="1"/>
  <c r="H648" i="5" s="1"/>
  <c r="K648" i="5"/>
  <c r="L648" i="5" s="1"/>
  <c r="X648" i="5" s="1"/>
  <c r="J648" i="5"/>
  <c r="O648" i="5" s="1"/>
  <c r="M648" i="5" s="1"/>
  <c r="Q648" i="5" l="1"/>
  <c r="T648" i="5" s="1"/>
  <c r="P648" i="5"/>
  <c r="S648" i="5" s="1"/>
  <c r="I649" i="5" s="1"/>
  <c r="U648" i="5"/>
  <c r="V648" i="5" s="1"/>
  <c r="W648" i="5" s="1"/>
  <c r="R648" i="5"/>
  <c r="F649" i="5" s="1"/>
  <c r="G649" i="5" l="1"/>
  <c r="H649" i="5" s="1"/>
  <c r="J649" i="5"/>
  <c r="O649" i="5" s="1"/>
  <c r="M649" i="5" s="1"/>
  <c r="K649" i="5"/>
  <c r="L649" i="5" s="1"/>
  <c r="X649" i="5" s="1"/>
  <c r="U649" i="5" l="1"/>
  <c r="V649" i="5" s="1"/>
  <c r="W649" i="5" s="1"/>
  <c r="Q649" i="5"/>
  <c r="T649" i="5" s="1"/>
  <c r="P649" i="5"/>
  <c r="S649" i="5" s="1"/>
  <c r="I650" i="5" s="1"/>
  <c r="R649" i="5"/>
  <c r="F650" i="5" s="1"/>
  <c r="G650" i="5" l="1"/>
  <c r="H650" i="5" s="1"/>
  <c r="K650" i="5"/>
  <c r="L650" i="5" s="1"/>
  <c r="X650" i="5" s="1"/>
  <c r="J650" i="5"/>
  <c r="O650" i="5" s="1"/>
  <c r="M650" i="5" s="1"/>
  <c r="Q650" i="5" l="1"/>
  <c r="T650" i="5" s="1"/>
  <c r="P650" i="5"/>
  <c r="S650" i="5" s="1"/>
  <c r="I651" i="5" s="1"/>
  <c r="U650" i="5"/>
  <c r="V650" i="5" s="1"/>
  <c r="W650" i="5" s="1"/>
  <c r="R650" i="5"/>
  <c r="F651" i="5" s="1"/>
  <c r="G651" i="5" l="1"/>
  <c r="H651" i="5" s="1"/>
  <c r="J651" i="5"/>
  <c r="O651" i="5" s="1"/>
  <c r="M651" i="5" s="1"/>
  <c r="K651" i="5"/>
  <c r="L651" i="5" s="1"/>
  <c r="X651" i="5" s="1"/>
  <c r="P651" i="5" l="1"/>
  <c r="S651" i="5" s="1"/>
  <c r="I652" i="5" s="1"/>
  <c r="Q651" i="5"/>
  <c r="T651" i="5" s="1"/>
  <c r="U651" i="5"/>
  <c r="V651" i="5" s="1"/>
  <c r="W651" i="5" s="1"/>
  <c r="R651" i="5"/>
  <c r="F652" i="5" s="1"/>
  <c r="G652" i="5" l="1"/>
  <c r="H652" i="5" s="1"/>
  <c r="J652" i="5"/>
  <c r="O652" i="5" s="1"/>
  <c r="M652" i="5" s="1"/>
  <c r="K652" i="5"/>
  <c r="L652" i="5" s="1"/>
  <c r="X652" i="5" s="1"/>
  <c r="Q652" i="5" l="1"/>
  <c r="T652" i="5" s="1"/>
  <c r="P652" i="5"/>
  <c r="S652" i="5" s="1"/>
  <c r="I653" i="5" s="1"/>
  <c r="U652" i="5"/>
  <c r="V652" i="5" s="1"/>
  <c r="W652" i="5" s="1"/>
  <c r="R652" i="5"/>
  <c r="F653" i="5" s="1"/>
  <c r="G653" i="5" l="1"/>
  <c r="H653" i="5" s="1"/>
  <c r="J653" i="5"/>
  <c r="O653" i="5" s="1"/>
  <c r="M653" i="5" s="1"/>
  <c r="K653" i="5"/>
  <c r="L653" i="5" s="1"/>
  <c r="X653" i="5" s="1"/>
  <c r="P653" i="5" l="1"/>
  <c r="S653" i="5" s="1"/>
  <c r="I654" i="5" s="1"/>
  <c r="U653" i="5"/>
  <c r="V653" i="5" s="1"/>
  <c r="W653" i="5" s="1"/>
  <c r="Q653" i="5"/>
  <c r="T653" i="5" s="1"/>
  <c r="R653" i="5"/>
  <c r="F654" i="5" s="1"/>
  <c r="G654" i="5" l="1"/>
  <c r="H654" i="5" s="1"/>
  <c r="J654" i="5"/>
  <c r="O654" i="5" s="1"/>
  <c r="M654" i="5" s="1"/>
  <c r="K654" i="5"/>
  <c r="L654" i="5" s="1"/>
  <c r="X654" i="5" s="1"/>
  <c r="P654" i="5" l="1"/>
  <c r="S654" i="5" s="1"/>
  <c r="I655" i="5" s="1"/>
  <c r="U654" i="5"/>
  <c r="V654" i="5" s="1"/>
  <c r="W654" i="5" s="1"/>
  <c r="Q654" i="5"/>
  <c r="T654" i="5" s="1"/>
  <c r="R654" i="5"/>
  <c r="F655" i="5" s="1"/>
  <c r="G655" i="5" l="1"/>
  <c r="H655" i="5" s="1"/>
  <c r="J655" i="5"/>
  <c r="O655" i="5" s="1"/>
  <c r="M655" i="5" s="1"/>
  <c r="K655" i="5"/>
  <c r="L655" i="5" s="1"/>
  <c r="X655" i="5" s="1"/>
  <c r="P655" i="5" l="1"/>
  <c r="S655" i="5" s="1"/>
  <c r="I656" i="5" s="1"/>
  <c r="U655" i="5"/>
  <c r="V655" i="5" s="1"/>
  <c r="W655" i="5" s="1"/>
  <c r="Q655" i="5"/>
  <c r="T655" i="5" s="1"/>
  <c r="R655" i="5"/>
  <c r="F656" i="5" s="1"/>
  <c r="G656" i="5" l="1"/>
  <c r="H656" i="5" s="1"/>
  <c r="K656" i="5"/>
  <c r="L656" i="5" s="1"/>
  <c r="X656" i="5" s="1"/>
  <c r="J656" i="5"/>
  <c r="O656" i="5" s="1"/>
  <c r="M656" i="5" s="1"/>
  <c r="U656" i="5" l="1"/>
  <c r="V656" i="5" s="1"/>
  <c r="W656" i="5" s="1"/>
  <c r="Q656" i="5"/>
  <c r="T656" i="5" s="1"/>
  <c r="P656" i="5"/>
  <c r="S656" i="5" s="1"/>
  <c r="I657" i="5" s="1"/>
  <c r="R656" i="5"/>
  <c r="F657" i="5" s="1"/>
  <c r="G657" i="5" l="1"/>
  <c r="H657" i="5" s="1"/>
  <c r="K657" i="5"/>
  <c r="L657" i="5" s="1"/>
  <c r="X657" i="5" s="1"/>
  <c r="J657" i="5"/>
  <c r="O657" i="5" s="1"/>
  <c r="M657" i="5" s="1"/>
  <c r="Q657" i="5" l="1"/>
  <c r="T657" i="5" s="1"/>
  <c r="U657" i="5"/>
  <c r="V657" i="5" s="1"/>
  <c r="W657" i="5" s="1"/>
  <c r="P657" i="5"/>
  <c r="S657" i="5" s="1"/>
  <c r="I658" i="5" s="1"/>
  <c r="R657" i="5"/>
  <c r="F658" i="5" s="1"/>
  <c r="J658" i="5" l="1"/>
  <c r="O658" i="5" s="1"/>
  <c r="M658" i="5" s="1"/>
  <c r="K658" i="5"/>
  <c r="L658" i="5" s="1"/>
  <c r="X658" i="5" s="1"/>
  <c r="G658" i="5"/>
  <c r="H658" i="5" s="1"/>
  <c r="Q658" i="5" l="1"/>
  <c r="T658" i="5" s="1"/>
  <c r="P658" i="5"/>
  <c r="S658" i="5" s="1"/>
  <c r="I659" i="5" s="1"/>
  <c r="U658" i="5"/>
  <c r="V658" i="5" s="1"/>
  <c r="W658" i="5" s="1"/>
  <c r="R658" i="5"/>
  <c r="F659" i="5" s="1"/>
  <c r="G659" i="5" l="1"/>
  <c r="H659" i="5" s="1"/>
  <c r="K659" i="5"/>
  <c r="L659" i="5" s="1"/>
  <c r="X659" i="5" s="1"/>
  <c r="J659" i="5"/>
  <c r="O659" i="5" s="1"/>
  <c r="M659" i="5" s="1"/>
  <c r="Q659" i="5" l="1"/>
  <c r="T659" i="5" s="1"/>
  <c r="P659" i="5"/>
  <c r="S659" i="5" s="1"/>
  <c r="I660" i="5" s="1"/>
  <c r="U659" i="5"/>
  <c r="V659" i="5" s="1"/>
  <c r="W659" i="5" s="1"/>
  <c r="R659" i="5"/>
  <c r="F660" i="5" s="1"/>
  <c r="G660" i="5" l="1"/>
  <c r="H660" i="5" s="1"/>
  <c r="J660" i="5"/>
  <c r="O660" i="5" s="1"/>
  <c r="M660" i="5" s="1"/>
  <c r="K660" i="5"/>
  <c r="L660" i="5" s="1"/>
  <c r="X660" i="5" s="1"/>
  <c r="P660" i="5" l="1"/>
  <c r="S660" i="5" s="1"/>
  <c r="I661" i="5" s="1"/>
  <c r="U660" i="5"/>
  <c r="V660" i="5" s="1"/>
  <c r="W660" i="5" s="1"/>
  <c r="Q660" i="5"/>
  <c r="T660" i="5" s="1"/>
  <c r="R660" i="5"/>
  <c r="F661" i="5" s="1"/>
  <c r="G661" i="5" l="1"/>
  <c r="H661" i="5" s="1"/>
  <c r="K661" i="5"/>
  <c r="L661" i="5" s="1"/>
  <c r="X661" i="5" s="1"/>
  <c r="J661" i="5"/>
  <c r="O661" i="5" s="1"/>
  <c r="M661" i="5" s="1"/>
  <c r="P661" i="5" l="1"/>
  <c r="S661" i="5" s="1"/>
  <c r="I662" i="5" s="1"/>
  <c r="U661" i="5"/>
  <c r="V661" i="5" s="1"/>
  <c r="W661" i="5" s="1"/>
  <c r="Q661" i="5"/>
  <c r="T661" i="5" s="1"/>
  <c r="R661" i="5"/>
  <c r="F662" i="5" s="1"/>
  <c r="J662" i="5" l="1"/>
  <c r="O662" i="5" s="1"/>
  <c r="M662" i="5" s="1"/>
  <c r="K662" i="5"/>
  <c r="L662" i="5" s="1"/>
  <c r="X662" i="5" s="1"/>
  <c r="G662" i="5"/>
  <c r="H662" i="5" s="1"/>
  <c r="P662" i="5" l="1"/>
  <c r="S662" i="5" s="1"/>
  <c r="I663" i="5" s="1"/>
  <c r="U662" i="5"/>
  <c r="V662" i="5" s="1"/>
  <c r="W662" i="5" s="1"/>
  <c r="Q662" i="5"/>
  <c r="T662" i="5" s="1"/>
  <c r="R662" i="5"/>
  <c r="F663" i="5" s="1"/>
  <c r="G663" i="5" l="1"/>
  <c r="H663" i="5" s="1"/>
  <c r="J663" i="5"/>
  <c r="O663" i="5" s="1"/>
  <c r="M663" i="5" s="1"/>
  <c r="K663" i="5"/>
  <c r="L663" i="5" s="1"/>
  <c r="X663" i="5" s="1"/>
  <c r="P663" i="5" l="1"/>
  <c r="S663" i="5" s="1"/>
  <c r="I664" i="5" s="1"/>
  <c r="U663" i="5"/>
  <c r="V663" i="5" s="1"/>
  <c r="W663" i="5" s="1"/>
  <c r="Q663" i="5"/>
  <c r="T663" i="5" s="1"/>
  <c r="R663" i="5"/>
  <c r="F664" i="5" s="1"/>
  <c r="G664" i="5" l="1"/>
  <c r="H664" i="5" s="1"/>
  <c r="K664" i="5"/>
  <c r="L664" i="5" s="1"/>
  <c r="X664" i="5" s="1"/>
  <c r="J664" i="5"/>
  <c r="O664" i="5" s="1"/>
  <c r="M664" i="5" s="1"/>
  <c r="U664" i="5" l="1"/>
  <c r="V664" i="5" s="1"/>
  <c r="W664" i="5" s="1"/>
  <c r="Q664" i="5"/>
  <c r="T664" i="5" s="1"/>
  <c r="P664" i="5"/>
  <c r="S664" i="5" s="1"/>
  <c r="I665" i="5" s="1"/>
  <c r="R664" i="5"/>
  <c r="F665" i="5" s="1"/>
  <c r="G665" i="5" l="1"/>
  <c r="H665" i="5" s="1"/>
  <c r="K665" i="5"/>
  <c r="L665" i="5" s="1"/>
  <c r="X665" i="5" s="1"/>
  <c r="J665" i="5"/>
  <c r="O665" i="5" s="1"/>
  <c r="M665" i="5" s="1"/>
  <c r="U665" i="5" l="1"/>
  <c r="V665" i="5" s="1"/>
  <c r="W665" i="5" s="1"/>
  <c r="Q665" i="5"/>
  <c r="T665" i="5" s="1"/>
  <c r="P665" i="5"/>
  <c r="S665" i="5" s="1"/>
  <c r="I666" i="5" s="1"/>
  <c r="R665" i="5"/>
  <c r="F666" i="5" s="1"/>
  <c r="G666" i="5" l="1"/>
  <c r="H666" i="5" s="1"/>
  <c r="J666" i="5"/>
  <c r="O666" i="5" s="1"/>
  <c r="M666" i="5" s="1"/>
  <c r="K666" i="5"/>
  <c r="L666" i="5" s="1"/>
  <c r="X666" i="5" s="1"/>
  <c r="Q666" i="5" l="1"/>
  <c r="T666" i="5" s="1"/>
  <c r="P666" i="5"/>
  <c r="S666" i="5" s="1"/>
  <c r="I667" i="5" s="1"/>
  <c r="U666" i="5"/>
  <c r="V666" i="5" s="1"/>
  <c r="W666" i="5" s="1"/>
  <c r="R666" i="5"/>
  <c r="F667" i="5" s="1"/>
  <c r="G667" i="5" l="1"/>
  <c r="H667" i="5" s="1"/>
  <c r="J667" i="5"/>
  <c r="O667" i="5" s="1"/>
  <c r="M667" i="5" s="1"/>
  <c r="K667" i="5"/>
  <c r="L667" i="5" s="1"/>
  <c r="X667" i="5" s="1"/>
  <c r="P667" i="5" l="1"/>
  <c r="S667" i="5" s="1"/>
  <c r="I668" i="5" s="1"/>
  <c r="U667" i="5"/>
  <c r="V667" i="5" s="1"/>
  <c r="W667" i="5" s="1"/>
  <c r="Q667" i="5"/>
  <c r="T667" i="5" s="1"/>
  <c r="R667" i="5"/>
  <c r="F668" i="5" s="1"/>
  <c r="G668" i="5" l="1"/>
  <c r="H668" i="5" s="1"/>
  <c r="J668" i="5"/>
  <c r="O668" i="5" s="1"/>
  <c r="M668" i="5" s="1"/>
  <c r="K668" i="5"/>
  <c r="L668" i="5" s="1"/>
  <c r="X668" i="5" s="1"/>
  <c r="Q668" i="5" l="1"/>
  <c r="T668" i="5" s="1"/>
  <c r="P668" i="5"/>
  <c r="S668" i="5" s="1"/>
  <c r="I669" i="5" s="1"/>
  <c r="U668" i="5"/>
  <c r="V668" i="5" s="1"/>
  <c r="W668" i="5" s="1"/>
  <c r="R668" i="5"/>
  <c r="F669" i="5" s="1"/>
  <c r="G669" i="5" l="1"/>
  <c r="H669" i="5" s="1"/>
  <c r="J669" i="5"/>
  <c r="O669" i="5" s="1"/>
  <c r="M669" i="5" s="1"/>
  <c r="K669" i="5"/>
  <c r="L669" i="5" s="1"/>
  <c r="X669" i="5" s="1"/>
  <c r="P669" i="5" l="1"/>
  <c r="S669" i="5" s="1"/>
  <c r="I670" i="5" s="1"/>
  <c r="U669" i="5"/>
  <c r="V669" i="5" s="1"/>
  <c r="W669" i="5" s="1"/>
  <c r="Q669" i="5"/>
  <c r="T669" i="5" s="1"/>
  <c r="R669" i="5"/>
  <c r="F670" i="5" s="1"/>
  <c r="G670" i="5" l="1"/>
  <c r="H670" i="5" s="1"/>
  <c r="J670" i="5"/>
  <c r="O670" i="5" s="1"/>
  <c r="M670" i="5" s="1"/>
  <c r="K670" i="5"/>
  <c r="L670" i="5" s="1"/>
  <c r="X670" i="5" s="1"/>
  <c r="P670" i="5" l="1"/>
  <c r="S670" i="5" s="1"/>
  <c r="I671" i="5" s="1"/>
  <c r="U670" i="5"/>
  <c r="V670" i="5" s="1"/>
  <c r="W670" i="5" s="1"/>
  <c r="Q670" i="5"/>
  <c r="T670" i="5" s="1"/>
  <c r="R670" i="5"/>
  <c r="F671" i="5" s="1"/>
  <c r="G671" i="5" l="1"/>
  <c r="H671" i="5" s="1"/>
  <c r="K671" i="5"/>
  <c r="L671" i="5" s="1"/>
  <c r="X671" i="5" s="1"/>
  <c r="J671" i="5"/>
  <c r="O671" i="5" s="1"/>
  <c r="M671" i="5" s="1"/>
  <c r="P671" i="5" l="1"/>
  <c r="S671" i="5" s="1"/>
  <c r="I672" i="5" s="1"/>
  <c r="U671" i="5"/>
  <c r="V671" i="5" s="1"/>
  <c r="W671" i="5" s="1"/>
  <c r="Q671" i="5"/>
  <c r="T671" i="5" s="1"/>
  <c r="R671" i="5"/>
  <c r="F672" i="5" s="1"/>
  <c r="G672" i="5" l="1"/>
  <c r="H672" i="5" s="1"/>
  <c r="K672" i="5"/>
  <c r="L672" i="5" s="1"/>
  <c r="X672" i="5" s="1"/>
  <c r="J672" i="5"/>
  <c r="O672" i="5" s="1"/>
  <c r="M672" i="5" s="1"/>
  <c r="U672" i="5" l="1"/>
  <c r="V672" i="5" s="1"/>
  <c r="W672" i="5" s="1"/>
  <c r="Q672" i="5"/>
  <c r="T672" i="5" s="1"/>
  <c r="P672" i="5"/>
  <c r="S672" i="5" s="1"/>
  <c r="I673" i="5" s="1"/>
  <c r="R672" i="5"/>
  <c r="F673" i="5" s="1"/>
  <c r="G673" i="5" l="1"/>
  <c r="H673" i="5" s="1"/>
  <c r="K673" i="5"/>
  <c r="L673" i="5" s="1"/>
  <c r="X673" i="5" s="1"/>
  <c r="J673" i="5"/>
  <c r="O673" i="5" s="1"/>
  <c r="M673" i="5" s="1"/>
  <c r="U673" i="5" l="1"/>
  <c r="V673" i="5" s="1"/>
  <c r="W673" i="5" s="1"/>
  <c r="Q673" i="5"/>
  <c r="T673" i="5" s="1"/>
  <c r="P673" i="5"/>
  <c r="S673" i="5" s="1"/>
  <c r="I674" i="5" s="1"/>
  <c r="R673" i="5"/>
  <c r="F674" i="5" s="1"/>
  <c r="G674" i="5" l="1"/>
  <c r="H674" i="5" s="1"/>
  <c r="K674" i="5"/>
  <c r="L674" i="5" s="1"/>
  <c r="X674" i="5" s="1"/>
  <c r="J674" i="5"/>
  <c r="O674" i="5" s="1"/>
  <c r="M674" i="5" s="1"/>
  <c r="Q674" i="5" l="1"/>
  <c r="T674" i="5" s="1"/>
  <c r="P674" i="5"/>
  <c r="S674" i="5" s="1"/>
  <c r="I675" i="5" s="1"/>
  <c r="U674" i="5"/>
  <c r="V674" i="5" s="1"/>
  <c r="W674" i="5" s="1"/>
  <c r="R674" i="5"/>
  <c r="F675" i="5" s="1"/>
  <c r="G675" i="5" l="1"/>
  <c r="H675" i="5" s="1"/>
  <c r="K675" i="5"/>
  <c r="L675" i="5" s="1"/>
  <c r="X675" i="5" s="1"/>
  <c r="J675" i="5"/>
  <c r="O675" i="5" s="1"/>
  <c r="M675" i="5" s="1"/>
  <c r="Q675" i="5" l="1"/>
  <c r="T675" i="5" s="1"/>
  <c r="P675" i="5"/>
  <c r="S675" i="5" s="1"/>
  <c r="I676" i="5" s="1"/>
  <c r="U675" i="5"/>
  <c r="V675" i="5" s="1"/>
  <c r="W675" i="5" s="1"/>
  <c r="R675" i="5"/>
  <c r="F676" i="5" s="1"/>
  <c r="G676" i="5" l="1"/>
  <c r="H676" i="5" s="1"/>
  <c r="J676" i="5"/>
  <c r="O676" i="5" s="1"/>
  <c r="M676" i="5" s="1"/>
  <c r="K676" i="5"/>
  <c r="L676" i="5" s="1"/>
  <c r="X676" i="5" s="1"/>
  <c r="P676" i="5" l="1"/>
  <c r="S676" i="5" s="1"/>
  <c r="I677" i="5" s="1"/>
  <c r="U676" i="5"/>
  <c r="V676" i="5" s="1"/>
  <c r="W676" i="5" s="1"/>
  <c r="Q676" i="5"/>
  <c r="T676" i="5" s="1"/>
  <c r="R676" i="5"/>
  <c r="F677" i="5" s="1"/>
  <c r="G677" i="5" l="1"/>
  <c r="H677" i="5" s="1"/>
  <c r="K677" i="5"/>
  <c r="L677" i="5" s="1"/>
  <c r="X677" i="5" s="1"/>
  <c r="J677" i="5"/>
  <c r="O677" i="5" s="1"/>
  <c r="M677" i="5" s="1"/>
  <c r="P677" i="5" l="1"/>
  <c r="S677" i="5" s="1"/>
  <c r="I678" i="5" s="1"/>
  <c r="U677" i="5"/>
  <c r="V677" i="5" s="1"/>
  <c r="W677" i="5" s="1"/>
  <c r="Q677" i="5"/>
  <c r="T677" i="5" s="1"/>
  <c r="R677" i="5"/>
  <c r="F678" i="5" s="1"/>
  <c r="G678" i="5" l="1"/>
  <c r="H678" i="5" s="1"/>
  <c r="J678" i="5"/>
  <c r="O678" i="5" s="1"/>
  <c r="M678" i="5" s="1"/>
  <c r="K678" i="5"/>
  <c r="L678" i="5" s="1"/>
  <c r="X678" i="5" s="1"/>
  <c r="P678" i="5" l="1"/>
  <c r="S678" i="5" s="1"/>
  <c r="I679" i="5" s="1"/>
  <c r="U678" i="5"/>
  <c r="V678" i="5" s="1"/>
  <c r="W678" i="5" s="1"/>
  <c r="Q678" i="5"/>
  <c r="T678" i="5" s="1"/>
  <c r="R678" i="5"/>
  <c r="F679" i="5" s="1"/>
  <c r="G679" i="5" l="1"/>
  <c r="H679" i="5" s="1"/>
  <c r="J679" i="5"/>
  <c r="O679" i="5" s="1"/>
  <c r="M679" i="5" s="1"/>
  <c r="K679" i="5"/>
  <c r="L679" i="5" s="1"/>
  <c r="X679" i="5" s="1"/>
  <c r="P679" i="5" l="1"/>
  <c r="S679" i="5" s="1"/>
  <c r="I680" i="5" s="1"/>
  <c r="U679" i="5"/>
  <c r="V679" i="5" s="1"/>
  <c r="W679" i="5" s="1"/>
  <c r="Q679" i="5"/>
  <c r="T679" i="5" s="1"/>
  <c r="R679" i="5"/>
  <c r="F680" i="5" s="1"/>
  <c r="G680" i="5" l="1"/>
  <c r="H680" i="5" s="1"/>
  <c r="K680" i="5"/>
  <c r="L680" i="5" s="1"/>
  <c r="X680" i="5" s="1"/>
  <c r="J680" i="5"/>
  <c r="O680" i="5" s="1"/>
  <c r="M680" i="5" s="1"/>
  <c r="U680" i="5" l="1"/>
  <c r="V680" i="5" s="1"/>
  <c r="W680" i="5" s="1"/>
  <c r="Q680" i="5"/>
  <c r="T680" i="5" s="1"/>
  <c r="P680" i="5"/>
  <c r="S680" i="5" s="1"/>
  <c r="I681" i="5" s="1"/>
  <c r="R680" i="5"/>
  <c r="F681" i="5" s="1"/>
  <c r="G681" i="5" l="1"/>
  <c r="H681" i="5" s="1"/>
  <c r="K681" i="5"/>
  <c r="L681" i="5" s="1"/>
  <c r="X681" i="5" s="1"/>
  <c r="J681" i="5"/>
  <c r="O681" i="5" s="1"/>
  <c r="M681" i="5" s="1"/>
  <c r="Q681" i="5" l="1"/>
  <c r="T681" i="5" s="1"/>
  <c r="U681" i="5"/>
  <c r="V681" i="5" s="1"/>
  <c r="W681" i="5" s="1"/>
  <c r="P681" i="5"/>
  <c r="S681" i="5" s="1"/>
  <c r="I682" i="5" s="1"/>
  <c r="R681" i="5"/>
  <c r="F682" i="5" s="1"/>
  <c r="G682" i="5" l="1"/>
  <c r="H682" i="5" s="1"/>
  <c r="K682" i="5"/>
  <c r="L682" i="5" s="1"/>
  <c r="X682" i="5" s="1"/>
  <c r="J682" i="5"/>
  <c r="O682" i="5" s="1"/>
  <c r="M682" i="5" s="1"/>
  <c r="P682" i="5" l="1"/>
  <c r="S682" i="5" s="1"/>
  <c r="I683" i="5" s="1"/>
  <c r="U682" i="5"/>
  <c r="V682" i="5" s="1"/>
  <c r="W682" i="5" s="1"/>
  <c r="Q682" i="5"/>
  <c r="T682" i="5" s="1"/>
  <c r="R682" i="5"/>
  <c r="F683" i="5" s="1"/>
  <c r="G683" i="5" l="1"/>
  <c r="H683" i="5" s="1"/>
  <c r="J683" i="5"/>
  <c r="O683" i="5" s="1"/>
  <c r="M683" i="5" s="1"/>
  <c r="K683" i="5"/>
  <c r="L683" i="5" s="1"/>
  <c r="X683" i="5" s="1"/>
  <c r="Q683" i="5" l="1"/>
  <c r="T683" i="5" s="1"/>
  <c r="U683" i="5"/>
  <c r="V683" i="5" s="1"/>
  <c r="W683" i="5" s="1"/>
  <c r="P683" i="5"/>
  <c r="S683" i="5" s="1"/>
  <c r="I684" i="5" s="1"/>
  <c r="R683" i="5"/>
  <c r="F684" i="5" s="1"/>
  <c r="G684" i="5" l="1"/>
  <c r="H684" i="5" s="1"/>
  <c r="K684" i="5"/>
  <c r="L684" i="5" s="1"/>
  <c r="X684" i="5" s="1"/>
  <c r="J684" i="5"/>
  <c r="O684" i="5" s="1"/>
  <c r="M684" i="5" s="1"/>
  <c r="P684" i="5" l="1"/>
  <c r="S684" i="5" s="1"/>
  <c r="I685" i="5" s="1"/>
  <c r="Q684" i="5"/>
  <c r="T684" i="5" s="1"/>
  <c r="U684" i="5"/>
  <c r="V684" i="5" s="1"/>
  <c r="W684" i="5" s="1"/>
  <c r="R684" i="5"/>
  <c r="F685" i="5" s="1"/>
  <c r="G685" i="5" l="1"/>
  <c r="H685" i="5" s="1"/>
  <c r="J685" i="5"/>
  <c r="O685" i="5" s="1"/>
  <c r="M685" i="5" s="1"/>
  <c r="K685" i="5"/>
  <c r="L685" i="5" s="1"/>
  <c r="X685" i="5" s="1"/>
  <c r="P685" i="5" l="1"/>
  <c r="S685" i="5" s="1"/>
  <c r="I686" i="5" s="1"/>
  <c r="Q685" i="5"/>
  <c r="T685" i="5" s="1"/>
  <c r="U685" i="5"/>
  <c r="V685" i="5" s="1"/>
  <c r="W685" i="5" s="1"/>
  <c r="R685" i="5"/>
  <c r="F686" i="5" s="1"/>
  <c r="G686" i="5" l="1"/>
  <c r="H686" i="5" s="1"/>
  <c r="K686" i="5"/>
  <c r="L686" i="5" s="1"/>
  <c r="X686" i="5" s="1"/>
  <c r="J686" i="5"/>
  <c r="O686" i="5" s="1"/>
  <c r="M686" i="5" s="1"/>
  <c r="Q686" i="5" l="1"/>
  <c r="T686" i="5" s="1"/>
  <c r="P686" i="5"/>
  <c r="S686" i="5" s="1"/>
  <c r="I687" i="5" s="1"/>
  <c r="U686" i="5"/>
  <c r="V686" i="5" s="1"/>
  <c r="W686" i="5" s="1"/>
  <c r="R686" i="5"/>
  <c r="F687" i="5" s="1"/>
  <c r="G687" i="5" l="1"/>
  <c r="H687" i="5" s="1"/>
  <c r="J687" i="5"/>
  <c r="O687" i="5" s="1"/>
  <c r="M687" i="5" s="1"/>
  <c r="K687" i="5"/>
  <c r="L687" i="5" s="1"/>
  <c r="X687" i="5" s="1"/>
  <c r="U687" i="5" l="1"/>
  <c r="V687" i="5" s="1"/>
  <c r="W687" i="5" s="1"/>
  <c r="Q687" i="5"/>
  <c r="T687" i="5" s="1"/>
  <c r="P687" i="5"/>
  <c r="S687" i="5" s="1"/>
  <c r="I688" i="5" s="1"/>
  <c r="R687" i="5"/>
  <c r="F688" i="5" s="1"/>
  <c r="G688" i="5" l="1"/>
  <c r="H688" i="5" s="1"/>
  <c r="K688" i="5"/>
  <c r="L688" i="5" s="1"/>
  <c r="X688" i="5" s="1"/>
  <c r="J688" i="5"/>
  <c r="O688" i="5" s="1"/>
  <c r="M688" i="5" s="1"/>
  <c r="U688" i="5" l="1"/>
  <c r="V688" i="5" s="1"/>
  <c r="W688" i="5" s="1"/>
  <c r="Q688" i="5"/>
  <c r="T688" i="5" s="1"/>
  <c r="P688" i="5"/>
  <c r="S688" i="5" s="1"/>
  <c r="I689" i="5" s="1"/>
  <c r="R688" i="5"/>
  <c r="F689" i="5" s="1"/>
  <c r="G689" i="5" l="1"/>
  <c r="H689" i="5" s="1"/>
  <c r="J689" i="5"/>
  <c r="O689" i="5" s="1"/>
  <c r="M689" i="5" s="1"/>
  <c r="K689" i="5"/>
  <c r="L689" i="5" s="1"/>
  <c r="X689" i="5" s="1"/>
  <c r="U689" i="5" l="1"/>
  <c r="V689" i="5" s="1"/>
  <c r="W689" i="5" s="1"/>
  <c r="P689" i="5"/>
  <c r="S689" i="5" s="1"/>
  <c r="I690" i="5" s="1"/>
  <c r="Q689" i="5"/>
  <c r="T689" i="5" s="1"/>
  <c r="R689" i="5"/>
  <c r="F690" i="5" s="1"/>
  <c r="J690" i="5" l="1"/>
  <c r="O690" i="5" s="1"/>
  <c r="M690" i="5" s="1"/>
  <c r="K690" i="5"/>
  <c r="L690" i="5" s="1"/>
  <c r="X690" i="5" s="1"/>
  <c r="G690" i="5"/>
  <c r="H690" i="5" s="1"/>
  <c r="Q690" i="5" l="1"/>
  <c r="T690" i="5" s="1"/>
  <c r="P690" i="5"/>
  <c r="S690" i="5" s="1"/>
  <c r="I691" i="5" s="1"/>
  <c r="U690" i="5"/>
  <c r="V690" i="5" s="1"/>
  <c r="W690" i="5" s="1"/>
  <c r="R690" i="5"/>
  <c r="F691" i="5" s="1"/>
  <c r="G691" i="5" l="1"/>
  <c r="H691" i="5" s="1"/>
  <c r="J691" i="5"/>
  <c r="O691" i="5" s="1"/>
  <c r="M691" i="5" s="1"/>
  <c r="K691" i="5"/>
  <c r="L691" i="5" s="1"/>
  <c r="X691" i="5" s="1"/>
  <c r="Q691" i="5" l="1"/>
  <c r="T691" i="5" s="1"/>
  <c r="U691" i="5"/>
  <c r="V691" i="5" s="1"/>
  <c r="W691" i="5" s="1"/>
  <c r="P691" i="5"/>
  <c r="S691" i="5" s="1"/>
  <c r="I692" i="5" s="1"/>
  <c r="R691" i="5"/>
  <c r="F692" i="5" s="1"/>
  <c r="G692" i="5" l="1"/>
  <c r="H692" i="5" s="1"/>
  <c r="K692" i="5"/>
  <c r="L692" i="5" s="1"/>
  <c r="X692" i="5" s="1"/>
  <c r="J692" i="5"/>
  <c r="O692" i="5" s="1"/>
  <c r="M692" i="5" s="1"/>
  <c r="P692" i="5" l="1"/>
  <c r="S692" i="5" s="1"/>
  <c r="I693" i="5" s="1"/>
  <c r="Q692" i="5"/>
  <c r="T692" i="5" s="1"/>
  <c r="U692" i="5"/>
  <c r="V692" i="5" s="1"/>
  <c r="W692" i="5" s="1"/>
  <c r="R692" i="5"/>
  <c r="F693" i="5" s="1"/>
  <c r="G693" i="5" l="1"/>
  <c r="H693" i="5" s="1"/>
  <c r="J693" i="5"/>
  <c r="O693" i="5" s="1"/>
  <c r="M693" i="5" s="1"/>
  <c r="K693" i="5"/>
  <c r="L693" i="5" s="1"/>
  <c r="X693" i="5" s="1"/>
  <c r="P693" i="5" l="1"/>
  <c r="S693" i="5" s="1"/>
  <c r="I694" i="5" s="1"/>
  <c r="Q693" i="5"/>
  <c r="T693" i="5" s="1"/>
  <c r="U693" i="5"/>
  <c r="V693" i="5" s="1"/>
  <c r="W693" i="5" s="1"/>
  <c r="R693" i="5"/>
  <c r="F694" i="5" s="1"/>
  <c r="G694" i="5" l="1"/>
  <c r="H694" i="5" s="1"/>
  <c r="K694" i="5"/>
  <c r="L694" i="5" s="1"/>
  <c r="X694" i="5" s="1"/>
  <c r="J694" i="5"/>
  <c r="O694" i="5" s="1"/>
  <c r="M694" i="5" s="1"/>
  <c r="P694" i="5" l="1"/>
  <c r="S694" i="5" s="1"/>
  <c r="I695" i="5" s="1"/>
  <c r="U694" i="5"/>
  <c r="V694" i="5" s="1"/>
  <c r="W694" i="5" s="1"/>
  <c r="Q694" i="5"/>
  <c r="T694" i="5" s="1"/>
  <c r="R694" i="5"/>
  <c r="F695" i="5" s="1"/>
  <c r="G695" i="5" l="1"/>
  <c r="H695" i="5" s="1"/>
  <c r="J695" i="5"/>
  <c r="O695" i="5" s="1"/>
  <c r="M695" i="5" s="1"/>
  <c r="K695" i="5"/>
  <c r="L695" i="5" s="1"/>
  <c r="X695" i="5" s="1"/>
  <c r="P695" i="5" l="1"/>
  <c r="S695" i="5" s="1"/>
  <c r="I696" i="5" s="1"/>
  <c r="U695" i="5"/>
  <c r="V695" i="5" s="1"/>
  <c r="W695" i="5" s="1"/>
  <c r="Q695" i="5"/>
  <c r="T695" i="5" s="1"/>
  <c r="R695" i="5"/>
  <c r="F696" i="5" s="1"/>
  <c r="G696" i="5" l="1"/>
  <c r="H696" i="5" s="1"/>
  <c r="K696" i="5"/>
  <c r="L696" i="5" s="1"/>
  <c r="X696" i="5" s="1"/>
  <c r="J696" i="5"/>
  <c r="O696" i="5" s="1"/>
  <c r="M696" i="5" s="1"/>
  <c r="U696" i="5" l="1"/>
  <c r="V696" i="5" s="1"/>
  <c r="W696" i="5" s="1"/>
  <c r="P696" i="5"/>
  <c r="S696" i="5" s="1"/>
  <c r="I697" i="5" s="1"/>
  <c r="Q696" i="5"/>
  <c r="T696" i="5" s="1"/>
  <c r="R696" i="5"/>
  <c r="F697" i="5" s="1"/>
  <c r="G697" i="5" l="1"/>
  <c r="H697" i="5" s="1"/>
  <c r="K697" i="5"/>
  <c r="L697" i="5" s="1"/>
  <c r="X697" i="5" s="1"/>
  <c r="J697" i="5"/>
  <c r="O697" i="5" s="1"/>
  <c r="M697" i="5" s="1"/>
  <c r="U697" i="5" l="1"/>
  <c r="V697" i="5" s="1"/>
  <c r="W697" i="5" s="1"/>
  <c r="Q697" i="5"/>
  <c r="T697" i="5" s="1"/>
  <c r="P697" i="5"/>
  <c r="S697" i="5" s="1"/>
  <c r="I698" i="5" s="1"/>
  <c r="R697" i="5"/>
  <c r="F698" i="5" s="1"/>
  <c r="G698" i="5" l="1"/>
  <c r="H698" i="5" s="1"/>
  <c r="J698" i="5"/>
  <c r="O698" i="5" s="1"/>
  <c r="M698" i="5" s="1"/>
  <c r="K698" i="5"/>
  <c r="L698" i="5" s="1"/>
  <c r="X698" i="5" s="1"/>
  <c r="Q698" i="5" l="1"/>
  <c r="T698" i="5" s="1"/>
  <c r="P698" i="5"/>
  <c r="S698" i="5" s="1"/>
  <c r="I699" i="5" s="1"/>
  <c r="U698" i="5"/>
  <c r="V698" i="5" s="1"/>
  <c r="W698" i="5" s="1"/>
  <c r="R698" i="5"/>
  <c r="F699" i="5" s="1"/>
  <c r="G699" i="5" l="1"/>
  <c r="H699" i="5" s="1"/>
  <c r="J699" i="5"/>
  <c r="O699" i="5" s="1"/>
  <c r="M699" i="5" s="1"/>
  <c r="K699" i="5"/>
  <c r="L699" i="5" s="1"/>
  <c r="X699" i="5" s="1"/>
  <c r="Q699" i="5" l="1"/>
  <c r="T699" i="5" s="1"/>
  <c r="U699" i="5"/>
  <c r="V699" i="5" s="1"/>
  <c r="W699" i="5" s="1"/>
  <c r="P699" i="5"/>
  <c r="S699" i="5" s="1"/>
  <c r="I700" i="5" s="1"/>
  <c r="R699" i="5"/>
  <c r="F700" i="5" s="1"/>
  <c r="G700" i="5" l="1"/>
  <c r="H700" i="5" s="1"/>
  <c r="J700" i="5"/>
  <c r="O700" i="5" s="1"/>
  <c r="M700" i="5" s="1"/>
  <c r="K700" i="5"/>
  <c r="L700" i="5" s="1"/>
  <c r="X700" i="5" s="1"/>
  <c r="P700" i="5" l="1"/>
  <c r="S700" i="5" s="1"/>
  <c r="I701" i="5" s="1"/>
  <c r="U700" i="5"/>
  <c r="V700" i="5" s="1"/>
  <c r="W700" i="5" s="1"/>
  <c r="Q700" i="5"/>
  <c r="T700" i="5" s="1"/>
  <c r="R700" i="5"/>
  <c r="F701" i="5" s="1"/>
  <c r="G701" i="5" l="1"/>
  <c r="H701" i="5" s="1"/>
  <c r="J701" i="5"/>
  <c r="O701" i="5" s="1"/>
  <c r="M701" i="5" s="1"/>
  <c r="K701" i="5"/>
  <c r="L701" i="5" s="1"/>
  <c r="X701" i="5" s="1"/>
  <c r="P701" i="5" l="1"/>
  <c r="S701" i="5" s="1"/>
  <c r="I702" i="5" s="1"/>
  <c r="Q701" i="5"/>
  <c r="T701" i="5" s="1"/>
  <c r="U701" i="5"/>
  <c r="V701" i="5" s="1"/>
  <c r="W701" i="5" s="1"/>
  <c r="R701" i="5"/>
  <c r="F702" i="5" s="1"/>
  <c r="G702" i="5" l="1"/>
  <c r="H702" i="5" s="1"/>
  <c r="J702" i="5"/>
  <c r="O702" i="5" s="1"/>
  <c r="M702" i="5" s="1"/>
  <c r="K702" i="5"/>
  <c r="L702" i="5" s="1"/>
  <c r="X702" i="5" s="1"/>
  <c r="P702" i="5" l="1"/>
  <c r="S702" i="5" s="1"/>
  <c r="I703" i="5" s="1"/>
  <c r="U702" i="5"/>
  <c r="V702" i="5" s="1"/>
  <c r="W702" i="5" s="1"/>
  <c r="Q702" i="5"/>
  <c r="T702" i="5" s="1"/>
  <c r="R702" i="5"/>
  <c r="F703" i="5" s="1"/>
  <c r="G703" i="5" l="1"/>
  <c r="H703" i="5" s="1"/>
  <c r="J703" i="5"/>
  <c r="O703" i="5" s="1"/>
  <c r="M703" i="5" s="1"/>
  <c r="K703" i="5"/>
  <c r="L703" i="5" s="1"/>
  <c r="X703" i="5" s="1"/>
  <c r="P703" i="5" l="1"/>
  <c r="S703" i="5" s="1"/>
  <c r="I704" i="5" s="1"/>
  <c r="U703" i="5"/>
  <c r="V703" i="5" s="1"/>
  <c r="W703" i="5" s="1"/>
  <c r="Q703" i="5"/>
  <c r="T703" i="5" s="1"/>
  <c r="R703" i="5"/>
  <c r="F704" i="5" s="1"/>
  <c r="G704" i="5" l="1"/>
  <c r="H704" i="5" s="1"/>
  <c r="K704" i="5"/>
  <c r="L704" i="5" s="1"/>
  <c r="X704" i="5" s="1"/>
  <c r="J704" i="5"/>
  <c r="O704" i="5" s="1"/>
  <c r="M704" i="5" s="1"/>
  <c r="U704" i="5" l="1"/>
  <c r="V704" i="5" s="1"/>
  <c r="W704" i="5" s="1"/>
  <c r="P704" i="5"/>
  <c r="S704" i="5" s="1"/>
  <c r="I705" i="5" s="1"/>
  <c r="Q704" i="5"/>
  <c r="T704" i="5" s="1"/>
  <c r="R704" i="5"/>
  <c r="F705" i="5" s="1"/>
  <c r="G705" i="5" l="1"/>
  <c r="H705" i="5" s="1"/>
  <c r="K705" i="5"/>
  <c r="L705" i="5" s="1"/>
  <c r="X705" i="5" s="1"/>
  <c r="J705" i="5"/>
  <c r="O705" i="5" s="1"/>
  <c r="M705" i="5" s="1"/>
  <c r="U705" i="5" l="1"/>
  <c r="V705" i="5" s="1"/>
  <c r="W705" i="5" s="1"/>
  <c r="Q705" i="5"/>
  <c r="T705" i="5" s="1"/>
  <c r="P705" i="5"/>
  <c r="S705" i="5" s="1"/>
  <c r="I706" i="5" s="1"/>
  <c r="R705" i="5"/>
  <c r="F706" i="5" s="1"/>
  <c r="G706" i="5" l="1"/>
  <c r="H706" i="5" s="1"/>
  <c r="J706" i="5"/>
  <c r="O706" i="5" s="1"/>
  <c r="M706" i="5" s="1"/>
  <c r="K706" i="5"/>
  <c r="L706" i="5" s="1"/>
  <c r="X706" i="5" s="1"/>
  <c r="Q706" i="5" l="1"/>
  <c r="T706" i="5" s="1"/>
  <c r="P706" i="5"/>
  <c r="S706" i="5" s="1"/>
  <c r="I707" i="5" s="1"/>
  <c r="U706" i="5"/>
  <c r="V706" i="5" s="1"/>
  <c r="W706" i="5" s="1"/>
  <c r="R706" i="5"/>
  <c r="F707" i="5" s="1"/>
  <c r="G707" i="5" l="1"/>
  <c r="H707" i="5" s="1"/>
  <c r="J707" i="5"/>
  <c r="O707" i="5" s="1"/>
  <c r="M707" i="5" s="1"/>
  <c r="K707" i="5"/>
  <c r="L707" i="5" s="1"/>
  <c r="X707" i="5" s="1"/>
  <c r="Q707" i="5" l="1"/>
  <c r="T707" i="5" s="1"/>
  <c r="U707" i="5"/>
  <c r="V707" i="5" s="1"/>
  <c r="W707" i="5" s="1"/>
  <c r="P707" i="5"/>
  <c r="S707" i="5" s="1"/>
  <c r="I708" i="5" s="1"/>
  <c r="R707" i="5"/>
  <c r="F708" i="5" s="1"/>
  <c r="G708" i="5" l="1"/>
  <c r="H708" i="5" s="1"/>
  <c r="J708" i="5"/>
  <c r="O708" i="5" s="1"/>
  <c r="M708" i="5" s="1"/>
  <c r="K708" i="5"/>
  <c r="L708" i="5" s="1"/>
  <c r="X708" i="5" s="1"/>
  <c r="P708" i="5" l="1"/>
  <c r="S708" i="5" s="1"/>
  <c r="I709" i="5" s="1"/>
  <c r="Q708" i="5"/>
  <c r="T708" i="5" s="1"/>
  <c r="U708" i="5"/>
  <c r="V708" i="5" s="1"/>
  <c r="W708" i="5" s="1"/>
  <c r="R708" i="5"/>
  <c r="F709" i="5" s="1"/>
  <c r="G709" i="5" l="1"/>
  <c r="H709" i="5" s="1"/>
  <c r="J709" i="5"/>
  <c r="O709" i="5" s="1"/>
  <c r="M709" i="5" s="1"/>
  <c r="K709" i="5"/>
  <c r="L709" i="5" s="1"/>
  <c r="X709" i="5" s="1"/>
  <c r="P709" i="5" l="1"/>
  <c r="S709" i="5" s="1"/>
  <c r="I710" i="5" s="1"/>
  <c r="Q709" i="5"/>
  <c r="T709" i="5" s="1"/>
  <c r="U709" i="5"/>
  <c r="V709" i="5" s="1"/>
  <c r="W709" i="5" s="1"/>
  <c r="R709" i="5"/>
  <c r="F710" i="5" s="1"/>
  <c r="G710" i="5" l="1"/>
  <c r="H710" i="5" s="1"/>
  <c r="K710" i="5"/>
  <c r="L710" i="5" s="1"/>
  <c r="X710" i="5" s="1"/>
  <c r="J710" i="5"/>
  <c r="O710" i="5" s="1"/>
  <c r="M710" i="5" s="1"/>
  <c r="P710" i="5" l="1"/>
  <c r="S710" i="5" s="1"/>
  <c r="I711" i="5" s="1"/>
  <c r="U710" i="5"/>
  <c r="V710" i="5" s="1"/>
  <c r="W710" i="5" s="1"/>
  <c r="Q710" i="5"/>
  <c r="T710" i="5" s="1"/>
  <c r="R710" i="5"/>
  <c r="F711" i="5" s="1"/>
  <c r="G711" i="5" l="1"/>
  <c r="H711" i="5" s="1"/>
  <c r="J711" i="5"/>
  <c r="O711" i="5" s="1"/>
  <c r="M711" i="5" s="1"/>
  <c r="K711" i="5"/>
  <c r="L711" i="5" s="1"/>
  <c r="X711" i="5" s="1"/>
  <c r="P711" i="5" l="1"/>
  <c r="S711" i="5" s="1"/>
  <c r="I712" i="5" s="1"/>
  <c r="U711" i="5"/>
  <c r="V711" i="5" s="1"/>
  <c r="W711" i="5" s="1"/>
  <c r="Q711" i="5"/>
  <c r="T711" i="5" s="1"/>
  <c r="R711" i="5"/>
  <c r="F712" i="5" s="1"/>
  <c r="G712" i="5" l="1"/>
  <c r="H712" i="5" s="1"/>
  <c r="K712" i="5"/>
  <c r="L712" i="5" s="1"/>
  <c r="X712" i="5" s="1"/>
  <c r="J712" i="5"/>
  <c r="O712" i="5" s="1"/>
  <c r="M712" i="5" s="1"/>
  <c r="U712" i="5" l="1"/>
  <c r="V712" i="5" s="1"/>
  <c r="W712" i="5" s="1"/>
  <c r="Q712" i="5"/>
  <c r="T712" i="5" s="1"/>
  <c r="P712" i="5"/>
  <c r="S712" i="5" s="1"/>
  <c r="I713" i="5" s="1"/>
  <c r="R712" i="5"/>
  <c r="F713" i="5" s="1"/>
  <c r="G713" i="5" l="1"/>
  <c r="H713" i="5" s="1"/>
  <c r="K713" i="5"/>
  <c r="L713" i="5" s="1"/>
  <c r="X713" i="5" s="1"/>
  <c r="J713" i="5"/>
  <c r="O713" i="5" s="1"/>
  <c r="M713" i="5" s="1"/>
  <c r="U713" i="5" l="1"/>
  <c r="V713" i="5" s="1"/>
  <c r="W713" i="5" s="1"/>
  <c r="Q713" i="5"/>
  <c r="T713" i="5" s="1"/>
  <c r="P713" i="5"/>
  <c r="S713" i="5" s="1"/>
  <c r="I714" i="5" s="1"/>
  <c r="R713" i="5"/>
  <c r="F714" i="5" s="1"/>
  <c r="G714" i="5" l="1"/>
  <c r="H714" i="5" s="1"/>
  <c r="J714" i="5"/>
  <c r="O714" i="5" s="1"/>
  <c r="M714" i="5" s="1"/>
  <c r="K714" i="5"/>
  <c r="L714" i="5" s="1"/>
  <c r="X714" i="5" s="1"/>
  <c r="Q714" i="5" l="1"/>
  <c r="T714" i="5" s="1"/>
  <c r="P714" i="5"/>
  <c r="S714" i="5" s="1"/>
  <c r="I715" i="5" s="1"/>
  <c r="U714" i="5"/>
  <c r="V714" i="5" s="1"/>
  <c r="W714" i="5" s="1"/>
  <c r="R714" i="5"/>
  <c r="F715" i="5" s="1"/>
  <c r="G715" i="5" l="1"/>
  <c r="H715" i="5" s="1"/>
  <c r="J715" i="5"/>
  <c r="O715" i="5" s="1"/>
  <c r="M715" i="5" s="1"/>
  <c r="K715" i="5"/>
  <c r="L715" i="5" s="1"/>
  <c r="X715" i="5" s="1"/>
  <c r="Q715" i="5" l="1"/>
  <c r="T715" i="5" s="1"/>
  <c r="U715" i="5"/>
  <c r="V715" i="5" s="1"/>
  <c r="W715" i="5" s="1"/>
  <c r="P715" i="5"/>
  <c r="S715" i="5" s="1"/>
  <c r="I716" i="5" s="1"/>
  <c r="R715" i="5"/>
  <c r="F716" i="5" s="1"/>
  <c r="G716" i="5" l="1"/>
  <c r="H716" i="5" s="1"/>
  <c r="J716" i="5"/>
  <c r="O716" i="5" s="1"/>
  <c r="M716" i="5" s="1"/>
  <c r="K716" i="5"/>
  <c r="L716" i="5" s="1"/>
  <c r="X716" i="5" s="1"/>
  <c r="P716" i="5" l="1"/>
  <c r="S716" i="5" s="1"/>
  <c r="I717" i="5" s="1"/>
  <c r="U716" i="5"/>
  <c r="V716" i="5" s="1"/>
  <c r="W716" i="5" s="1"/>
  <c r="Q716" i="5"/>
  <c r="T716" i="5" s="1"/>
  <c r="R716" i="5"/>
  <c r="F717" i="5" s="1"/>
  <c r="G717" i="5" l="1"/>
  <c r="H717" i="5" s="1"/>
  <c r="J717" i="5"/>
  <c r="O717" i="5" s="1"/>
  <c r="M717" i="5" s="1"/>
  <c r="K717" i="5"/>
  <c r="L717" i="5" s="1"/>
  <c r="X717" i="5" s="1"/>
  <c r="P717" i="5" l="1"/>
  <c r="S717" i="5" s="1"/>
  <c r="I718" i="5" s="1"/>
  <c r="Q717" i="5"/>
  <c r="T717" i="5" s="1"/>
  <c r="U717" i="5"/>
  <c r="V717" i="5" s="1"/>
  <c r="W717" i="5" s="1"/>
  <c r="R717" i="5"/>
  <c r="F718" i="5" s="1"/>
  <c r="G718" i="5" l="1"/>
  <c r="H718" i="5" s="1"/>
  <c r="K718" i="5"/>
  <c r="L718" i="5" s="1"/>
  <c r="X718" i="5" s="1"/>
  <c r="J718" i="5"/>
  <c r="O718" i="5" s="1"/>
  <c r="M718" i="5" s="1"/>
  <c r="P718" i="5" l="1"/>
  <c r="S718" i="5" s="1"/>
  <c r="I719" i="5" s="1"/>
  <c r="U718" i="5"/>
  <c r="V718" i="5" s="1"/>
  <c r="W718" i="5" s="1"/>
  <c r="Q718" i="5"/>
  <c r="T718" i="5" s="1"/>
  <c r="R718" i="5"/>
  <c r="F719" i="5" s="1"/>
  <c r="G719" i="5" l="1"/>
  <c r="H719" i="5" s="1"/>
  <c r="K719" i="5"/>
  <c r="L719" i="5" s="1"/>
  <c r="X719" i="5" s="1"/>
  <c r="J719" i="5"/>
  <c r="O719" i="5" s="1"/>
  <c r="M719" i="5" s="1"/>
  <c r="P719" i="5" l="1"/>
  <c r="S719" i="5" s="1"/>
  <c r="I720" i="5" s="1"/>
  <c r="U719" i="5"/>
  <c r="V719" i="5" s="1"/>
  <c r="W719" i="5" s="1"/>
  <c r="Q719" i="5"/>
  <c r="T719" i="5" s="1"/>
  <c r="R719" i="5"/>
  <c r="F720" i="5" s="1"/>
  <c r="G720" i="5" l="1"/>
  <c r="H720" i="5" s="1"/>
  <c r="J720" i="5"/>
  <c r="O720" i="5" s="1"/>
  <c r="M720" i="5" s="1"/>
  <c r="K720" i="5"/>
  <c r="L720" i="5" s="1"/>
  <c r="X720" i="5" s="1"/>
  <c r="U720" i="5" l="1"/>
  <c r="V720" i="5" s="1"/>
  <c r="W720" i="5" s="1"/>
  <c r="Q720" i="5"/>
  <c r="T720" i="5" s="1"/>
  <c r="P720" i="5"/>
  <c r="S720" i="5" s="1"/>
  <c r="I721" i="5" s="1"/>
  <c r="R720" i="5"/>
  <c r="F721" i="5" s="1"/>
  <c r="G721" i="5" l="1"/>
  <c r="H721" i="5" s="1"/>
  <c r="K721" i="5"/>
  <c r="L721" i="5" s="1"/>
  <c r="X721" i="5" s="1"/>
  <c r="J721" i="5"/>
  <c r="O721" i="5" s="1"/>
  <c r="M721" i="5" s="1"/>
  <c r="U721" i="5" l="1"/>
  <c r="V721" i="5" s="1"/>
  <c r="W721" i="5" s="1"/>
  <c r="Q721" i="5"/>
  <c r="T721" i="5" s="1"/>
  <c r="P721" i="5"/>
  <c r="S721" i="5" s="1"/>
  <c r="I722" i="5" s="1"/>
  <c r="R721" i="5"/>
  <c r="F722" i="5" s="1"/>
  <c r="G722" i="5" l="1"/>
  <c r="H722" i="5" s="1"/>
  <c r="J722" i="5"/>
  <c r="O722" i="5" s="1"/>
  <c r="M722" i="5" s="1"/>
  <c r="K722" i="5"/>
  <c r="L722" i="5" s="1"/>
  <c r="X722" i="5" s="1"/>
  <c r="Q722" i="5" l="1"/>
  <c r="T722" i="5" s="1"/>
  <c r="P722" i="5"/>
  <c r="S722" i="5" s="1"/>
  <c r="I723" i="5" s="1"/>
  <c r="U722" i="5"/>
  <c r="V722" i="5" s="1"/>
  <c r="W722" i="5" s="1"/>
  <c r="R722" i="5"/>
  <c r="F723" i="5" s="1"/>
  <c r="G723" i="5" l="1"/>
  <c r="H723" i="5" s="1"/>
  <c r="J723" i="5"/>
  <c r="O723" i="5" s="1"/>
  <c r="M723" i="5" s="1"/>
  <c r="K723" i="5"/>
  <c r="L723" i="5" s="1"/>
  <c r="X723" i="5" s="1"/>
  <c r="Q723" i="5" l="1"/>
  <c r="T723" i="5" s="1"/>
  <c r="U723" i="5"/>
  <c r="V723" i="5" s="1"/>
  <c r="W723" i="5" s="1"/>
  <c r="P723" i="5"/>
  <c r="S723" i="5" s="1"/>
  <c r="I724" i="5" s="1"/>
  <c r="R723" i="5"/>
  <c r="F724" i="5" s="1"/>
  <c r="G724" i="5" l="1"/>
  <c r="H724" i="5" s="1"/>
  <c r="J724" i="5"/>
  <c r="O724" i="5" s="1"/>
  <c r="M724" i="5" s="1"/>
  <c r="K724" i="5"/>
  <c r="L724" i="5" s="1"/>
  <c r="X724" i="5" s="1"/>
  <c r="P724" i="5" l="1"/>
  <c r="S724" i="5" s="1"/>
  <c r="I725" i="5" s="1"/>
  <c r="Q724" i="5"/>
  <c r="T724" i="5" s="1"/>
  <c r="U724" i="5"/>
  <c r="V724" i="5" s="1"/>
  <c r="W724" i="5" s="1"/>
  <c r="R724" i="5"/>
  <c r="F725" i="5" s="1"/>
  <c r="G725" i="5" l="1"/>
  <c r="H725" i="5" s="1"/>
  <c r="J725" i="5"/>
  <c r="O725" i="5" s="1"/>
  <c r="M725" i="5" s="1"/>
  <c r="K725" i="5"/>
  <c r="L725" i="5" s="1"/>
  <c r="X725" i="5" s="1"/>
  <c r="P725" i="5" l="1"/>
  <c r="S725" i="5" s="1"/>
  <c r="I726" i="5" s="1"/>
  <c r="Q725" i="5"/>
  <c r="T725" i="5" s="1"/>
  <c r="U725" i="5"/>
  <c r="V725" i="5" s="1"/>
  <c r="W725" i="5" s="1"/>
  <c r="R725" i="5"/>
  <c r="F726" i="5" s="1"/>
  <c r="G726" i="5" l="1"/>
  <c r="H726" i="5" s="1"/>
  <c r="K726" i="5"/>
  <c r="L726" i="5" s="1"/>
  <c r="X726" i="5" s="1"/>
  <c r="J726" i="5"/>
  <c r="O726" i="5" s="1"/>
  <c r="M726" i="5" s="1"/>
  <c r="P726" i="5" l="1"/>
  <c r="S726" i="5" s="1"/>
  <c r="I727" i="5" s="1"/>
  <c r="U726" i="5"/>
  <c r="V726" i="5" s="1"/>
  <c r="W726" i="5" s="1"/>
  <c r="Q726" i="5"/>
  <c r="T726" i="5" s="1"/>
  <c r="R726" i="5"/>
  <c r="F727" i="5" s="1"/>
  <c r="G727" i="5" l="1"/>
  <c r="H727" i="5" s="1"/>
  <c r="K727" i="5"/>
  <c r="L727" i="5" s="1"/>
  <c r="X727" i="5" s="1"/>
  <c r="J727" i="5"/>
  <c r="O727" i="5" s="1"/>
  <c r="M727" i="5" s="1"/>
  <c r="P727" i="5" l="1"/>
  <c r="S727" i="5" s="1"/>
  <c r="I728" i="5" s="1"/>
  <c r="U727" i="5"/>
  <c r="V727" i="5" s="1"/>
  <c r="W727" i="5" s="1"/>
  <c r="Q727" i="5"/>
  <c r="T727" i="5" s="1"/>
  <c r="R727" i="5"/>
  <c r="F728" i="5" s="1"/>
  <c r="G728" i="5" l="1"/>
  <c r="H728" i="5" s="1"/>
  <c r="J728" i="5"/>
  <c r="O728" i="5" s="1"/>
  <c r="M728" i="5" s="1"/>
  <c r="K728" i="5"/>
  <c r="L728" i="5" s="1"/>
  <c r="X728" i="5" s="1"/>
  <c r="U728" i="5" l="1"/>
  <c r="V728" i="5" s="1"/>
  <c r="W728" i="5" s="1"/>
  <c r="Q728" i="5"/>
  <c r="T728" i="5" s="1"/>
  <c r="P728" i="5"/>
  <c r="S728" i="5" s="1"/>
  <c r="I729" i="5" s="1"/>
  <c r="R728" i="5"/>
  <c r="F729" i="5" s="1"/>
  <c r="G729" i="5" l="1"/>
  <c r="H729" i="5" s="1"/>
  <c r="K729" i="5"/>
  <c r="L729" i="5" s="1"/>
  <c r="X729" i="5" s="1"/>
  <c r="J729" i="5"/>
  <c r="O729" i="5" s="1"/>
  <c r="M729" i="5" s="1"/>
  <c r="U729" i="5" l="1"/>
  <c r="V729" i="5" s="1"/>
  <c r="W729" i="5" s="1"/>
  <c r="Q729" i="5"/>
  <c r="T729" i="5" s="1"/>
  <c r="P729" i="5"/>
  <c r="S729" i="5" s="1"/>
  <c r="I730" i="5" s="1"/>
  <c r="R729" i="5"/>
  <c r="F730" i="5" s="1"/>
  <c r="G730" i="5" l="1"/>
  <c r="H730" i="5" s="1"/>
  <c r="K730" i="5"/>
  <c r="L730" i="5" s="1"/>
  <c r="X730" i="5" s="1"/>
  <c r="J730" i="5"/>
  <c r="O730" i="5" s="1"/>
  <c r="M730" i="5" s="1"/>
  <c r="Q730" i="5" l="1"/>
  <c r="T730" i="5" s="1"/>
  <c r="U730" i="5"/>
  <c r="V730" i="5" s="1"/>
  <c r="W730" i="5" s="1"/>
  <c r="P730" i="5"/>
  <c r="S730" i="5" s="1"/>
  <c r="I731" i="5" s="1"/>
  <c r="R730" i="5"/>
  <c r="F731" i="5" s="1"/>
  <c r="G731" i="5" l="1"/>
  <c r="H731" i="5" s="1"/>
  <c r="J731" i="5"/>
  <c r="O731" i="5" s="1"/>
  <c r="M731" i="5" s="1"/>
  <c r="K731" i="5"/>
  <c r="L731" i="5" s="1"/>
  <c r="X731" i="5" s="1"/>
  <c r="U731" i="5" l="1"/>
  <c r="V731" i="5" s="1"/>
  <c r="W731" i="5" s="1"/>
  <c r="Q731" i="5"/>
  <c r="T731" i="5" s="1"/>
  <c r="P731" i="5"/>
  <c r="S731" i="5" s="1"/>
  <c r="I732" i="5" s="1"/>
  <c r="R731" i="5"/>
  <c r="F732" i="5" s="1"/>
  <c r="G732" i="5" l="1"/>
  <c r="H732" i="5" s="1"/>
  <c r="K732" i="5"/>
  <c r="L732" i="5" s="1"/>
  <c r="X732" i="5" s="1"/>
  <c r="J732" i="5"/>
  <c r="O732" i="5" s="1"/>
  <c r="M732" i="5" s="1"/>
  <c r="P732" i="5" l="1"/>
  <c r="S732" i="5" s="1"/>
  <c r="I733" i="5" s="1"/>
  <c r="Q732" i="5"/>
  <c r="T732" i="5" s="1"/>
  <c r="U732" i="5"/>
  <c r="V732" i="5" s="1"/>
  <c r="W732" i="5" s="1"/>
  <c r="R732" i="5"/>
  <c r="F733" i="5" s="1"/>
  <c r="G733" i="5" l="1"/>
  <c r="H733" i="5" s="1"/>
  <c r="J733" i="5"/>
  <c r="O733" i="5" s="1"/>
  <c r="M733" i="5" s="1"/>
  <c r="K733" i="5"/>
  <c r="L733" i="5" s="1"/>
  <c r="X733" i="5" s="1"/>
  <c r="P733" i="5" l="1"/>
  <c r="S733" i="5" s="1"/>
  <c r="I734" i="5" s="1"/>
  <c r="Q733" i="5"/>
  <c r="T733" i="5" s="1"/>
  <c r="U733" i="5"/>
  <c r="V733" i="5" s="1"/>
  <c r="W733" i="5" s="1"/>
  <c r="R733" i="5"/>
  <c r="F734" i="5" s="1"/>
  <c r="G734" i="5" l="1"/>
  <c r="H734" i="5" s="1"/>
  <c r="J734" i="5"/>
  <c r="O734" i="5" s="1"/>
  <c r="M734" i="5" s="1"/>
  <c r="K734" i="5"/>
  <c r="L734" i="5" s="1"/>
  <c r="X734" i="5" s="1"/>
  <c r="P734" i="5" l="1"/>
  <c r="S734" i="5" s="1"/>
  <c r="I735" i="5" s="1"/>
  <c r="U734" i="5"/>
  <c r="V734" i="5" s="1"/>
  <c r="W734" i="5" s="1"/>
  <c r="Q734" i="5"/>
  <c r="T734" i="5" s="1"/>
  <c r="R734" i="5"/>
  <c r="F735" i="5" s="1"/>
  <c r="G735" i="5" l="1"/>
  <c r="H735" i="5" s="1"/>
  <c r="K735" i="5"/>
  <c r="L735" i="5" s="1"/>
  <c r="X735" i="5" s="1"/>
  <c r="J735" i="5"/>
  <c r="O735" i="5" s="1"/>
  <c r="M735" i="5" s="1"/>
  <c r="P735" i="5" l="1"/>
  <c r="S735" i="5" s="1"/>
  <c r="I736" i="5" s="1"/>
  <c r="U735" i="5"/>
  <c r="V735" i="5" s="1"/>
  <c r="W735" i="5" s="1"/>
  <c r="Q735" i="5"/>
  <c r="T735" i="5" s="1"/>
  <c r="R735" i="5"/>
  <c r="F736" i="5" s="1"/>
  <c r="G736" i="5" l="1"/>
  <c r="H736" i="5" s="1"/>
  <c r="K736" i="5"/>
  <c r="L736" i="5" s="1"/>
  <c r="X736" i="5" s="1"/>
  <c r="J736" i="5"/>
  <c r="O736" i="5" s="1"/>
  <c r="M736" i="5" s="1"/>
  <c r="U736" i="5" l="1"/>
  <c r="V736" i="5" s="1"/>
  <c r="W736" i="5" s="1"/>
  <c r="Q736" i="5"/>
  <c r="T736" i="5" s="1"/>
  <c r="P736" i="5"/>
  <c r="S736" i="5" s="1"/>
  <c r="I737" i="5" s="1"/>
  <c r="R736" i="5"/>
  <c r="F737" i="5" s="1"/>
  <c r="G737" i="5" l="1"/>
  <c r="H737" i="5" s="1"/>
  <c r="K737" i="5"/>
  <c r="L737" i="5" s="1"/>
  <c r="X737" i="5" s="1"/>
  <c r="J737" i="5"/>
  <c r="O737" i="5" s="1"/>
  <c r="M737" i="5" s="1"/>
  <c r="P737" i="5" l="1"/>
  <c r="S737" i="5" s="1"/>
  <c r="I738" i="5" s="1"/>
  <c r="U737" i="5"/>
  <c r="V737" i="5" s="1"/>
  <c r="W737" i="5" s="1"/>
  <c r="Q737" i="5"/>
  <c r="T737" i="5" s="1"/>
  <c r="R737" i="5"/>
  <c r="F738" i="5" s="1"/>
  <c r="G738" i="5" l="1"/>
  <c r="H738" i="5" s="1"/>
  <c r="K738" i="5"/>
  <c r="L738" i="5" s="1"/>
  <c r="X738" i="5" s="1"/>
  <c r="J738" i="5"/>
  <c r="O738" i="5" s="1"/>
  <c r="M738" i="5" s="1"/>
  <c r="Q738" i="5" l="1"/>
  <c r="T738" i="5" s="1"/>
  <c r="P738" i="5"/>
  <c r="S738" i="5" s="1"/>
  <c r="I739" i="5" s="1"/>
  <c r="U738" i="5"/>
  <c r="V738" i="5" s="1"/>
  <c r="W738" i="5" s="1"/>
  <c r="R738" i="5"/>
  <c r="F739" i="5" s="1"/>
  <c r="G739" i="5" l="1"/>
  <c r="H739" i="5" s="1"/>
  <c r="J739" i="5"/>
  <c r="O739" i="5" s="1"/>
  <c r="M739" i="5" s="1"/>
  <c r="K739" i="5"/>
  <c r="L739" i="5" s="1"/>
  <c r="X739" i="5" s="1"/>
  <c r="Q739" i="5" l="1"/>
  <c r="T739" i="5" s="1"/>
  <c r="U739" i="5"/>
  <c r="V739" i="5" s="1"/>
  <c r="W739" i="5" s="1"/>
  <c r="P739" i="5"/>
  <c r="S739" i="5" s="1"/>
  <c r="I740" i="5" s="1"/>
  <c r="R739" i="5"/>
  <c r="F740" i="5" s="1"/>
  <c r="G740" i="5" l="1"/>
  <c r="H740" i="5" s="1"/>
  <c r="J740" i="5"/>
  <c r="O740" i="5" s="1"/>
  <c r="M740" i="5" s="1"/>
  <c r="K740" i="5"/>
  <c r="L740" i="5" s="1"/>
  <c r="X740" i="5" s="1"/>
  <c r="P740" i="5" l="1"/>
  <c r="S740" i="5" s="1"/>
  <c r="I741" i="5" s="1"/>
  <c r="U740" i="5"/>
  <c r="V740" i="5" s="1"/>
  <c r="W740" i="5" s="1"/>
  <c r="Q740" i="5"/>
  <c r="T740" i="5" s="1"/>
  <c r="R740" i="5"/>
  <c r="F741" i="5" s="1"/>
  <c r="G741" i="5" l="1"/>
  <c r="H741" i="5" s="1"/>
  <c r="J741" i="5"/>
  <c r="O741" i="5" s="1"/>
  <c r="M741" i="5" s="1"/>
  <c r="K741" i="5"/>
  <c r="L741" i="5" s="1"/>
  <c r="X741" i="5" s="1"/>
  <c r="P741" i="5" l="1"/>
  <c r="S741" i="5" s="1"/>
  <c r="I742" i="5" s="1"/>
  <c r="Q741" i="5"/>
  <c r="T741" i="5" s="1"/>
  <c r="U741" i="5"/>
  <c r="V741" i="5" s="1"/>
  <c r="W741" i="5" s="1"/>
  <c r="R741" i="5"/>
  <c r="F742" i="5" s="1"/>
  <c r="G742" i="5" l="1"/>
  <c r="H742" i="5" s="1"/>
  <c r="K742" i="5"/>
  <c r="L742" i="5" s="1"/>
  <c r="X742" i="5" s="1"/>
  <c r="J742" i="5"/>
  <c r="O742" i="5" s="1"/>
  <c r="M742" i="5" s="1"/>
  <c r="P742" i="5" l="1"/>
  <c r="S742" i="5" s="1"/>
  <c r="I743" i="5" s="1"/>
  <c r="U742" i="5"/>
  <c r="V742" i="5" s="1"/>
  <c r="W742" i="5" s="1"/>
  <c r="Q742" i="5"/>
  <c r="T742" i="5" s="1"/>
  <c r="R742" i="5"/>
  <c r="F743" i="5" s="1"/>
  <c r="G743" i="5" l="1"/>
  <c r="H743" i="5" s="1"/>
  <c r="K743" i="5"/>
  <c r="L743" i="5" s="1"/>
  <c r="X743" i="5" s="1"/>
  <c r="J743" i="5"/>
  <c r="O743" i="5" s="1"/>
  <c r="M743" i="5" s="1"/>
  <c r="P743" i="5" l="1"/>
  <c r="S743" i="5" s="1"/>
  <c r="I744" i="5" s="1"/>
  <c r="U743" i="5"/>
  <c r="V743" i="5" s="1"/>
  <c r="W743" i="5" s="1"/>
  <c r="Q743" i="5"/>
  <c r="T743" i="5" s="1"/>
  <c r="R743" i="5"/>
  <c r="F744" i="5" s="1"/>
  <c r="G744" i="5" l="1"/>
  <c r="H744" i="5" s="1"/>
  <c r="K744" i="5"/>
  <c r="L744" i="5" s="1"/>
  <c r="X744" i="5" s="1"/>
  <c r="J744" i="5"/>
  <c r="O744" i="5" s="1"/>
  <c r="M744" i="5" s="1"/>
  <c r="U744" i="5" l="1"/>
  <c r="V744" i="5" s="1"/>
  <c r="W744" i="5" s="1"/>
  <c r="Q744" i="5"/>
  <c r="T744" i="5" s="1"/>
  <c r="P744" i="5"/>
  <c r="S744" i="5" s="1"/>
  <c r="I745" i="5" s="1"/>
  <c r="R744" i="5"/>
  <c r="F745" i="5" s="1"/>
  <c r="G745" i="5" l="1"/>
  <c r="H745" i="5" s="1"/>
  <c r="K745" i="5"/>
  <c r="L745" i="5" s="1"/>
  <c r="X745" i="5" s="1"/>
  <c r="J745" i="5"/>
  <c r="O745" i="5" s="1"/>
  <c r="M745" i="5" s="1"/>
  <c r="U745" i="5" l="1"/>
  <c r="V745" i="5" s="1"/>
  <c r="W745" i="5" s="1"/>
  <c r="Q745" i="5"/>
  <c r="T745" i="5" s="1"/>
  <c r="P745" i="5"/>
  <c r="S745" i="5" s="1"/>
  <c r="I746" i="5" s="1"/>
  <c r="R745" i="5"/>
  <c r="F746" i="5" s="1"/>
  <c r="G746" i="5" l="1"/>
  <c r="H746" i="5" s="1"/>
  <c r="K746" i="5"/>
  <c r="L746" i="5" s="1"/>
  <c r="X746" i="5" s="1"/>
  <c r="J746" i="5"/>
  <c r="O746" i="5" s="1"/>
  <c r="M746" i="5" s="1"/>
  <c r="Q746" i="5" l="1"/>
  <c r="T746" i="5" s="1"/>
  <c r="U746" i="5"/>
  <c r="V746" i="5" s="1"/>
  <c r="W746" i="5" s="1"/>
  <c r="P746" i="5"/>
  <c r="S746" i="5" s="1"/>
  <c r="I747" i="5" s="1"/>
  <c r="R746" i="5"/>
  <c r="F747" i="5" s="1"/>
  <c r="G747" i="5" l="1"/>
  <c r="H747" i="5" s="1"/>
  <c r="J747" i="5"/>
  <c r="O747" i="5" s="1"/>
  <c r="M747" i="5" s="1"/>
  <c r="K747" i="5"/>
  <c r="L747" i="5" s="1"/>
  <c r="X747" i="5" s="1"/>
  <c r="U747" i="5" l="1"/>
  <c r="V747" i="5" s="1"/>
  <c r="W747" i="5" s="1"/>
  <c r="Q747" i="5"/>
  <c r="T747" i="5" s="1"/>
  <c r="P747" i="5"/>
  <c r="S747" i="5" s="1"/>
  <c r="I748" i="5" s="1"/>
  <c r="R747" i="5"/>
  <c r="F748" i="5" s="1"/>
  <c r="G748" i="5" l="1"/>
  <c r="H748" i="5" s="1"/>
  <c r="K748" i="5"/>
  <c r="L748" i="5" s="1"/>
  <c r="X748" i="5" s="1"/>
  <c r="J748" i="5"/>
  <c r="O748" i="5" s="1"/>
  <c r="M748" i="5" s="1"/>
  <c r="P748" i="5" l="1"/>
  <c r="S748" i="5" s="1"/>
  <c r="I749" i="5" s="1"/>
  <c r="U748" i="5"/>
  <c r="V748" i="5" s="1"/>
  <c r="W748" i="5" s="1"/>
  <c r="Q748" i="5"/>
  <c r="T748" i="5" s="1"/>
  <c r="R748" i="5"/>
  <c r="F749" i="5" s="1"/>
  <c r="J749" i="5" l="1"/>
  <c r="O749" i="5" s="1"/>
  <c r="M749" i="5" s="1"/>
  <c r="K749" i="5"/>
  <c r="L749" i="5" s="1"/>
  <c r="X749" i="5" s="1"/>
  <c r="G749" i="5"/>
  <c r="H749" i="5" s="1"/>
  <c r="P749" i="5" l="1"/>
  <c r="S749" i="5" s="1"/>
  <c r="I750" i="5" s="1"/>
  <c r="Q749" i="5"/>
  <c r="T749" i="5" s="1"/>
  <c r="U749" i="5"/>
  <c r="V749" i="5" s="1"/>
  <c r="W749" i="5" s="1"/>
  <c r="R749" i="5"/>
  <c r="F750" i="5" s="1"/>
  <c r="G750" i="5" l="1"/>
  <c r="H750" i="5" s="1"/>
  <c r="K750" i="5"/>
  <c r="L750" i="5" s="1"/>
  <c r="X750" i="5" s="1"/>
  <c r="J750" i="5"/>
  <c r="O750" i="5" s="1"/>
  <c r="M750" i="5" s="1"/>
  <c r="P750" i="5" l="1"/>
  <c r="S750" i="5" s="1"/>
  <c r="I751" i="5" s="1"/>
  <c r="U750" i="5"/>
  <c r="V750" i="5" s="1"/>
  <c r="W750" i="5" s="1"/>
  <c r="Q750" i="5"/>
  <c r="T750" i="5" s="1"/>
  <c r="R750" i="5"/>
  <c r="F751" i="5" s="1"/>
  <c r="G751" i="5" l="1"/>
  <c r="H751" i="5" s="1"/>
  <c r="K751" i="5"/>
  <c r="L751" i="5" s="1"/>
  <c r="X751" i="5" s="1"/>
  <c r="J751" i="5"/>
  <c r="O751" i="5" s="1"/>
  <c r="M751" i="5" s="1"/>
  <c r="P751" i="5" l="1"/>
  <c r="S751" i="5" s="1"/>
  <c r="I752" i="5" s="1"/>
  <c r="U751" i="5"/>
  <c r="V751" i="5" s="1"/>
  <c r="W751" i="5" s="1"/>
  <c r="Q751" i="5"/>
  <c r="T751" i="5" s="1"/>
  <c r="R751" i="5"/>
  <c r="F752" i="5" s="1"/>
  <c r="G752" i="5" l="1"/>
  <c r="H752" i="5" s="1"/>
  <c r="K752" i="5"/>
  <c r="L752" i="5" s="1"/>
  <c r="X752" i="5" s="1"/>
  <c r="J752" i="5"/>
  <c r="O752" i="5" s="1"/>
  <c r="M752" i="5" s="1"/>
  <c r="U752" i="5" l="1"/>
  <c r="V752" i="5" s="1"/>
  <c r="W752" i="5" s="1"/>
  <c r="Q752" i="5"/>
  <c r="T752" i="5" s="1"/>
  <c r="P752" i="5"/>
  <c r="S752" i="5" s="1"/>
  <c r="I753" i="5" s="1"/>
  <c r="R752" i="5"/>
  <c r="F753" i="5" s="1"/>
  <c r="G753" i="5" l="1"/>
  <c r="H753" i="5" s="1"/>
  <c r="J753" i="5"/>
  <c r="O753" i="5" s="1"/>
  <c r="M753" i="5" s="1"/>
  <c r="K753" i="5"/>
  <c r="L753" i="5" s="1"/>
  <c r="X753" i="5" s="1"/>
  <c r="U753" i="5" l="1"/>
  <c r="V753" i="5" s="1"/>
  <c r="W753" i="5" s="1"/>
  <c r="Q753" i="5"/>
  <c r="T753" i="5" s="1"/>
  <c r="P753" i="5"/>
  <c r="S753" i="5" s="1"/>
  <c r="I754" i="5" s="1"/>
  <c r="R753" i="5"/>
  <c r="F754" i="5" s="1"/>
  <c r="G754" i="5" l="1"/>
  <c r="H754" i="5" s="1"/>
  <c r="J754" i="5"/>
  <c r="O754" i="5" s="1"/>
  <c r="M754" i="5" s="1"/>
  <c r="K754" i="5"/>
  <c r="L754" i="5" s="1"/>
  <c r="X754" i="5" s="1"/>
  <c r="Q754" i="5" l="1"/>
  <c r="T754" i="5" s="1"/>
  <c r="U754" i="5"/>
  <c r="V754" i="5" s="1"/>
  <c r="W754" i="5" s="1"/>
  <c r="P754" i="5"/>
  <c r="S754" i="5" s="1"/>
  <c r="I755" i="5" s="1"/>
  <c r="R754" i="5"/>
  <c r="F755" i="5" s="1"/>
  <c r="G755" i="5" l="1"/>
  <c r="H755" i="5" s="1"/>
  <c r="J755" i="5"/>
  <c r="O755" i="5" s="1"/>
  <c r="M755" i="5" s="1"/>
  <c r="K755" i="5"/>
  <c r="L755" i="5" s="1"/>
  <c r="X755" i="5" s="1"/>
  <c r="U755" i="5" l="1"/>
  <c r="V755" i="5" s="1"/>
  <c r="W755" i="5" s="1"/>
  <c r="Q755" i="5"/>
  <c r="T755" i="5" s="1"/>
  <c r="P755" i="5"/>
  <c r="S755" i="5" s="1"/>
  <c r="I756" i="5" s="1"/>
  <c r="R755" i="5"/>
  <c r="F756" i="5" s="1"/>
  <c r="G756" i="5" l="1"/>
  <c r="H756" i="5" s="1"/>
  <c r="K756" i="5"/>
  <c r="L756" i="5" s="1"/>
  <c r="X756" i="5" s="1"/>
  <c r="J756" i="5"/>
  <c r="O756" i="5" s="1"/>
  <c r="M756" i="5" s="1"/>
  <c r="P756" i="5" l="1"/>
  <c r="S756" i="5" s="1"/>
  <c r="I757" i="5" s="1"/>
  <c r="Q756" i="5"/>
  <c r="T756" i="5" s="1"/>
  <c r="U756" i="5"/>
  <c r="V756" i="5" s="1"/>
  <c r="W756" i="5" s="1"/>
  <c r="R756" i="5"/>
  <c r="F757" i="5" s="1"/>
  <c r="G757" i="5" l="1"/>
  <c r="H757" i="5" s="1"/>
  <c r="J757" i="5"/>
  <c r="O757" i="5" s="1"/>
  <c r="M757" i="5" s="1"/>
  <c r="K757" i="5"/>
  <c r="L757" i="5" s="1"/>
  <c r="X757" i="5" s="1"/>
  <c r="P757" i="5" l="1"/>
  <c r="S757" i="5" s="1"/>
  <c r="I758" i="5" s="1"/>
  <c r="Q757" i="5"/>
  <c r="T757" i="5" s="1"/>
  <c r="U757" i="5"/>
  <c r="V757" i="5" s="1"/>
  <c r="W757" i="5" s="1"/>
  <c r="R757" i="5"/>
  <c r="F758" i="5" s="1"/>
  <c r="G758" i="5" l="1"/>
  <c r="H758" i="5" s="1"/>
  <c r="K758" i="5"/>
  <c r="L758" i="5" s="1"/>
  <c r="X758" i="5" s="1"/>
  <c r="J758" i="5"/>
  <c r="O758" i="5" s="1"/>
  <c r="M758" i="5" s="1"/>
  <c r="P758" i="5" l="1"/>
  <c r="S758" i="5" s="1"/>
  <c r="I759" i="5" s="1"/>
  <c r="U758" i="5"/>
  <c r="V758" i="5" s="1"/>
  <c r="W758" i="5" s="1"/>
  <c r="Q758" i="5"/>
  <c r="T758" i="5" s="1"/>
  <c r="R758" i="5"/>
  <c r="F759" i="5" s="1"/>
  <c r="G759" i="5" l="1"/>
  <c r="H759" i="5" s="1"/>
  <c r="K759" i="5"/>
  <c r="L759" i="5" s="1"/>
  <c r="X759" i="5" s="1"/>
  <c r="J759" i="5"/>
  <c r="O759" i="5" s="1"/>
  <c r="M759" i="5" s="1"/>
  <c r="P759" i="5" l="1"/>
  <c r="S759" i="5" s="1"/>
  <c r="I760" i="5" s="1"/>
  <c r="U759" i="5"/>
  <c r="V759" i="5" s="1"/>
  <c r="W759" i="5" s="1"/>
  <c r="Q759" i="5"/>
  <c r="T759" i="5" s="1"/>
  <c r="R759" i="5"/>
  <c r="F760" i="5" s="1"/>
  <c r="K760" i="5" l="1"/>
  <c r="L760" i="5" s="1"/>
  <c r="X760" i="5" s="1"/>
  <c r="J760" i="5"/>
  <c r="O760" i="5" s="1"/>
  <c r="M760" i="5" s="1"/>
  <c r="G760" i="5"/>
  <c r="H760" i="5" s="1"/>
  <c r="U760" i="5" l="1"/>
  <c r="V760" i="5" s="1"/>
  <c r="W760" i="5" s="1"/>
  <c r="Q760" i="5"/>
  <c r="T760" i="5" s="1"/>
  <c r="P760" i="5"/>
  <c r="S760" i="5" s="1"/>
  <c r="I761" i="5" s="1"/>
  <c r="R760" i="5"/>
  <c r="F761" i="5" s="1"/>
  <c r="G761" i="5" l="1"/>
  <c r="H761" i="5" s="1"/>
  <c r="K761" i="5"/>
  <c r="L761" i="5" s="1"/>
  <c r="X761" i="5" s="1"/>
  <c r="J761" i="5"/>
  <c r="O761" i="5" s="1"/>
  <c r="M761" i="5" s="1"/>
  <c r="U761" i="5" l="1"/>
  <c r="V761" i="5" s="1"/>
  <c r="W761" i="5" s="1"/>
  <c r="Q761" i="5"/>
  <c r="T761" i="5" s="1"/>
  <c r="P761" i="5"/>
  <c r="S761" i="5" s="1"/>
  <c r="I762" i="5" s="1"/>
  <c r="R761" i="5"/>
  <c r="F762" i="5" s="1"/>
  <c r="G762" i="5" l="1"/>
  <c r="H762" i="5" s="1"/>
  <c r="J762" i="5"/>
  <c r="O762" i="5" s="1"/>
  <c r="M762" i="5" s="1"/>
  <c r="K762" i="5"/>
  <c r="L762" i="5" s="1"/>
  <c r="X762" i="5" s="1"/>
  <c r="Q762" i="5" l="1"/>
  <c r="T762" i="5" s="1"/>
  <c r="U762" i="5"/>
  <c r="V762" i="5" s="1"/>
  <c r="W762" i="5" s="1"/>
  <c r="P762" i="5"/>
  <c r="S762" i="5" s="1"/>
  <c r="I763" i="5" s="1"/>
  <c r="R762" i="5"/>
  <c r="F763" i="5" s="1"/>
  <c r="G763" i="5" l="1"/>
  <c r="H763" i="5" s="1"/>
  <c r="J763" i="5"/>
  <c r="O763" i="5" s="1"/>
  <c r="M763" i="5" s="1"/>
  <c r="K763" i="5"/>
  <c r="L763" i="5" s="1"/>
  <c r="X763" i="5" s="1"/>
  <c r="Q763" i="5" l="1"/>
  <c r="T763" i="5" s="1"/>
  <c r="U763" i="5"/>
  <c r="V763" i="5" s="1"/>
  <c r="W763" i="5" s="1"/>
  <c r="P763" i="5"/>
  <c r="S763" i="5" s="1"/>
  <c r="I764" i="5" s="1"/>
  <c r="R763" i="5"/>
  <c r="F764" i="5" s="1"/>
  <c r="G764" i="5" l="1"/>
  <c r="H764" i="5" s="1"/>
  <c r="J764" i="5"/>
  <c r="O764" i="5" s="1"/>
  <c r="M764" i="5" s="1"/>
  <c r="K764" i="5"/>
  <c r="L764" i="5" s="1"/>
  <c r="X764" i="5" s="1"/>
  <c r="P764" i="5" l="1"/>
  <c r="S764" i="5" s="1"/>
  <c r="I765" i="5" s="1"/>
  <c r="Q764" i="5"/>
  <c r="T764" i="5" s="1"/>
  <c r="U764" i="5"/>
  <c r="V764" i="5" s="1"/>
  <c r="W764" i="5" s="1"/>
  <c r="R764" i="5"/>
  <c r="F765" i="5" s="1"/>
  <c r="G765" i="5" l="1"/>
  <c r="H765" i="5" s="1"/>
  <c r="J765" i="5"/>
  <c r="O765" i="5" s="1"/>
  <c r="M765" i="5" s="1"/>
  <c r="K765" i="5"/>
  <c r="L765" i="5" s="1"/>
  <c r="X765" i="5" s="1"/>
  <c r="P765" i="5" l="1"/>
  <c r="S765" i="5" s="1"/>
  <c r="I766" i="5" s="1"/>
  <c r="Q765" i="5"/>
  <c r="T765" i="5" s="1"/>
  <c r="U765" i="5"/>
  <c r="V765" i="5" s="1"/>
  <c r="W765" i="5" s="1"/>
  <c r="R765" i="5"/>
  <c r="F766" i="5" s="1"/>
  <c r="G766" i="5" l="1"/>
  <c r="H766" i="5" s="1"/>
  <c r="K766" i="5"/>
  <c r="L766" i="5" s="1"/>
  <c r="X766" i="5" s="1"/>
  <c r="J766" i="5"/>
  <c r="O766" i="5" s="1"/>
  <c r="M766" i="5" s="1"/>
  <c r="U766" i="5" l="1"/>
  <c r="V766" i="5" s="1"/>
  <c r="W766" i="5" s="1"/>
  <c r="Q766" i="5"/>
  <c r="T766" i="5" s="1"/>
  <c r="P766" i="5"/>
  <c r="S766" i="5" s="1"/>
  <c r="I767" i="5" s="1"/>
  <c r="R766" i="5"/>
  <c r="F767" i="5" s="1"/>
  <c r="G767" i="5" l="1"/>
  <c r="H767" i="5" s="1"/>
  <c r="K767" i="5"/>
  <c r="L767" i="5" s="1"/>
  <c r="X767" i="5" s="1"/>
  <c r="J767" i="5"/>
  <c r="O767" i="5" s="1"/>
  <c r="M767" i="5" s="1"/>
  <c r="P767" i="5" l="1"/>
  <c r="S767" i="5" s="1"/>
  <c r="I768" i="5" s="1"/>
  <c r="U767" i="5"/>
  <c r="V767" i="5" s="1"/>
  <c r="W767" i="5" s="1"/>
  <c r="Q767" i="5"/>
  <c r="T767" i="5" s="1"/>
  <c r="R767" i="5"/>
  <c r="F768" i="5" s="1"/>
  <c r="G768" i="5" l="1"/>
  <c r="H768" i="5" s="1"/>
  <c r="J768" i="5"/>
  <c r="O768" i="5" s="1"/>
  <c r="M768" i="5" s="1"/>
  <c r="K768" i="5"/>
  <c r="L768" i="5" s="1"/>
  <c r="X768" i="5" s="1"/>
  <c r="U768" i="5" l="1"/>
  <c r="V768" i="5" s="1"/>
  <c r="W768" i="5" s="1"/>
  <c r="Q768" i="5"/>
  <c r="T768" i="5" s="1"/>
  <c r="P768" i="5"/>
  <c r="S768" i="5" s="1"/>
  <c r="I769" i="5" s="1"/>
  <c r="R768" i="5"/>
  <c r="F769" i="5" s="1"/>
  <c r="G769" i="5" l="1"/>
  <c r="H769" i="5" s="1"/>
  <c r="K769" i="5"/>
  <c r="L769" i="5" s="1"/>
  <c r="X769" i="5" s="1"/>
  <c r="J769" i="5"/>
  <c r="O769" i="5" s="1"/>
  <c r="M769" i="5" s="1"/>
  <c r="U769" i="5" l="1"/>
  <c r="V769" i="5" s="1"/>
  <c r="W769" i="5" s="1"/>
  <c r="Q769" i="5"/>
  <c r="T769" i="5" s="1"/>
  <c r="P769" i="5"/>
  <c r="S769" i="5" s="1"/>
  <c r="I770" i="5" s="1"/>
  <c r="R769" i="5"/>
  <c r="F770" i="5" s="1"/>
  <c r="G770" i="5" l="1"/>
  <c r="H770" i="5" s="1"/>
  <c r="J770" i="5"/>
  <c r="O770" i="5" s="1"/>
  <c r="M770" i="5" s="1"/>
  <c r="K770" i="5"/>
  <c r="L770" i="5" s="1"/>
  <c r="X770" i="5" s="1"/>
  <c r="Q770" i="5" l="1"/>
  <c r="T770" i="5" s="1"/>
  <c r="U770" i="5"/>
  <c r="V770" i="5" s="1"/>
  <c r="W770" i="5" s="1"/>
  <c r="P770" i="5"/>
  <c r="S770" i="5" s="1"/>
  <c r="I771" i="5" s="1"/>
  <c r="R770" i="5"/>
  <c r="F771" i="5" s="1"/>
  <c r="G771" i="5" l="1"/>
  <c r="H771" i="5" s="1"/>
  <c r="J771" i="5"/>
  <c r="O771" i="5" s="1"/>
  <c r="M771" i="5" s="1"/>
  <c r="K771" i="5"/>
  <c r="L771" i="5" s="1"/>
  <c r="X771" i="5" s="1"/>
  <c r="U771" i="5" l="1"/>
  <c r="V771" i="5" s="1"/>
  <c r="W771" i="5" s="1"/>
  <c r="Q771" i="5"/>
  <c r="T771" i="5" s="1"/>
  <c r="P771" i="5"/>
  <c r="S771" i="5" s="1"/>
  <c r="I772" i="5" s="1"/>
  <c r="R771" i="5"/>
  <c r="F772" i="5" s="1"/>
  <c r="G772" i="5" l="1"/>
  <c r="H772" i="5" s="1"/>
  <c r="K772" i="5"/>
  <c r="L772" i="5" s="1"/>
  <c r="X772" i="5" s="1"/>
  <c r="J772" i="5"/>
  <c r="O772" i="5" s="1"/>
  <c r="M772" i="5" s="1"/>
  <c r="P772" i="5" l="1"/>
  <c r="S772" i="5" s="1"/>
  <c r="I773" i="5" s="1"/>
  <c r="Q772" i="5"/>
  <c r="T772" i="5" s="1"/>
  <c r="U772" i="5"/>
  <c r="V772" i="5" s="1"/>
  <c r="W772" i="5" s="1"/>
  <c r="R772" i="5"/>
  <c r="F773" i="5" s="1"/>
  <c r="G773" i="5" l="1"/>
  <c r="H773" i="5" s="1"/>
  <c r="J773" i="5"/>
  <c r="O773" i="5" s="1"/>
  <c r="M773" i="5" s="1"/>
  <c r="K773" i="5"/>
  <c r="L773" i="5" s="1"/>
  <c r="X773" i="5" s="1"/>
  <c r="P773" i="5" l="1"/>
  <c r="S773" i="5" s="1"/>
  <c r="I774" i="5" s="1"/>
  <c r="Q773" i="5"/>
  <c r="T773" i="5" s="1"/>
  <c r="U773" i="5"/>
  <c r="V773" i="5" s="1"/>
  <c r="W773" i="5" s="1"/>
  <c r="R773" i="5"/>
  <c r="F774" i="5" s="1"/>
  <c r="G774" i="5" l="1"/>
  <c r="H774" i="5" s="1"/>
  <c r="J774" i="5"/>
  <c r="O774" i="5" s="1"/>
  <c r="M774" i="5" s="1"/>
  <c r="K774" i="5"/>
  <c r="L774" i="5" s="1"/>
  <c r="X774" i="5" s="1"/>
  <c r="P774" i="5" l="1"/>
  <c r="S774" i="5" s="1"/>
  <c r="I775" i="5" s="1"/>
  <c r="U774" i="5"/>
  <c r="V774" i="5" s="1"/>
  <c r="W774" i="5" s="1"/>
  <c r="Q774" i="5"/>
  <c r="T774" i="5" s="1"/>
  <c r="R774" i="5"/>
  <c r="F775" i="5" s="1"/>
  <c r="G775" i="5" l="1"/>
  <c r="H775" i="5" s="1"/>
  <c r="K775" i="5"/>
  <c r="L775" i="5" s="1"/>
  <c r="X775" i="5" s="1"/>
  <c r="J775" i="5"/>
  <c r="O775" i="5" s="1"/>
  <c r="M775" i="5" s="1"/>
  <c r="P775" i="5" l="1"/>
  <c r="S775" i="5" s="1"/>
  <c r="I776" i="5" s="1"/>
  <c r="U775" i="5"/>
  <c r="V775" i="5" s="1"/>
  <c r="W775" i="5" s="1"/>
  <c r="Q775" i="5"/>
  <c r="T775" i="5" s="1"/>
  <c r="R775" i="5"/>
  <c r="F776" i="5" s="1"/>
  <c r="G776" i="5" l="1"/>
  <c r="H776" i="5" s="1"/>
  <c r="K776" i="5"/>
  <c r="L776" i="5" s="1"/>
  <c r="X776" i="5" s="1"/>
  <c r="J776" i="5"/>
  <c r="O776" i="5" s="1"/>
  <c r="M776" i="5" s="1"/>
  <c r="U776" i="5" l="1"/>
  <c r="V776" i="5" s="1"/>
  <c r="W776" i="5" s="1"/>
  <c r="Q776" i="5"/>
  <c r="T776" i="5" s="1"/>
  <c r="P776" i="5"/>
  <c r="S776" i="5" s="1"/>
  <c r="I777" i="5" s="1"/>
  <c r="R776" i="5"/>
  <c r="F777" i="5" s="1"/>
  <c r="G777" i="5" l="1"/>
  <c r="H777" i="5" s="1"/>
  <c r="J777" i="5"/>
  <c r="O777" i="5" s="1"/>
  <c r="M777" i="5" s="1"/>
  <c r="K777" i="5"/>
  <c r="L777" i="5" s="1"/>
  <c r="X777" i="5" s="1"/>
  <c r="U777" i="5" l="1"/>
  <c r="V777" i="5" s="1"/>
  <c r="W777" i="5" s="1"/>
  <c r="Q777" i="5"/>
  <c r="T777" i="5" s="1"/>
  <c r="P777" i="5"/>
  <c r="S777" i="5" s="1"/>
  <c r="I778" i="5" s="1"/>
  <c r="R777" i="5"/>
  <c r="F778" i="5" s="1"/>
  <c r="G778" i="5" l="1"/>
  <c r="H778" i="5" s="1"/>
  <c r="J778" i="5"/>
  <c r="O778" i="5" s="1"/>
  <c r="M778" i="5" s="1"/>
  <c r="K778" i="5"/>
  <c r="L778" i="5" s="1"/>
  <c r="X778" i="5" s="1"/>
  <c r="Q778" i="5" l="1"/>
  <c r="T778" i="5" s="1"/>
  <c r="U778" i="5"/>
  <c r="V778" i="5" s="1"/>
  <c r="W778" i="5" s="1"/>
  <c r="P778" i="5"/>
  <c r="S778" i="5" s="1"/>
  <c r="I779" i="5" s="1"/>
  <c r="R778" i="5"/>
  <c r="F779" i="5" s="1"/>
  <c r="G779" i="5" l="1"/>
  <c r="H779" i="5" s="1"/>
  <c r="J779" i="5"/>
  <c r="O779" i="5" s="1"/>
  <c r="M779" i="5" s="1"/>
  <c r="K779" i="5"/>
  <c r="L779" i="5" s="1"/>
  <c r="X779" i="5" s="1"/>
  <c r="Q779" i="5" l="1"/>
  <c r="T779" i="5" s="1"/>
  <c r="U779" i="5"/>
  <c r="V779" i="5" s="1"/>
  <c r="W779" i="5" s="1"/>
  <c r="P779" i="5"/>
  <c r="S779" i="5" s="1"/>
  <c r="I780" i="5" s="1"/>
  <c r="R779" i="5"/>
  <c r="F780" i="5" s="1"/>
  <c r="G780" i="5" l="1"/>
  <c r="H780" i="5" s="1"/>
  <c r="J780" i="5"/>
  <c r="O780" i="5" s="1"/>
  <c r="M780" i="5" s="1"/>
  <c r="K780" i="5"/>
  <c r="L780" i="5" s="1"/>
  <c r="X780" i="5" s="1"/>
  <c r="U780" i="5" l="1"/>
  <c r="V780" i="5" s="1"/>
  <c r="W780" i="5" s="1"/>
  <c r="P780" i="5"/>
  <c r="S780" i="5" s="1"/>
  <c r="I781" i="5" s="1"/>
  <c r="Q780" i="5"/>
  <c r="T780" i="5" s="1"/>
  <c r="R780" i="5"/>
  <c r="F781" i="5" s="1"/>
  <c r="G781" i="5" l="1"/>
  <c r="H781" i="5" s="1"/>
  <c r="J781" i="5"/>
  <c r="O781" i="5" s="1"/>
  <c r="M781" i="5" s="1"/>
  <c r="K781" i="5"/>
  <c r="L781" i="5" s="1"/>
  <c r="X781" i="5" s="1"/>
  <c r="P781" i="5" l="1"/>
  <c r="S781" i="5" s="1"/>
  <c r="I782" i="5" s="1"/>
  <c r="Q781" i="5"/>
  <c r="T781" i="5" s="1"/>
  <c r="U781" i="5"/>
  <c r="V781" i="5" s="1"/>
  <c r="W781" i="5" s="1"/>
  <c r="R781" i="5"/>
  <c r="F782" i="5" s="1"/>
  <c r="G782" i="5" l="1"/>
  <c r="H782" i="5" s="1"/>
  <c r="J782" i="5"/>
  <c r="O782" i="5" s="1"/>
  <c r="M782" i="5" s="1"/>
  <c r="K782" i="5"/>
  <c r="L782" i="5" s="1"/>
  <c r="X782" i="5" s="1"/>
  <c r="P782" i="5" l="1"/>
  <c r="S782" i="5" s="1"/>
  <c r="I783" i="5" s="1"/>
  <c r="U782" i="5"/>
  <c r="V782" i="5" s="1"/>
  <c r="W782" i="5" s="1"/>
  <c r="Q782" i="5"/>
  <c r="T782" i="5" s="1"/>
  <c r="R782" i="5"/>
  <c r="F783" i="5" s="1"/>
  <c r="G783" i="5" l="1"/>
  <c r="H783" i="5" s="1"/>
  <c r="K783" i="5"/>
  <c r="L783" i="5" s="1"/>
  <c r="X783" i="5" s="1"/>
  <c r="J783" i="5"/>
  <c r="O783" i="5" s="1"/>
  <c r="M783" i="5" s="1"/>
  <c r="P783" i="5" l="1"/>
  <c r="S783" i="5" s="1"/>
  <c r="I784" i="5" s="1"/>
  <c r="U783" i="5"/>
  <c r="V783" i="5" s="1"/>
  <c r="W783" i="5" s="1"/>
  <c r="Q783" i="5"/>
  <c r="T783" i="5" s="1"/>
  <c r="R783" i="5"/>
  <c r="F784" i="5" s="1"/>
  <c r="G784" i="5" l="1"/>
  <c r="H784" i="5" s="1"/>
  <c r="K784" i="5"/>
  <c r="L784" i="5" s="1"/>
  <c r="X784" i="5" s="1"/>
  <c r="J784" i="5"/>
  <c r="O784" i="5" s="1"/>
  <c r="M784" i="5" s="1"/>
  <c r="U784" i="5" l="1"/>
  <c r="V784" i="5" s="1"/>
  <c r="W784" i="5" s="1"/>
  <c r="Q784" i="5"/>
  <c r="T784" i="5" s="1"/>
  <c r="P784" i="5"/>
  <c r="S784" i="5" s="1"/>
  <c r="I785" i="5" s="1"/>
  <c r="R784" i="5"/>
  <c r="F785" i="5" s="1"/>
  <c r="G785" i="5" l="1"/>
  <c r="H785" i="5" s="1"/>
  <c r="K785" i="5"/>
  <c r="L785" i="5" s="1"/>
  <c r="X785" i="5" s="1"/>
  <c r="J785" i="5"/>
  <c r="O785" i="5" s="1"/>
  <c r="M785" i="5" s="1"/>
  <c r="U785" i="5" l="1"/>
  <c r="V785" i="5" s="1"/>
  <c r="W785" i="5" s="1"/>
  <c r="Q785" i="5"/>
  <c r="T785" i="5" s="1"/>
  <c r="P785" i="5"/>
  <c r="S785" i="5" s="1"/>
  <c r="I786" i="5" s="1"/>
  <c r="R785" i="5"/>
  <c r="F786" i="5" s="1"/>
  <c r="G786" i="5" l="1"/>
  <c r="H786" i="5" s="1"/>
  <c r="K786" i="5"/>
  <c r="L786" i="5" s="1"/>
  <c r="X786" i="5" s="1"/>
  <c r="J786" i="5"/>
  <c r="O786" i="5" s="1"/>
  <c r="M786" i="5" s="1"/>
  <c r="Q786" i="5" l="1"/>
  <c r="T786" i="5" s="1"/>
  <c r="U786" i="5"/>
  <c r="V786" i="5" s="1"/>
  <c r="W786" i="5" s="1"/>
  <c r="P786" i="5"/>
  <c r="S786" i="5" s="1"/>
  <c r="I787" i="5" s="1"/>
  <c r="R786" i="5"/>
  <c r="F787" i="5" s="1"/>
  <c r="G787" i="5" l="1"/>
  <c r="H787" i="5" s="1"/>
  <c r="J787" i="5"/>
  <c r="O787" i="5" s="1"/>
  <c r="M787" i="5" s="1"/>
  <c r="K787" i="5"/>
  <c r="L787" i="5" s="1"/>
  <c r="X787" i="5" s="1"/>
  <c r="Q787" i="5" l="1"/>
  <c r="T787" i="5" s="1"/>
  <c r="U787" i="5"/>
  <c r="V787" i="5" s="1"/>
  <c r="W787" i="5" s="1"/>
  <c r="P787" i="5"/>
  <c r="S787" i="5" s="1"/>
  <c r="I788" i="5" s="1"/>
  <c r="R787" i="5"/>
  <c r="F788" i="5" s="1"/>
  <c r="G788" i="5" l="1"/>
  <c r="H788" i="5" s="1"/>
  <c r="J788" i="5"/>
  <c r="O788" i="5" s="1"/>
  <c r="M788" i="5" s="1"/>
  <c r="K788" i="5"/>
  <c r="L788" i="5" s="1"/>
  <c r="X788" i="5" s="1"/>
  <c r="Q788" i="5" l="1"/>
  <c r="T788" i="5" s="1"/>
  <c r="P788" i="5"/>
  <c r="S788" i="5" s="1"/>
  <c r="I789" i="5" s="1"/>
  <c r="U788" i="5"/>
  <c r="V788" i="5" s="1"/>
  <c r="W788" i="5" s="1"/>
  <c r="R788" i="5"/>
  <c r="F789" i="5" s="1"/>
  <c r="G789" i="5" l="1"/>
  <c r="H789" i="5" s="1"/>
  <c r="K789" i="5"/>
  <c r="L789" i="5" s="1"/>
  <c r="X789" i="5" s="1"/>
  <c r="J789" i="5"/>
  <c r="O789" i="5" s="1"/>
  <c r="M789" i="5" s="1"/>
  <c r="U789" i="5" l="1"/>
  <c r="V789" i="5" s="1"/>
  <c r="W789" i="5" s="1"/>
  <c r="Q789" i="5"/>
  <c r="T789" i="5" s="1"/>
  <c r="P789" i="5"/>
  <c r="S789" i="5" s="1"/>
  <c r="I790" i="5" s="1"/>
  <c r="R789" i="5"/>
  <c r="F790" i="5" s="1"/>
  <c r="G790" i="5" l="1"/>
  <c r="H790" i="5" s="1"/>
  <c r="K790" i="5"/>
  <c r="L790" i="5" s="1"/>
  <c r="X790" i="5" s="1"/>
  <c r="J790" i="5"/>
  <c r="O790" i="5" s="1"/>
  <c r="M790" i="5" s="1"/>
  <c r="U790" i="5" l="1"/>
  <c r="V790" i="5" s="1"/>
  <c r="W790" i="5" s="1"/>
  <c r="Q790" i="5"/>
  <c r="T790" i="5" s="1"/>
  <c r="P790" i="5"/>
  <c r="S790" i="5" s="1"/>
  <c r="I791" i="5" s="1"/>
  <c r="R790" i="5"/>
  <c r="F791" i="5" s="1"/>
  <c r="G791" i="5" l="1"/>
  <c r="H791" i="5" s="1"/>
  <c r="K791" i="5"/>
  <c r="L791" i="5" s="1"/>
  <c r="X791" i="5" s="1"/>
  <c r="J791" i="5"/>
  <c r="O791" i="5" s="1"/>
  <c r="M791" i="5" s="1"/>
  <c r="U791" i="5" l="1"/>
  <c r="V791" i="5" s="1"/>
  <c r="W791" i="5" s="1"/>
  <c r="P791" i="5"/>
  <c r="S791" i="5" s="1"/>
  <c r="I792" i="5" s="1"/>
  <c r="Q791" i="5"/>
  <c r="T791" i="5" s="1"/>
  <c r="R791" i="5"/>
  <c r="F792" i="5" s="1"/>
  <c r="G792" i="5" l="1"/>
  <c r="H792" i="5" s="1"/>
  <c r="K792" i="5"/>
  <c r="L792" i="5" s="1"/>
  <c r="X792" i="5" s="1"/>
  <c r="J792" i="5"/>
  <c r="O792" i="5" s="1"/>
  <c r="M792" i="5" s="1"/>
  <c r="P792" i="5" l="1"/>
  <c r="S792" i="5" s="1"/>
  <c r="I793" i="5" s="1"/>
  <c r="U792" i="5"/>
  <c r="V792" i="5" s="1"/>
  <c r="W792" i="5" s="1"/>
  <c r="Q792" i="5"/>
  <c r="T792" i="5" s="1"/>
  <c r="R792" i="5"/>
  <c r="F793" i="5" s="1"/>
  <c r="G793" i="5" l="1"/>
  <c r="H793" i="5" s="1"/>
  <c r="K793" i="5"/>
  <c r="L793" i="5" s="1"/>
  <c r="X793" i="5" s="1"/>
  <c r="J793" i="5"/>
  <c r="O793" i="5" s="1"/>
  <c r="M793" i="5" s="1"/>
  <c r="P793" i="5" l="1"/>
  <c r="S793" i="5" s="1"/>
  <c r="I794" i="5" s="1"/>
  <c r="U793" i="5"/>
  <c r="V793" i="5" s="1"/>
  <c r="W793" i="5" s="1"/>
  <c r="Q793" i="5"/>
  <c r="T793" i="5" s="1"/>
  <c r="R793" i="5"/>
  <c r="F794" i="5" s="1"/>
  <c r="G794" i="5" l="1"/>
  <c r="H794" i="5" s="1"/>
  <c r="K794" i="5"/>
  <c r="L794" i="5" s="1"/>
  <c r="X794" i="5" s="1"/>
  <c r="J794" i="5"/>
  <c r="O794" i="5" s="1"/>
  <c r="M794" i="5" s="1"/>
  <c r="P794" i="5" l="1"/>
  <c r="S794" i="5" s="1"/>
  <c r="I795" i="5" s="1"/>
  <c r="Q794" i="5"/>
  <c r="T794" i="5" s="1"/>
  <c r="U794" i="5"/>
  <c r="V794" i="5" s="1"/>
  <c r="W794" i="5" s="1"/>
  <c r="R794" i="5"/>
  <c r="F795" i="5" s="1"/>
  <c r="G795" i="5" l="1"/>
  <c r="H795" i="5" s="1"/>
  <c r="K795" i="5"/>
  <c r="L795" i="5" s="1"/>
  <c r="X795" i="5" s="1"/>
  <c r="J795" i="5"/>
  <c r="O795" i="5" s="1"/>
  <c r="M795" i="5" s="1"/>
  <c r="P795" i="5" l="1"/>
  <c r="S795" i="5" s="1"/>
  <c r="I796" i="5" s="1"/>
  <c r="Q795" i="5"/>
  <c r="T795" i="5" s="1"/>
  <c r="U795" i="5"/>
  <c r="V795" i="5" s="1"/>
  <c r="W795" i="5" s="1"/>
  <c r="R795" i="5"/>
  <c r="F796" i="5" s="1"/>
  <c r="G796" i="5" l="1"/>
  <c r="H796" i="5" s="1"/>
  <c r="J796" i="5"/>
  <c r="O796" i="5" s="1"/>
  <c r="M796" i="5" s="1"/>
  <c r="K796" i="5"/>
  <c r="L796" i="5" s="1"/>
  <c r="X796" i="5" s="1"/>
  <c r="P796" i="5" l="1"/>
  <c r="S796" i="5" s="1"/>
  <c r="I797" i="5" s="1"/>
  <c r="Q796" i="5"/>
  <c r="T796" i="5" s="1"/>
  <c r="U796" i="5"/>
  <c r="V796" i="5" s="1"/>
  <c r="W796" i="5" s="1"/>
  <c r="R796" i="5"/>
  <c r="F797" i="5" s="1"/>
  <c r="G797" i="5" l="1"/>
  <c r="H797" i="5" s="1"/>
  <c r="J797" i="5"/>
  <c r="O797" i="5" s="1"/>
  <c r="M797" i="5" s="1"/>
  <c r="K797" i="5"/>
  <c r="L797" i="5" s="1"/>
  <c r="X797" i="5" s="1"/>
  <c r="U797" i="5" l="1"/>
  <c r="V797" i="5" s="1"/>
  <c r="W797" i="5" s="1"/>
  <c r="Q797" i="5"/>
  <c r="T797" i="5" s="1"/>
  <c r="P797" i="5"/>
  <c r="S797" i="5" s="1"/>
  <c r="I798" i="5" s="1"/>
  <c r="R797" i="5"/>
  <c r="F798" i="5" s="1"/>
  <c r="G798" i="5" l="1"/>
  <c r="H798" i="5" s="1"/>
  <c r="K798" i="5"/>
  <c r="L798" i="5" s="1"/>
  <c r="X798" i="5" s="1"/>
  <c r="J798" i="5"/>
  <c r="O798" i="5" s="1"/>
  <c r="M798" i="5" s="1"/>
  <c r="U798" i="5" l="1"/>
  <c r="V798" i="5" s="1"/>
  <c r="W798" i="5" s="1"/>
  <c r="P798" i="5"/>
  <c r="S798" i="5" s="1"/>
  <c r="I799" i="5" s="1"/>
  <c r="Q798" i="5"/>
  <c r="T798" i="5" s="1"/>
  <c r="R798" i="5"/>
  <c r="F799" i="5" s="1"/>
  <c r="G799" i="5" l="1"/>
  <c r="H799" i="5" s="1"/>
  <c r="J799" i="5"/>
  <c r="O799" i="5" s="1"/>
  <c r="M799" i="5" s="1"/>
  <c r="K799" i="5"/>
  <c r="L799" i="5" s="1"/>
  <c r="X799" i="5" s="1"/>
  <c r="P799" i="5" l="1"/>
  <c r="S799" i="5" s="1"/>
  <c r="I800" i="5" s="1"/>
  <c r="U799" i="5"/>
  <c r="V799" i="5" s="1"/>
  <c r="W799" i="5" s="1"/>
  <c r="Q799" i="5"/>
  <c r="T799" i="5" s="1"/>
  <c r="R799" i="5"/>
  <c r="F800" i="5" s="1"/>
  <c r="G800" i="5" l="1"/>
  <c r="H800" i="5" s="1"/>
  <c r="K800" i="5"/>
  <c r="L800" i="5" s="1"/>
  <c r="X800" i="5" s="1"/>
  <c r="J800" i="5"/>
  <c r="O800" i="5" s="1"/>
  <c r="M800" i="5" s="1"/>
  <c r="Q800" i="5" l="1"/>
  <c r="T800" i="5" s="1"/>
  <c r="P800" i="5"/>
  <c r="S800" i="5" s="1"/>
  <c r="I801" i="5" s="1"/>
  <c r="U800" i="5"/>
  <c r="V800" i="5" s="1"/>
  <c r="W800" i="5" s="1"/>
  <c r="R800" i="5"/>
  <c r="F801" i="5" s="1"/>
  <c r="G801" i="5" l="1"/>
  <c r="H801" i="5" s="1"/>
  <c r="J801" i="5"/>
  <c r="O801" i="5" s="1"/>
  <c r="M801" i="5" s="1"/>
  <c r="K801" i="5"/>
  <c r="L801" i="5" s="1"/>
  <c r="X801" i="5" s="1"/>
  <c r="Q801" i="5" l="1"/>
  <c r="T801" i="5" s="1"/>
  <c r="P801" i="5"/>
  <c r="S801" i="5" s="1"/>
  <c r="I802" i="5" s="1"/>
  <c r="U801" i="5"/>
  <c r="V801" i="5" s="1"/>
  <c r="W801" i="5" s="1"/>
  <c r="R801" i="5"/>
  <c r="F802" i="5" s="1"/>
  <c r="G802" i="5" l="1"/>
  <c r="H802" i="5" s="1"/>
  <c r="J802" i="5"/>
  <c r="O802" i="5" s="1"/>
  <c r="M802" i="5" s="1"/>
  <c r="K802" i="5"/>
  <c r="L802" i="5" s="1"/>
  <c r="X802" i="5" s="1"/>
  <c r="Q802" i="5" l="1"/>
  <c r="T802" i="5" s="1"/>
  <c r="P802" i="5"/>
  <c r="S802" i="5" s="1"/>
  <c r="I803" i="5" s="1"/>
  <c r="U802" i="5"/>
  <c r="V802" i="5" s="1"/>
  <c r="W802" i="5" s="1"/>
  <c r="R802" i="5"/>
  <c r="F803" i="5" s="1"/>
  <c r="G803" i="5" l="1"/>
  <c r="H803" i="5" s="1"/>
  <c r="J803" i="5"/>
  <c r="O803" i="5" s="1"/>
  <c r="M803" i="5" s="1"/>
  <c r="K803" i="5"/>
  <c r="L803" i="5" s="1"/>
  <c r="X803" i="5" s="1"/>
  <c r="P803" i="5" l="1"/>
  <c r="S803" i="5" s="1"/>
  <c r="I804" i="5" s="1"/>
  <c r="Q803" i="5"/>
  <c r="T803" i="5" s="1"/>
  <c r="U803" i="5"/>
  <c r="V803" i="5" s="1"/>
  <c r="W803" i="5" s="1"/>
  <c r="R803" i="5"/>
  <c r="F804" i="5" s="1"/>
  <c r="G804" i="5" l="1"/>
  <c r="H804" i="5" s="1"/>
  <c r="J804" i="5"/>
  <c r="O804" i="5" s="1"/>
  <c r="M804" i="5" s="1"/>
  <c r="K804" i="5"/>
  <c r="L804" i="5" s="1"/>
  <c r="X804" i="5" s="1"/>
  <c r="P804" i="5" l="1"/>
  <c r="S804" i="5" s="1"/>
  <c r="I805" i="5" s="1"/>
  <c r="U804" i="5"/>
  <c r="V804" i="5" s="1"/>
  <c r="W804" i="5" s="1"/>
  <c r="Q804" i="5"/>
  <c r="T804" i="5" s="1"/>
  <c r="R804" i="5"/>
  <c r="F805" i="5" s="1"/>
  <c r="G805" i="5" l="1"/>
  <c r="H805" i="5" s="1"/>
  <c r="K805" i="5"/>
  <c r="L805" i="5" s="1"/>
  <c r="X805" i="5" s="1"/>
  <c r="J805" i="5"/>
  <c r="O805" i="5" s="1"/>
  <c r="M805" i="5" s="1"/>
  <c r="U805" i="5" l="1"/>
  <c r="V805" i="5" s="1"/>
  <c r="W805" i="5" s="1"/>
  <c r="P805" i="5"/>
  <c r="S805" i="5" s="1"/>
  <c r="I806" i="5" s="1"/>
  <c r="Q805" i="5"/>
  <c r="T805" i="5" s="1"/>
  <c r="R805" i="5"/>
  <c r="F806" i="5" s="1"/>
  <c r="G806" i="5" l="1"/>
  <c r="H806" i="5" s="1"/>
  <c r="J806" i="5"/>
  <c r="O806" i="5" s="1"/>
  <c r="M806" i="5" s="1"/>
  <c r="K806" i="5"/>
  <c r="L806" i="5" s="1"/>
  <c r="X806" i="5" s="1"/>
  <c r="U806" i="5" l="1"/>
  <c r="V806" i="5" s="1"/>
  <c r="W806" i="5" s="1"/>
  <c r="Q806" i="5"/>
  <c r="T806" i="5" s="1"/>
  <c r="P806" i="5"/>
  <c r="S806" i="5" s="1"/>
  <c r="I807" i="5" s="1"/>
  <c r="R806" i="5"/>
  <c r="F807" i="5" s="1"/>
  <c r="G807" i="5" l="1"/>
  <c r="H807" i="5" s="1"/>
  <c r="J807" i="5"/>
  <c r="O807" i="5" s="1"/>
  <c r="M807" i="5" s="1"/>
  <c r="K807" i="5"/>
  <c r="L807" i="5" s="1"/>
  <c r="X807" i="5" s="1"/>
  <c r="Q807" i="5" l="1"/>
  <c r="T807" i="5" s="1"/>
  <c r="U807" i="5"/>
  <c r="V807" i="5" s="1"/>
  <c r="W807" i="5" s="1"/>
  <c r="P807" i="5"/>
  <c r="S807" i="5" s="1"/>
  <c r="I808" i="5" s="1"/>
  <c r="R807" i="5"/>
  <c r="F808" i="5" s="1"/>
  <c r="G808" i="5" l="1"/>
  <c r="H808" i="5" s="1"/>
  <c r="K808" i="5"/>
  <c r="L808" i="5" s="1"/>
  <c r="X808" i="5" s="1"/>
  <c r="J808" i="5"/>
  <c r="O808" i="5" s="1"/>
  <c r="M808" i="5" s="1"/>
  <c r="Q808" i="5" l="1"/>
  <c r="T808" i="5" s="1"/>
  <c r="U808" i="5"/>
  <c r="V808" i="5" s="1"/>
  <c r="W808" i="5" s="1"/>
  <c r="P808" i="5"/>
  <c r="S808" i="5" s="1"/>
  <c r="I809" i="5" s="1"/>
  <c r="R808" i="5"/>
  <c r="F809" i="5" s="1"/>
  <c r="G809" i="5" l="1"/>
  <c r="H809" i="5" s="1"/>
  <c r="K809" i="5"/>
  <c r="L809" i="5" s="1"/>
  <c r="X809" i="5" s="1"/>
  <c r="J809" i="5"/>
  <c r="O809" i="5" s="1"/>
  <c r="M809" i="5" s="1"/>
  <c r="Q809" i="5" l="1"/>
  <c r="T809" i="5" s="1"/>
  <c r="P809" i="5"/>
  <c r="S809" i="5" s="1"/>
  <c r="I810" i="5" s="1"/>
  <c r="U809" i="5"/>
  <c r="V809" i="5" s="1"/>
  <c r="W809" i="5" s="1"/>
  <c r="R809" i="5"/>
  <c r="F810" i="5" s="1"/>
  <c r="G810" i="5" l="1"/>
  <c r="H810" i="5" s="1"/>
  <c r="J810" i="5"/>
  <c r="O810" i="5" s="1"/>
  <c r="M810" i="5" s="1"/>
  <c r="K810" i="5"/>
  <c r="L810" i="5" s="1"/>
  <c r="X810" i="5" s="1"/>
  <c r="Q810" i="5" l="1"/>
  <c r="T810" i="5" s="1"/>
  <c r="P810" i="5"/>
  <c r="S810" i="5" s="1"/>
  <c r="I811" i="5" s="1"/>
  <c r="U810" i="5"/>
  <c r="V810" i="5" s="1"/>
  <c r="W810" i="5" s="1"/>
  <c r="R810" i="5"/>
  <c r="F811" i="5" s="1"/>
  <c r="G811" i="5" l="1"/>
  <c r="H811" i="5" s="1"/>
  <c r="J811" i="5"/>
  <c r="O811" i="5" s="1"/>
  <c r="M811" i="5" s="1"/>
  <c r="K811" i="5"/>
  <c r="L811" i="5" s="1"/>
  <c r="X811" i="5" s="1"/>
  <c r="P811" i="5" l="1"/>
  <c r="S811" i="5" s="1"/>
  <c r="I812" i="5" s="1"/>
  <c r="Q811" i="5"/>
  <c r="T811" i="5" s="1"/>
  <c r="U811" i="5"/>
  <c r="V811" i="5" s="1"/>
  <c r="W811" i="5" s="1"/>
  <c r="R811" i="5"/>
  <c r="F812" i="5" s="1"/>
  <c r="G812" i="5" l="1"/>
  <c r="H812" i="5" s="1"/>
  <c r="K812" i="5"/>
  <c r="L812" i="5" s="1"/>
  <c r="X812" i="5" s="1"/>
  <c r="J812" i="5"/>
  <c r="O812" i="5" s="1"/>
  <c r="M812" i="5" s="1"/>
  <c r="P812" i="5" l="1"/>
  <c r="S812" i="5" s="1"/>
  <c r="I813" i="5" s="1"/>
  <c r="U812" i="5"/>
  <c r="V812" i="5" s="1"/>
  <c r="W812" i="5" s="1"/>
  <c r="Q812" i="5"/>
  <c r="T812" i="5" s="1"/>
  <c r="R812" i="5"/>
  <c r="F813" i="5" s="1"/>
  <c r="G813" i="5" l="1"/>
  <c r="H813" i="5" s="1"/>
  <c r="K813" i="5"/>
  <c r="L813" i="5" s="1"/>
  <c r="X813" i="5" s="1"/>
  <c r="J813" i="5"/>
  <c r="O813" i="5" s="1"/>
  <c r="M813" i="5" s="1"/>
  <c r="U813" i="5" l="1"/>
  <c r="V813" i="5" s="1"/>
  <c r="W813" i="5" s="1"/>
  <c r="P813" i="5"/>
  <c r="S813" i="5" s="1"/>
  <c r="I814" i="5" s="1"/>
  <c r="Q813" i="5"/>
  <c r="T813" i="5" s="1"/>
  <c r="R813" i="5"/>
  <c r="F814" i="5" s="1"/>
  <c r="G814" i="5" l="1"/>
  <c r="H814" i="5" s="1"/>
  <c r="J814" i="5"/>
  <c r="O814" i="5" s="1"/>
  <c r="M814" i="5" s="1"/>
  <c r="K814" i="5"/>
  <c r="L814" i="5" s="1"/>
  <c r="X814" i="5" s="1"/>
  <c r="U814" i="5" l="1"/>
  <c r="V814" i="5" s="1"/>
  <c r="W814" i="5" s="1"/>
  <c r="Q814" i="5"/>
  <c r="T814" i="5" s="1"/>
  <c r="P814" i="5"/>
  <c r="S814" i="5" s="1"/>
  <c r="I815" i="5" s="1"/>
  <c r="R814" i="5"/>
  <c r="F815" i="5" s="1"/>
  <c r="G815" i="5" l="1"/>
  <c r="H815" i="5" s="1"/>
  <c r="J815" i="5"/>
  <c r="O815" i="5" s="1"/>
  <c r="M815" i="5" s="1"/>
  <c r="K815" i="5"/>
  <c r="L815" i="5" s="1"/>
  <c r="X815" i="5" s="1"/>
  <c r="P815" i="5" l="1"/>
  <c r="S815" i="5" s="1"/>
  <c r="I816" i="5" s="1"/>
  <c r="U815" i="5"/>
  <c r="V815" i="5" s="1"/>
  <c r="W815" i="5" s="1"/>
  <c r="Q815" i="5"/>
  <c r="T815" i="5" s="1"/>
  <c r="R815" i="5"/>
  <c r="F816" i="5" s="1"/>
  <c r="G816" i="5" l="1"/>
  <c r="H816" i="5" s="1"/>
  <c r="K816" i="5"/>
  <c r="L816" i="5" s="1"/>
  <c r="X816" i="5" s="1"/>
  <c r="J816" i="5"/>
  <c r="O816" i="5" s="1"/>
  <c r="M816" i="5" s="1"/>
  <c r="Q816" i="5" l="1"/>
  <c r="T816" i="5" s="1"/>
  <c r="P816" i="5"/>
  <c r="S816" i="5" s="1"/>
  <c r="I817" i="5" s="1"/>
  <c r="U816" i="5"/>
  <c r="V816" i="5" s="1"/>
  <c r="W816" i="5" s="1"/>
  <c r="R816" i="5"/>
  <c r="F817" i="5" s="1"/>
  <c r="G817" i="5" l="1"/>
  <c r="H817" i="5" s="1"/>
  <c r="K817" i="5"/>
  <c r="L817" i="5" s="1"/>
  <c r="X817" i="5" s="1"/>
  <c r="J817" i="5"/>
  <c r="O817" i="5" s="1"/>
  <c r="M817" i="5" s="1"/>
  <c r="Q817" i="5" l="1"/>
  <c r="T817" i="5" s="1"/>
  <c r="U817" i="5"/>
  <c r="V817" i="5" s="1"/>
  <c r="W817" i="5" s="1"/>
  <c r="P817" i="5"/>
  <c r="S817" i="5" s="1"/>
  <c r="I818" i="5" s="1"/>
  <c r="R817" i="5"/>
  <c r="F818" i="5" s="1"/>
  <c r="G818" i="5" l="1"/>
  <c r="H818" i="5" s="1"/>
  <c r="J818" i="5"/>
  <c r="O818" i="5" s="1"/>
  <c r="M818" i="5" s="1"/>
  <c r="K818" i="5"/>
  <c r="L818" i="5" s="1"/>
  <c r="X818" i="5" s="1"/>
  <c r="P818" i="5" l="1"/>
  <c r="S818" i="5" s="1"/>
  <c r="I819" i="5" s="1"/>
  <c r="U818" i="5"/>
  <c r="V818" i="5" s="1"/>
  <c r="W818" i="5" s="1"/>
  <c r="Q818" i="5"/>
  <c r="T818" i="5" s="1"/>
  <c r="R818" i="5"/>
  <c r="F819" i="5" s="1"/>
  <c r="G819" i="5" l="1"/>
  <c r="H819" i="5" s="1"/>
  <c r="J819" i="5"/>
  <c r="O819" i="5" s="1"/>
  <c r="M819" i="5" s="1"/>
  <c r="K819" i="5"/>
  <c r="L819" i="5" s="1"/>
  <c r="X819" i="5" s="1"/>
  <c r="P819" i="5" l="1"/>
  <c r="S819" i="5" s="1"/>
  <c r="I820" i="5" s="1"/>
  <c r="Q819" i="5"/>
  <c r="T819" i="5" s="1"/>
  <c r="U819" i="5"/>
  <c r="V819" i="5" s="1"/>
  <c r="W819" i="5" s="1"/>
  <c r="R819" i="5"/>
  <c r="F820" i="5" s="1"/>
  <c r="G820" i="5" l="1"/>
  <c r="H820" i="5" s="1"/>
  <c r="K820" i="5"/>
  <c r="L820" i="5" s="1"/>
  <c r="X820" i="5" s="1"/>
  <c r="J820" i="5"/>
  <c r="O820" i="5" s="1"/>
  <c r="M820" i="5" s="1"/>
  <c r="P820" i="5" l="1"/>
  <c r="S820" i="5" s="1"/>
  <c r="I821" i="5" s="1"/>
  <c r="U820" i="5"/>
  <c r="V820" i="5" s="1"/>
  <c r="W820" i="5" s="1"/>
  <c r="Q820" i="5"/>
  <c r="T820" i="5" s="1"/>
  <c r="R820" i="5"/>
  <c r="F821" i="5" s="1"/>
  <c r="G821" i="5" l="1"/>
  <c r="H821" i="5" s="1"/>
  <c r="K821" i="5"/>
  <c r="L821" i="5" s="1"/>
  <c r="X821" i="5" s="1"/>
  <c r="J821" i="5"/>
  <c r="O821" i="5" s="1"/>
  <c r="M821" i="5" s="1"/>
  <c r="U821" i="5" l="1"/>
  <c r="V821" i="5" s="1"/>
  <c r="W821" i="5" s="1"/>
  <c r="Q821" i="5"/>
  <c r="T821" i="5" s="1"/>
  <c r="P821" i="5"/>
  <c r="S821" i="5" s="1"/>
  <c r="I822" i="5" s="1"/>
  <c r="R821" i="5"/>
  <c r="F822" i="5" s="1"/>
  <c r="G822" i="5" l="1"/>
  <c r="H822" i="5" s="1"/>
  <c r="J822" i="5"/>
  <c r="O822" i="5" s="1"/>
  <c r="M822" i="5" s="1"/>
  <c r="K822" i="5"/>
  <c r="L822" i="5" s="1"/>
  <c r="X822" i="5" s="1"/>
  <c r="U822" i="5" l="1"/>
  <c r="V822" i="5" s="1"/>
  <c r="W822" i="5" s="1"/>
  <c r="Q822" i="5"/>
  <c r="T822" i="5" s="1"/>
  <c r="P822" i="5"/>
  <c r="S822" i="5" s="1"/>
  <c r="I823" i="5" s="1"/>
  <c r="R822" i="5"/>
  <c r="F823" i="5" s="1"/>
  <c r="G823" i="5" l="1"/>
  <c r="H823" i="5" s="1"/>
  <c r="K823" i="5"/>
  <c r="L823" i="5" s="1"/>
  <c r="X823" i="5" s="1"/>
  <c r="J823" i="5"/>
  <c r="O823" i="5" s="1"/>
  <c r="M823" i="5" s="1"/>
  <c r="P823" i="5" l="1"/>
  <c r="S823" i="5" s="1"/>
  <c r="I824" i="5" s="1"/>
  <c r="Q823" i="5"/>
  <c r="T823" i="5" s="1"/>
  <c r="U823" i="5"/>
  <c r="V823" i="5" s="1"/>
  <c r="W823" i="5" s="1"/>
  <c r="R823" i="5"/>
  <c r="F824" i="5" s="1"/>
  <c r="G824" i="5" l="1"/>
  <c r="H824" i="5" s="1"/>
  <c r="K824" i="5"/>
  <c r="L824" i="5" s="1"/>
  <c r="X824" i="5" s="1"/>
  <c r="J824" i="5"/>
  <c r="O824" i="5" s="1"/>
  <c r="M824" i="5" s="1"/>
  <c r="Q824" i="5" l="1"/>
  <c r="T824" i="5" s="1"/>
  <c r="P824" i="5"/>
  <c r="S824" i="5" s="1"/>
  <c r="I825" i="5" s="1"/>
  <c r="U824" i="5"/>
  <c r="V824" i="5" s="1"/>
  <c r="W824" i="5" s="1"/>
  <c r="R824" i="5"/>
  <c r="F825" i="5" s="1"/>
  <c r="G825" i="5" l="1"/>
  <c r="H825" i="5" s="1"/>
  <c r="J825" i="5"/>
  <c r="O825" i="5" s="1"/>
  <c r="M825" i="5" s="1"/>
  <c r="K825" i="5"/>
  <c r="L825" i="5" s="1"/>
  <c r="X825" i="5" s="1"/>
  <c r="Q825" i="5" l="1"/>
  <c r="T825" i="5" s="1"/>
  <c r="U825" i="5"/>
  <c r="V825" i="5" s="1"/>
  <c r="W825" i="5" s="1"/>
  <c r="P825" i="5"/>
  <c r="S825" i="5" s="1"/>
  <c r="I826" i="5" s="1"/>
  <c r="R825" i="5"/>
  <c r="F826" i="5" s="1"/>
  <c r="G826" i="5" l="1"/>
  <c r="H826" i="5" s="1"/>
  <c r="J826" i="5"/>
  <c r="O826" i="5" s="1"/>
  <c r="M826" i="5" s="1"/>
  <c r="K826" i="5"/>
  <c r="L826" i="5" s="1"/>
  <c r="X826" i="5" s="1"/>
  <c r="P826" i="5" l="1"/>
  <c r="S826" i="5" s="1"/>
  <c r="I827" i="5" s="1"/>
  <c r="U826" i="5"/>
  <c r="V826" i="5" s="1"/>
  <c r="W826" i="5" s="1"/>
  <c r="Q826" i="5"/>
  <c r="T826" i="5" s="1"/>
  <c r="R826" i="5"/>
  <c r="F827" i="5" s="1"/>
  <c r="G827" i="5" l="1"/>
  <c r="H827" i="5" s="1"/>
  <c r="J827" i="5"/>
  <c r="O827" i="5" s="1"/>
  <c r="M827" i="5" s="1"/>
  <c r="K827" i="5"/>
  <c r="L827" i="5" s="1"/>
  <c r="X827" i="5" s="1"/>
  <c r="P827" i="5" l="1"/>
  <c r="S827" i="5" s="1"/>
  <c r="I828" i="5" s="1"/>
  <c r="Q827" i="5"/>
  <c r="T827" i="5" s="1"/>
  <c r="U827" i="5"/>
  <c r="V827" i="5" s="1"/>
  <c r="W827" i="5" s="1"/>
  <c r="R827" i="5"/>
  <c r="F828" i="5" s="1"/>
  <c r="G828" i="5" l="1"/>
  <c r="H828" i="5" s="1"/>
  <c r="J828" i="5"/>
  <c r="O828" i="5" s="1"/>
  <c r="M828" i="5" s="1"/>
  <c r="K828" i="5"/>
  <c r="L828" i="5" s="1"/>
  <c r="X828" i="5" s="1"/>
  <c r="P828" i="5" l="1"/>
  <c r="S828" i="5" s="1"/>
  <c r="I829" i="5" s="1"/>
  <c r="U828" i="5"/>
  <c r="V828" i="5" s="1"/>
  <c r="W828" i="5" s="1"/>
  <c r="Q828" i="5"/>
  <c r="T828" i="5" s="1"/>
  <c r="R828" i="5"/>
  <c r="F829" i="5" s="1"/>
  <c r="G829" i="5" l="1"/>
  <c r="H829" i="5" s="1"/>
  <c r="K829" i="5"/>
  <c r="L829" i="5" s="1"/>
  <c r="X829" i="5" s="1"/>
  <c r="J829" i="5"/>
  <c r="O829" i="5" s="1"/>
  <c r="M829" i="5" s="1"/>
  <c r="P829" i="5" l="1"/>
  <c r="S829" i="5" s="1"/>
  <c r="I830" i="5" s="1"/>
  <c r="U829" i="5"/>
  <c r="V829" i="5" s="1"/>
  <c r="W829" i="5" s="1"/>
  <c r="Q829" i="5"/>
  <c r="T829" i="5" s="1"/>
  <c r="R829" i="5"/>
  <c r="F830" i="5" s="1"/>
  <c r="G830" i="5" l="1"/>
  <c r="H830" i="5" s="1"/>
  <c r="J830" i="5"/>
  <c r="O830" i="5" s="1"/>
  <c r="M830" i="5" s="1"/>
  <c r="K830" i="5"/>
  <c r="L830" i="5" s="1"/>
  <c r="X830" i="5" s="1"/>
  <c r="U830" i="5" l="1"/>
  <c r="V830" i="5" s="1"/>
  <c r="W830" i="5" s="1"/>
  <c r="Q830" i="5"/>
  <c r="T830" i="5" s="1"/>
  <c r="P830" i="5"/>
  <c r="S830" i="5" s="1"/>
  <c r="I831" i="5" s="1"/>
  <c r="R830" i="5"/>
  <c r="F831" i="5" s="1"/>
  <c r="G831" i="5" l="1"/>
  <c r="H831" i="5" s="1"/>
  <c r="K831" i="5"/>
  <c r="L831" i="5" s="1"/>
  <c r="X831" i="5" s="1"/>
  <c r="J831" i="5"/>
  <c r="O831" i="5" s="1"/>
  <c r="M831" i="5" s="1"/>
  <c r="U831" i="5" l="1"/>
  <c r="V831" i="5" s="1"/>
  <c r="W831" i="5" s="1"/>
  <c r="Q831" i="5"/>
  <c r="T831" i="5" s="1"/>
  <c r="P831" i="5"/>
  <c r="S831" i="5" s="1"/>
  <c r="I832" i="5" s="1"/>
  <c r="R831" i="5"/>
  <c r="F832" i="5" s="1"/>
  <c r="G832" i="5" l="1"/>
  <c r="H832" i="5" s="1"/>
  <c r="K832" i="5"/>
  <c r="L832" i="5" s="1"/>
  <c r="X832" i="5" s="1"/>
  <c r="J832" i="5"/>
  <c r="O832" i="5" s="1"/>
  <c r="M832" i="5" s="1"/>
  <c r="U832" i="5" l="1"/>
  <c r="V832" i="5" s="1"/>
  <c r="W832" i="5" s="1"/>
  <c r="Q832" i="5"/>
  <c r="T832" i="5" s="1"/>
  <c r="P832" i="5"/>
  <c r="S832" i="5" s="1"/>
  <c r="I833" i="5" s="1"/>
  <c r="R832" i="5"/>
  <c r="F833" i="5" s="1"/>
  <c r="G833" i="5" l="1"/>
  <c r="H833" i="5" s="1"/>
  <c r="K833" i="5"/>
  <c r="L833" i="5" s="1"/>
  <c r="X833" i="5" s="1"/>
  <c r="J833" i="5"/>
  <c r="O833" i="5" s="1"/>
  <c r="M833" i="5" s="1"/>
  <c r="Q833" i="5" l="1"/>
  <c r="T833" i="5" s="1"/>
  <c r="P833" i="5"/>
  <c r="S833" i="5" s="1"/>
  <c r="I834" i="5" s="1"/>
  <c r="U833" i="5"/>
  <c r="V833" i="5" s="1"/>
  <c r="W833" i="5" s="1"/>
  <c r="R833" i="5"/>
  <c r="F834" i="5" s="1"/>
  <c r="G834" i="5" l="1"/>
  <c r="H834" i="5" s="1"/>
  <c r="J834" i="5"/>
  <c r="O834" i="5" s="1"/>
  <c r="M834" i="5" s="1"/>
  <c r="K834" i="5"/>
  <c r="L834" i="5" s="1"/>
  <c r="X834" i="5" s="1"/>
  <c r="Q834" i="5" l="1"/>
  <c r="T834" i="5" s="1"/>
  <c r="U834" i="5"/>
  <c r="V834" i="5" s="1"/>
  <c r="W834" i="5" s="1"/>
  <c r="P834" i="5"/>
  <c r="S834" i="5" s="1"/>
  <c r="I835" i="5" s="1"/>
  <c r="R834" i="5"/>
  <c r="F835" i="5" s="1"/>
  <c r="G835" i="5" l="1"/>
  <c r="H835" i="5" s="1"/>
  <c r="J835" i="5"/>
  <c r="O835" i="5" s="1"/>
  <c r="M835" i="5" s="1"/>
  <c r="K835" i="5"/>
  <c r="L835" i="5" s="1"/>
  <c r="X835" i="5" s="1"/>
  <c r="Q835" i="5" l="1"/>
  <c r="T835" i="5" s="1"/>
  <c r="P835" i="5"/>
  <c r="S835" i="5" s="1"/>
  <c r="I836" i="5" s="1"/>
  <c r="U835" i="5"/>
  <c r="V835" i="5" s="1"/>
  <c r="W835" i="5" s="1"/>
  <c r="R835" i="5"/>
  <c r="F836" i="5" s="1"/>
  <c r="G836" i="5" l="1"/>
  <c r="H836" i="5" s="1"/>
  <c r="K836" i="5"/>
  <c r="L836" i="5" s="1"/>
  <c r="X836" i="5" s="1"/>
  <c r="J836" i="5"/>
  <c r="O836" i="5" s="1"/>
  <c r="M836" i="5" s="1"/>
  <c r="Q836" i="5" l="1"/>
  <c r="T836" i="5" s="1"/>
  <c r="P836" i="5"/>
  <c r="S836" i="5" s="1"/>
  <c r="I837" i="5" s="1"/>
  <c r="U836" i="5"/>
  <c r="V836" i="5" s="1"/>
  <c r="W836" i="5" s="1"/>
  <c r="R836" i="5"/>
  <c r="F837" i="5" s="1"/>
  <c r="G837" i="5" l="1"/>
  <c r="H837" i="5" s="1"/>
  <c r="J837" i="5"/>
  <c r="O837" i="5" s="1"/>
  <c r="M837" i="5" s="1"/>
  <c r="K837" i="5"/>
  <c r="L837" i="5" s="1"/>
  <c r="X837" i="5" s="1"/>
  <c r="Q837" i="5" l="1"/>
  <c r="T837" i="5" s="1"/>
  <c r="P837" i="5"/>
  <c r="S837" i="5" s="1"/>
  <c r="I838" i="5" s="1"/>
  <c r="U837" i="5"/>
  <c r="V837" i="5" s="1"/>
  <c r="W837" i="5" s="1"/>
  <c r="R837" i="5"/>
  <c r="F838" i="5" s="1"/>
  <c r="G838" i="5" l="1"/>
  <c r="H838" i="5" s="1"/>
  <c r="J838" i="5"/>
  <c r="O838" i="5" s="1"/>
  <c r="M838" i="5" s="1"/>
  <c r="K838" i="5"/>
  <c r="L838" i="5" s="1"/>
  <c r="X838" i="5" s="1"/>
  <c r="Q838" i="5" l="1"/>
  <c r="T838" i="5" s="1"/>
  <c r="U838" i="5"/>
  <c r="V838" i="5" s="1"/>
  <c r="W838" i="5" s="1"/>
  <c r="P838" i="5"/>
  <c r="S838" i="5" s="1"/>
  <c r="I839" i="5" s="1"/>
  <c r="R838" i="5"/>
  <c r="F839" i="5" s="1"/>
  <c r="G839" i="5" l="1"/>
  <c r="H839" i="5" s="1"/>
  <c r="J839" i="5"/>
  <c r="O839" i="5" s="1"/>
  <c r="M839" i="5" s="1"/>
  <c r="K839" i="5"/>
  <c r="L839" i="5" s="1"/>
  <c r="X839" i="5" s="1"/>
  <c r="Q839" i="5" l="1"/>
  <c r="T839" i="5" s="1"/>
  <c r="P839" i="5"/>
  <c r="S839" i="5" s="1"/>
  <c r="I840" i="5" s="1"/>
  <c r="U839" i="5"/>
  <c r="V839" i="5" s="1"/>
  <c r="W839" i="5" s="1"/>
  <c r="R839" i="5"/>
  <c r="F840" i="5" s="1"/>
  <c r="G840" i="5" l="1"/>
  <c r="H840" i="5" s="1"/>
  <c r="K840" i="5"/>
  <c r="L840" i="5" s="1"/>
  <c r="X840" i="5" s="1"/>
  <c r="J840" i="5"/>
  <c r="O840" i="5" s="1"/>
  <c r="M840" i="5" s="1"/>
  <c r="P840" i="5" l="1"/>
  <c r="S840" i="5" s="1"/>
  <c r="I841" i="5" s="1"/>
  <c r="Q840" i="5"/>
  <c r="T840" i="5" s="1"/>
  <c r="U840" i="5"/>
  <c r="V840" i="5" s="1"/>
  <c r="W840" i="5" s="1"/>
  <c r="R840" i="5"/>
  <c r="F841" i="5" s="1"/>
  <c r="G841" i="5" l="1"/>
  <c r="H841" i="5" s="1"/>
  <c r="J841" i="5"/>
  <c r="O841" i="5" s="1"/>
  <c r="M841" i="5" s="1"/>
  <c r="K841" i="5"/>
  <c r="L841" i="5" s="1"/>
  <c r="X841" i="5" s="1"/>
  <c r="Q841" i="5" l="1"/>
  <c r="T841" i="5" s="1"/>
  <c r="P841" i="5"/>
  <c r="S841" i="5" s="1"/>
  <c r="I842" i="5" s="1"/>
  <c r="U841" i="5"/>
  <c r="V841" i="5" s="1"/>
  <c r="W841" i="5" s="1"/>
  <c r="R841" i="5"/>
  <c r="F842" i="5" s="1"/>
  <c r="G842" i="5" l="1"/>
  <c r="H842" i="5" s="1"/>
  <c r="J842" i="5"/>
  <c r="O842" i="5" s="1"/>
  <c r="M842" i="5" s="1"/>
  <c r="K842" i="5"/>
  <c r="L842" i="5" s="1"/>
  <c r="X842" i="5" s="1"/>
  <c r="P842" i="5" l="1"/>
  <c r="S842" i="5" s="1"/>
  <c r="I843" i="5" s="1"/>
  <c r="Q842" i="5"/>
  <c r="T842" i="5" s="1"/>
  <c r="U842" i="5"/>
  <c r="V842" i="5" s="1"/>
  <c r="W842" i="5" s="1"/>
  <c r="R842" i="5"/>
  <c r="F843" i="5" s="1"/>
  <c r="G843" i="5" l="1"/>
  <c r="H843" i="5" s="1"/>
  <c r="J843" i="5"/>
  <c r="O843" i="5" s="1"/>
  <c r="M843" i="5" s="1"/>
  <c r="K843" i="5"/>
  <c r="L843" i="5" s="1"/>
  <c r="X843" i="5" s="1"/>
  <c r="P843" i="5" l="1"/>
  <c r="S843" i="5" s="1"/>
  <c r="I844" i="5" s="1"/>
  <c r="U843" i="5"/>
  <c r="V843" i="5" s="1"/>
  <c r="W843" i="5" s="1"/>
  <c r="Q843" i="5"/>
  <c r="T843" i="5" s="1"/>
  <c r="R843" i="5"/>
  <c r="F844" i="5" s="1"/>
  <c r="G844" i="5" l="1"/>
  <c r="H844" i="5" s="1"/>
  <c r="K844" i="5"/>
  <c r="L844" i="5" s="1"/>
  <c r="X844" i="5" s="1"/>
  <c r="J844" i="5"/>
  <c r="O844" i="5" s="1"/>
  <c r="M844" i="5" s="1"/>
  <c r="P844" i="5" l="1"/>
  <c r="S844" i="5" s="1"/>
  <c r="I845" i="5" s="1"/>
  <c r="U844" i="5"/>
  <c r="V844" i="5" s="1"/>
  <c r="W844" i="5" s="1"/>
  <c r="Q844" i="5"/>
  <c r="T844" i="5" s="1"/>
  <c r="R844" i="5"/>
  <c r="F845" i="5" s="1"/>
  <c r="G845" i="5" l="1"/>
  <c r="H845" i="5" s="1"/>
  <c r="J845" i="5"/>
  <c r="O845" i="5" s="1"/>
  <c r="M845" i="5" s="1"/>
  <c r="K845" i="5"/>
  <c r="L845" i="5" s="1"/>
  <c r="X845" i="5" s="1"/>
  <c r="P845" i="5" l="1"/>
  <c r="S845" i="5" s="1"/>
  <c r="I846" i="5" s="1"/>
  <c r="U845" i="5"/>
  <c r="V845" i="5" s="1"/>
  <c r="W845" i="5" s="1"/>
  <c r="Q845" i="5"/>
  <c r="T845" i="5" s="1"/>
  <c r="R845" i="5"/>
  <c r="F846" i="5" s="1"/>
  <c r="G846" i="5" l="1"/>
  <c r="H846" i="5" s="1"/>
  <c r="K846" i="5"/>
  <c r="L846" i="5" s="1"/>
  <c r="X846" i="5" s="1"/>
  <c r="J846" i="5"/>
  <c r="O846" i="5" s="1"/>
  <c r="M846" i="5" s="1"/>
  <c r="P846" i="5" l="1"/>
  <c r="S846" i="5" s="1"/>
  <c r="I847" i="5" s="1"/>
  <c r="U846" i="5"/>
  <c r="V846" i="5" s="1"/>
  <c r="W846" i="5" s="1"/>
  <c r="Q846" i="5"/>
  <c r="T846" i="5" s="1"/>
  <c r="R846" i="5"/>
  <c r="F847" i="5" s="1"/>
  <c r="G847" i="5" l="1"/>
  <c r="H847" i="5" s="1"/>
  <c r="K847" i="5"/>
  <c r="L847" i="5" s="1"/>
  <c r="X847" i="5" s="1"/>
  <c r="J847" i="5"/>
  <c r="O847" i="5" s="1"/>
  <c r="M847" i="5" s="1"/>
  <c r="P847" i="5" l="1"/>
  <c r="S847" i="5" s="1"/>
  <c r="I848" i="5" s="1"/>
  <c r="U847" i="5"/>
  <c r="V847" i="5" s="1"/>
  <c r="W847" i="5" s="1"/>
  <c r="Q847" i="5"/>
  <c r="T847" i="5" s="1"/>
  <c r="R847" i="5"/>
  <c r="F848" i="5" s="1"/>
  <c r="G848" i="5" l="1"/>
  <c r="H848" i="5" s="1"/>
  <c r="K848" i="5"/>
  <c r="L848" i="5" s="1"/>
  <c r="X848" i="5" s="1"/>
  <c r="J848" i="5"/>
  <c r="O848" i="5" s="1"/>
  <c r="M848" i="5" s="1"/>
  <c r="Q848" i="5" l="1"/>
  <c r="T848" i="5" s="1"/>
  <c r="U848" i="5"/>
  <c r="V848" i="5" s="1"/>
  <c r="W848" i="5" s="1"/>
  <c r="P848" i="5"/>
  <c r="S848" i="5" s="1"/>
  <c r="I849" i="5" s="1"/>
  <c r="R848" i="5"/>
  <c r="F849" i="5" s="1"/>
  <c r="G849" i="5" l="1"/>
  <c r="H849" i="5" s="1"/>
  <c r="J849" i="5"/>
  <c r="O849" i="5" s="1"/>
  <c r="M849" i="5" s="1"/>
  <c r="K849" i="5"/>
  <c r="L849" i="5" s="1"/>
  <c r="X849" i="5" s="1"/>
  <c r="Q849" i="5" l="1"/>
  <c r="T849" i="5" s="1"/>
  <c r="U849" i="5"/>
  <c r="V849" i="5" s="1"/>
  <c r="W849" i="5" s="1"/>
  <c r="P849" i="5"/>
  <c r="S849" i="5" s="1"/>
  <c r="I850" i="5" s="1"/>
  <c r="R849" i="5"/>
  <c r="F850" i="5" s="1"/>
  <c r="G850" i="5" l="1"/>
  <c r="H850" i="5" s="1"/>
  <c r="K850" i="5"/>
  <c r="L850" i="5" s="1"/>
  <c r="X850" i="5" s="1"/>
  <c r="J850" i="5"/>
  <c r="O850" i="5" s="1"/>
  <c r="M850" i="5" s="1"/>
  <c r="U850" i="5" l="1"/>
  <c r="V850" i="5" s="1"/>
  <c r="W850" i="5" s="1"/>
  <c r="Q850" i="5"/>
  <c r="T850" i="5" s="1"/>
  <c r="P850" i="5"/>
  <c r="S850" i="5" s="1"/>
  <c r="I851" i="5" s="1"/>
  <c r="R850" i="5"/>
  <c r="F851" i="5" s="1"/>
  <c r="G851" i="5" l="1"/>
  <c r="H851" i="5" s="1"/>
  <c r="J851" i="5"/>
  <c r="O851" i="5" s="1"/>
  <c r="M851" i="5" s="1"/>
  <c r="K851" i="5"/>
  <c r="L851" i="5" s="1"/>
  <c r="X851" i="5" s="1"/>
  <c r="U851" i="5" l="1"/>
  <c r="V851" i="5" s="1"/>
  <c r="W851" i="5" s="1"/>
  <c r="Q851" i="5"/>
  <c r="T851" i="5" s="1"/>
  <c r="P851" i="5"/>
  <c r="S851" i="5" s="1"/>
  <c r="I852" i="5" s="1"/>
  <c r="R851" i="5"/>
  <c r="F852" i="5" s="1"/>
  <c r="G852" i="5" l="1"/>
  <c r="H852" i="5" s="1"/>
  <c r="K852" i="5"/>
  <c r="L852" i="5" s="1"/>
  <c r="X852" i="5" s="1"/>
  <c r="J852" i="5"/>
  <c r="O852" i="5" s="1"/>
  <c r="M852" i="5" s="1"/>
  <c r="Q852" i="5" l="1"/>
  <c r="T852" i="5" s="1"/>
  <c r="P852" i="5"/>
  <c r="S852" i="5" s="1"/>
  <c r="I853" i="5" s="1"/>
  <c r="U852" i="5"/>
  <c r="V852" i="5" s="1"/>
  <c r="W852" i="5" s="1"/>
  <c r="R852" i="5"/>
  <c r="F853" i="5" s="1"/>
  <c r="G853" i="5" l="1"/>
  <c r="H853" i="5" s="1"/>
  <c r="J853" i="5"/>
  <c r="O853" i="5" s="1"/>
  <c r="M853" i="5" s="1"/>
  <c r="K853" i="5"/>
  <c r="L853" i="5" s="1"/>
  <c r="X853" i="5" s="1"/>
  <c r="Q853" i="5" l="1"/>
  <c r="T853" i="5" s="1"/>
  <c r="P853" i="5"/>
  <c r="S853" i="5" s="1"/>
  <c r="I854" i="5" s="1"/>
  <c r="U853" i="5"/>
  <c r="V853" i="5" s="1"/>
  <c r="W853" i="5" s="1"/>
  <c r="R853" i="5"/>
  <c r="F854" i="5" s="1"/>
  <c r="G854" i="5" l="1"/>
  <c r="H854" i="5" s="1"/>
  <c r="K854" i="5"/>
  <c r="L854" i="5" s="1"/>
  <c r="X854" i="5" s="1"/>
  <c r="J854" i="5"/>
  <c r="O854" i="5" s="1"/>
  <c r="M854" i="5" s="1"/>
  <c r="Q854" i="5" l="1"/>
  <c r="T854" i="5" s="1"/>
  <c r="P854" i="5"/>
  <c r="S854" i="5" s="1"/>
  <c r="I855" i="5" s="1"/>
  <c r="U854" i="5"/>
  <c r="V854" i="5" s="1"/>
  <c r="W854" i="5" s="1"/>
  <c r="R854" i="5"/>
  <c r="F855" i="5" s="1"/>
  <c r="G855" i="5" l="1"/>
  <c r="H855" i="5" s="1"/>
  <c r="J855" i="5"/>
  <c r="O855" i="5" s="1"/>
  <c r="M855" i="5" s="1"/>
  <c r="K855" i="5"/>
  <c r="L855" i="5" s="1"/>
  <c r="X855" i="5" s="1"/>
  <c r="Q855" i="5" l="1"/>
  <c r="T855" i="5" s="1"/>
  <c r="P855" i="5"/>
  <c r="S855" i="5" s="1"/>
  <c r="I856" i="5" s="1"/>
  <c r="U855" i="5"/>
  <c r="V855" i="5" s="1"/>
  <c r="W855" i="5" s="1"/>
  <c r="R855" i="5"/>
  <c r="F856" i="5" s="1"/>
  <c r="G856" i="5" l="1"/>
  <c r="H856" i="5" s="1"/>
  <c r="K856" i="5"/>
  <c r="L856" i="5" s="1"/>
  <c r="X856" i="5" s="1"/>
  <c r="J856" i="5"/>
  <c r="O856" i="5" s="1"/>
  <c r="M856" i="5" s="1"/>
  <c r="Q856" i="5" l="1"/>
  <c r="T856" i="5" s="1"/>
  <c r="P856" i="5"/>
  <c r="S856" i="5" s="1"/>
  <c r="I857" i="5" s="1"/>
  <c r="U856" i="5"/>
  <c r="V856" i="5" s="1"/>
  <c r="W856" i="5" s="1"/>
  <c r="R856" i="5"/>
  <c r="F857" i="5" s="1"/>
  <c r="G857" i="5" l="1"/>
  <c r="H857" i="5" s="1"/>
  <c r="J857" i="5"/>
  <c r="O857" i="5" s="1"/>
  <c r="M857" i="5" s="1"/>
  <c r="K857" i="5"/>
  <c r="L857" i="5" s="1"/>
  <c r="X857" i="5" s="1"/>
  <c r="Q857" i="5" l="1"/>
  <c r="T857" i="5" s="1"/>
  <c r="U857" i="5"/>
  <c r="V857" i="5" s="1"/>
  <c r="W857" i="5" s="1"/>
  <c r="P857" i="5"/>
  <c r="S857" i="5" s="1"/>
  <c r="I858" i="5" s="1"/>
  <c r="R857" i="5"/>
  <c r="F858" i="5" s="1"/>
  <c r="G858" i="5" l="1"/>
  <c r="H858" i="5" s="1"/>
  <c r="J858" i="5"/>
  <c r="O858" i="5" s="1"/>
  <c r="M858" i="5" s="1"/>
  <c r="K858" i="5"/>
  <c r="L858" i="5" s="1"/>
  <c r="X858" i="5" s="1"/>
  <c r="Q858" i="5" l="1"/>
  <c r="T858" i="5" s="1"/>
  <c r="U858" i="5"/>
  <c r="V858" i="5" s="1"/>
  <c r="W858" i="5" s="1"/>
  <c r="P858" i="5"/>
  <c r="S858" i="5" s="1"/>
  <c r="I859" i="5" s="1"/>
  <c r="R858" i="5"/>
  <c r="F859" i="5" s="1"/>
  <c r="G859" i="5" l="1"/>
  <c r="H859" i="5" s="1"/>
  <c r="J859" i="5"/>
  <c r="O859" i="5" s="1"/>
  <c r="M859" i="5" s="1"/>
  <c r="K859" i="5"/>
  <c r="L859" i="5" s="1"/>
  <c r="X859" i="5" s="1"/>
  <c r="U859" i="5" l="1"/>
  <c r="V859" i="5" s="1"/>
  <c r="W859" i="5" s="1"/>
  <c r="P859" i="5"/>
  <c r="S859" i="5" s="1"/>
  <c r="I860" i="5" s="1"/>
  <c r="Q859" i="5"/>
  <c r="T859" i="5" s="1"/>
  <c r="R859" i="5"/>
  <c r="F860" i="5" s="1"/>
  <c r="G860" i="5" l="1"/>
  <c r="H860" i="5" s="1"/>
  <c r="K860" i="5"/>
  <c r="L860" i="5" s="1"/>
  <c r="X860" i="5" s="1"/>
  <c r="J860" i="5"/>
  <c r="O860" i="5" s="1"/>
  <c r="M860" i="5" s="1"/>
  <c r="Q860" i="5" l="1"/>
  <c r="T860" i="5" s="1"/>
  <c r="P860" i="5"/>
  <c r="S860" i="5" s="1"/>
  <c r="I861" i="5" s="1"/>
  <c r="U860" i="5"/>
  <c r="V860" i="5" s="1"/>
  <c r="W860" i="5" s="1"/>
  <c r="R860" i="5"/>
  <c r="F861" i="5" s="1"/>
  <c r="G861" i="5" l="1"/>
  <c r="H861" i="5" s="1"/>
  <c r="J861" i="5"/>
  <c r="O861" i="5" s="1"/>
  <c r="M861" i="5" s="1"/>
  <c r="K861" i="5"/>
  <c r="L861" i="5" s="1"/>
  <c r="X861" i="5" s="1"/>
  <c r="Q861" i="5" l="1"/>
  <c r="T861" i="5" s="1"/>
  <c r="P861" i="5"/>
  <c r="S861" i="5" s="1"/>
  <c r="I862" i="5" s="1"/>
  <c r="U861" i="5"/>
  <c r="V861" i="5" s="1"/>
  <c r="W861" i="5" s="1"/>
  <c r="R861" i="5"/>
  <c r="F862" i="5" s="1"/>
  <c r="G862" i="5" l="1"/>
  <c r="H862" i="5" s="1"/>
  <c r="J862" i="5"/>
  <c r="O862" i="5" s="1"/>
  <c r="M862" i="5" s="1"/>
  <c r="K862" i="5"/>
  <c r="L862" i="5" s="1"/>
  <c r="X862" i="5" s="1"/>
  <c r="Q862" i="5" l="1"/>
  <c r="T862" i="5" s="1"/>
  <c r="U862" i="5"/>
  <c r="V862" i="5" s="1"/>
  <c r="W862" i="5" s="1"/>
  <c r="P862" i="5"/>
  <c r="S862" i="5" s="1"/>
  <c r="I863" i="5" s="1"/>
  <c r="R862" i="5"/>
  <c r="F863" i="5" s="1"/>
  <c r="G863" i="5" l="1"/>
  <c r="H863" i="5" s="1"/>
  <c r="K863" i="5"/>
  <c r="L863" i="5" s="1"/>
  <c r="X863" i="5" s="1"/>
  <c r="J863" i="5"/>
  <c r="O863" i="5" s="1"/>
  <c r="M863" i="5" s="1"/>
  <c r="U863" i="5" l="1"/>
  <c r="V863" i="5" s="1"/>
  <c r="W863" i="5" s="1"/>
  <c r="Q863" i="5"/>
  <c r="T863" i="5" s="1"/>
  <c r="P863" i="5"/>
  <c r="S863" i="5" s="1"/>
  <c r="I864" i="5" s="1"/>
  <c r="R863" i="5"/>
  <c r="F864" i="5" s="1"/>
  <c r="G864" i="5" l="1"/>
  <c r="H864" i="5" s="1"/>
  <c r="K864" i="5"/>
  <c r="L864" i="5" s="1"/>
  <c r="X864" i="5" s="1"/>
  <c r="J864" i="5"/>
  <c r="O864" i="5" s="1"/>
  <c r="M864" i="5" s="1"/>
  <c r="Q864" i="5" l="1"/>
  <c r="T864" i="5" s="1"/>
  <c r="P864" i="5"/>
  <c r="S864" i="5" s="1"/>
  <c r="I865" i="5" s="1"/>
  <c r="U864" i="5"/>
  <c r="V864" i="5" s="1"/>
  <c r="W864" i="5" s="1"/>
  <c r="R864" i="5"/>
  <c r="F865" i="5" s="1"/>
  <c r="G865" i="5" l="1"/>
  <c r="H865" i="5" s="1"/>
  <c r="J865" i="5"/>
  <c r="O865" i="5" s="1"/>
  <c r="M865" i="5" s="1"/>
  <c r="K865" i="5"/>
  <c r="L865" i="5" s="1"/>
  <c r="X865" i="5" s="1"/>
  <c r="Q865" i="5" l="1"/>
  <c r="T865" i="5" s="1"/>
  <c r="P865" i="5"/>
  <c r="S865" i="5" s="1"/>
  <c r="I866" i="5" s="1"/>
  <c r="U865" i="5"/>
  <c r="V865" i="5" s="1"/>
  <c r="W865" i="5" s="1"/>
  <c r="R865" i="5"/>
  <c r="F866" i="5" s="1"/>
  <c r="G866" i="5" l="1"/>
  <c r="H866" i="5" s="1"/>
  <c r="J866" i="5"/>
  <c r="O866" i="5" s="1"/>
  <c r="M866" i="5" s="1"/>
  <c r="K866" i="5"/>
  <c r="L866" i="5" s="1"/>
  <c r="X866" i="5" s="1"/>
  <c r="Q866" i="5" l="1"/>
  <c r="T866" i="5" s="1"/>
  <c r="P866" i="5"/>
  <c r="S866" i="5" s="1"/>
  <c r="I867" i="5" s="1"/>
  <c r="U866" i="5"/>
  <c r="V866" i="5" s="1"/>
  <c r="W866" i="5" s="1"/>
  <c r="R866" i="5"/>
  <c r="F867" i="5" s="1"/>
  <c r="G867" i="5" l="1"/>
  <c r="H867" i="5" s="1"/>
  <c r="J867" i="5"/>
  <c r="O867" i="5" s="1"/>
  <c r="M867" i="5" s="1"/>
  <c r="K867" i="5"/>
  <c r="L867" i="5" s="1"/>
  <c r="X867" i="5" s="1"/>
  <c r="U867" i="5" l="1"/>
  <c r="V867" i="5" s="1"/>
  <c r="W867" i="5" s="1"/>
  <c r="Q867" i="5"/>
  <c r="T867" i="5" s="1"/>
  <c r="P867" i="5"/>
  <c r="S867" i="5" s="1"/>
  <c r="I868" i="5" s="1"/>
  <c r="R867" i="5"/>
  <c r="F868" i="5" s="1"/>
  <c r="G868" i="5" l="1"/>
  <c r="H868" i="5" s="1"/>
  <c r="K868" i="5"/>
  <c r="L868" i="5" s="1"/>
  <c r="X868" i="5" s="1"/>
  <c r="J868" i="5"/>
  <c r="O868" i="5" s="1"/>
  <c r="M868" i="5" s="1"/>
  <c r="P868" i="5" l="1"/>
  <c r="S868" i="5" s="1"/>
  <c r="I869" i="5" s="1"/>
  <c r="U868" i="5"/>
  <c r="V868" i="5" s="1"/>
  <c r="W868" i="5" s="1"/>
  <c r="Q868" i="5"/>
  <c r="T868" i="5" s="1"/>
  <c r="R868" i="5"/>
  <c r="F869" i="5" s="1"/>
  <c r="G869" i="5" l="1"/>
  <c r="H869" i="5" s="1"/>
  <c r="J869" i="5"/>
  <c r="O869" i="5" s="1"/>
  <c r="M869" i="5" s="1"/>
  <c r="K869" i="5"/>
  <c r="L869" i="5" s="1"/>
  <c r="X869" i="5" s="1"/>
  <c r="Q869" i="5" l="1"/>
  <c r="T869" i="5" s="1"/>
  <c r="P869" i="5"/>
  <c r="S869" i="5" s="1"/>
  <c r="I870" i="5" s="1"/>
  <c r="U869" i="5"/>
  <c r="V869" i="5" s="1"/>
  <c r="W869" i="5" s="1"/>
  <c r="R869" i="5"/>
  <c r="F870" i="5" s="1"/>
  <c r="G870" i="5" l="1"/>
  <c r="H870" i="5" s="1"/>
  <c r="K870" i="5"/>
  <c r="L870" i="5" s="1"/>
  <c r="X870" i="5" s="1"/>
  <c r="J870" i="5"/>
  <c r="O870" i="5" s="1"/>
  <c r="M870" i="5" s="1"/>
  <c r="Q870" i="5" l="1"/>
  <c r="T870" i="5" s="1"/>
  <c r="P870" i="5"/>
  <c r="S870" i="5" s="1"/>
  <c r="I871" i="5" s="1"/>
  <c r="U870" i="5"/>
  <c r="V870" i="5" s="1"/>
  <c r="W870" i="5" s="1"/>
  <c r="R870" i="5"/>
  <c r="F871" i="5" s="1"/>
  <c r="G871" i="5" l="1"/>
  <c r="H871" i="5" s="1"/>
  <c r="K871" i="5"/>
  <c r="L871" i="5" s="1"/>
  <c r="X871" i="5" s="1"/>
  <c r="J871" i="5"/>
  <c r="O871" i="5" s="1"/>
  <c r="M871" i="5" s="1"/>
  <c r="U871" i="5" l="1"/>
  <c r="V871" i="5" s="1"/>
  <c r="W871" i="5" s="1"/>
  <c r="Q871" i="5"/>
  <c r="T871" i="5" s="1"/>
  <c r="P871" i="5"/>
  <c r="S871" i="5" s="1"/>
  <c r="I872" i="5" s="1"/>
  <c r="R871" i="5"/>
  <c r="F872" i="5" s="1"/>
  <c r="G872" i="5" l="1"/>
  <c r="H872" i="5" s="1"/>
  <c r="K872" i="5"/>
  <c r="L872" i="5" s="1"/>
  <c r="X872" i="5" s="1"/>
  <c r="J872" i="5"/>
  <c r="O872" i="5" s="1"/>
  <c r="M872" i="5" s="1"/>
  <c r="Q872" i="5" l="1"/>
  <c r="T872" i="5" s="1"/>
  <c r="P872" i="5"/>
  <c r="S872" i="5" s="1"/>
  <c r="I873" i="5" s="1"/>
  <c r="U872" i="5"/>
  <c r="V872" i="5" s="1"/>
  <c r="W872" i="5" s="1"/>
  <c r="R872" i="5"/>
  <c r="F873" i="5" s="1"/>
  <c r="G873" i="5" l="1"/>
  <c r="H873" i="5" s="1"/>
  <c r="K873" i="5"/>
  <c r="L873" i="5" s="1"/>
  <c r="X873" i="5" s="1"/>
  <c r="J873" i="5"/>
  <c r="O873" i="5" s="1"/>
  <c r="M873" i="5" s="1"/>
  <c r="Q873" i="5" l="1"/>
  <c r="T873" i="5" s="1"/>
  <c r="P873" i="5"/>
  <c r="S873" i="5" s="1"/>
  <c r="I874" i="5" s="1"/>
  <c r="U873" i="5"/>
  <c r="V873" i="5" s="1"/>
  <c r="W873" i="5" s="1"/>
  <c r="R873" i="5"/>
  <c r="F874" i="5" s="1"/>
  <c r="G874" i="5" l="1"/>
  <c r="H874" i="5" s="1"/>
  <c r="J874" i="5"/>
  <c r="O874" i="5" s="1"/>
  <c r="M874" i="5" s="1"/>
  <c r="K874" i="5"/>
  <c r="L874" i="5" s="1"/>
  <c r="X874" i="5" s="1"/>
  <c r="Q874" i="5" l="1"/>
  <c r="T874" i="5" s="1"/>
  <c r="P874" i="5"/>
  <c r="S874" i="5" s="1"/>
  <c r="I875" i="5" s="1"/>
  <c r="U874" i="5"/>
  <c r="V874" i="5" s="1"/>
  <c r="W874" i="5" s="1"/>
  <c r="R874" i="5"/>
  <c r="F875" i="5" s="1"/>
  <c r="G875" i="5" l="1"/>
  <c r="H875" i="5" s="1"/>
  <c r="J875" i="5"/>
  <c r="O875" i="5" s="1"/>
  <c r="M875" i="5" s="1"/>
  <c r="K875" i="5"/>
  <c r="L875" i="5" s="1"/>
  <c r="X875" i="5" s="1"/>
  <c r="U875" i="5" l="1"/>
  <c r="V875" i="5" s="1"/>
  <c r="W875" i="5" s="1"/>
  <c r="Q875" i="5"/>
  <c r="T875" i="5" s="1"/>
  <c r="P875" i="5"/>
  <c r="S875" i="5" s="1"/>
  <c r="I876" i="5" s="1"/>
  <c r="R875" i="5"/>
  <c r="F876" i="5" s="1"/>
  <c r="G876" i="5" l="1"/>
  <c r="H876" i="5" s="1"/>
  <c r="K876" i="5"/>
  <c r="L876" i="5" s="1"/>
  <c r="X876" i="5" s="1"/>
  <c r="J876" i="5"/>
  <c r="O876" i="5" s="1"/>
  <c r="M876" i="5" s="1"/>
  <c r="Q876" i="5" l="1"/>
  <c r="T876" i="5" s="1"/>
  <c r="U876" i="5"/>
  <c r="V876" i="5" s="1"/>
  <c r="W876" i="5" s="1"/>
  <c r="P876" i="5"/>
  <c r="S876" i="5" s="1"/>
  <c r="I877" i="5" s="1"/>
  <c r="R876" i="5"/>
  <c r="F877" i="5" s="1"/>
  <c r="G877" i="5" l="1"/>
  <c r="H877" i="5" s="1"/>
  <c r="K877" i="5"/>
  <c r="L877" i="5" s="1"/>
  <c r="X877" i="5" s="1"/>
  <c r="J877" i="5"/>
  <c r="O877" i="5" s="1"/>
  <c r="M877" i="5" s="1"/>
  <c r="U877" i="5" l="1"/>
  <c r="V877" i="5" s="1"/>
  <c r="W877" i="5" s="1"/>
  <c r="Q877" i="5"/>
  <c r="T877" i="5" s="1"/>
  <c r="P877" i="5"/>
  <c r="S877" i="5" s="1"/>
  <c r="I878" i="5" s="1"/>
  <c r="R877" i="5"/>
  <c r="F878" i="5" s="1"/>
  <c r="G878" i="5" l="1"/>
  <c r="H878" i="5" s="1"/>
  <c r="J878" i="5"/>
  <c r="O878" i="5" s="1"/>
  <c r="M878" i="5" s="1"/>
  <c r="K878" i="5"/>
  <c r="L878" i="5" s="1"/>
  <c r="X878" i="5" s="1"/>
  <c r="Q878" i="5" l="1"/>
  <c r="T878" i="5" s="1"/>
  <c r="P878" i="5"/>
  <c r="S878" i="5" s="1"/>
  <c r="I879" i="5" s="1"/>
  <c r="U878" i="5"/>
  <c r="V878" i="5" s="1"/>
  <c r="W878" i="5" s="1"/>
  <c r="R878" i="5"/>
  <c r="F879" i="5" s="1"/>
  <c r="G879" i="5" l="1"/>
  <c r="H879" i="5" s="1"/>
  <c r="J879" i="5"/>
  <c r="O879" i="5" s="1"/>
  <c r="M879" i="5" s="1"/>
  <c r="K879" i="5"/>
  <c r="L879" i="5" s="1"/>
  <c r="X879" i="5" s="1"/>
  <c r="Q879" i="5" l="1"/>
  <c r="T879" i="5" s="1"/>
  <c r="U879" i="5"/>
  <c r="V879" i="5" s="1"/>
  <c r="W879" i="5" s="1"/>
  <c r="P879" i="5"/>
  <c r="S879" i="5" s="1"/>
  <c r="I880" i="5" s="1"/>
  <c r="R879" i="5"/>
  <c r="F880" i="5" s="1"/>
  <c r="G880" i="5" l="1"/>
  <c r="H880" i="5" s="1"/>
  <c r="J880" i="5"/>
  <c r="O880" i="5" s="1"/>
  <c r="M880" i="5" s="1"/>
  <c r="K880" i="5"/>
  <c r="L880" i="5" s="1"/>
  <c r="X880" i="5" s="1"/>
  <c r="Q880" i="5" l="1"/>
  <c r="T880" i="5" s="1"/>
  <c r="P880" i="5"/>
  <c r="S880" i="5" s="1"/>
  <c r="I881" i="5" s="1"/>
  <c r="U880" i="5"/>
  <c r="V880" i="5" s="1"/>
  <c r="W880" i="5" s="1"/>
  <c r="R880" i="5"/>
  <c r="F881" i="5" s="1"/>
  <c r="G881" i="5" l="1"/>
  <c r="H881" i="5" s="1"/>
  <c r="J881" i="5"/>
  <c r="O881" i="5" s="1"/>
  <c r="M881" i="5" s="1"/>
  <c r="K881" i="5"/>
  <c r="L881" i="5" s="1"/>
  <c r="X881" i="5" s="1"/>
  <c r="Q881" i="5" l="1"/>
  <c r="T881" i="5" s="1"/>
  <c r="P881" i="5"/>
  <c r="S881" i="5" s="1"/>
  <c r="I882" i="5" s="1"/>
  <c r="U881" i="5"/>
  <c r="V881" i="5" s="1"/>
  <c r="W881" i="5" s="1"/>
  <c r="R881" i="5"/>
  <c r="F882" i="5" s="1"/>
  <c r="G882" i="5" l="1"/>
  <c r="H882" i="5" s="1"/>
  <c r="J882" i="5"/>
  <c r="O882" i="5" s="1"/>
  <c r="M882" i="5" s="1"/>
  <c r="K882" i="5"/>
  <c r="L882" i="5" s="1"/>
  <c r="X882" i="5" s="1"/>
  <c r="U882" i="5" l="1"/>
  <c r="V882" i="5" s="1"/>
  <c r="W882" i="5" s="1"/>
  <c r="Q882" i="5"/>
  <c r="T882" i="5" s="1"/>
  <c r="P882" i="5"/>
  <c r="S882" i="5" s="1"/>
  <c r="I883" i="5" s="1"/>
  <c r="R882" i="5"/>
  <c r="F883" i="5" s="1"/>
  <c r="G883" i="5" l="1"/>
  <c r="H883" i="5" s="1"/>
  <c r="J883" i="5"/>
  <c r="O883" i="5" s="1"/>
  <c r="M883" i="5" s="1"/>
  <c r="K883" i="5"/>
  <c r="L883" i="5" s="1"/>
  <c r="X883" i="5" s="1"/>
  <c r="P883" i="5" l="1"/>
  <c r="S883" i="5" s="1"/>
  <c r="I884" i="5" s="1"/>
  <c r="U883" i="5"/>
  <c r="V883" i="5" s="1"/>
  <c r="W883" i="5" s="1"/>
  <c r="Q883" i="5"/>
  <c r="T883" i="5" s="1"/>
  <c r="R883" i="5"/>
  <c r="F884" i="5" s="1"/>
  <c r="G884" i="5" l="1"/>
  <c r="H884" i="5" s="1"/>
  <c r="K884" i="5"/>
  <c r="L884" i="5" s="1"/>
  <c r="X884" i="5" s="1"/>
  <c r="J884" i="5"/>
  <c r="O884" i="5" s="1"/>
  <c r="M884" i="5" s="1"/>
  <c r="Q884" i="5" l="1"/>
  <c r="T884" i="5" s="1"/>
  <c r="P884" i="5"/>
  <c r="S884" i="5" s="1"/>
  <c r="I885" i="5" s="1"/>
  <c r="U884" i="5"/>
  <c r="V884" i="5" s="1"/>
  <c r="W884" i="5" s="1"/>
  <c r="R884" i="5"/>
  <c r="F885" i="5" s="1"/>
  <c r="G885" i="5" l="1"/>
  <c r="H885" i="5" s="1"/>
  <c r="J885" i="5"/>
  <c r="O885" i="5" s="1"/>
  <c r="M885" i="5" s="1"/>
  <c r="K885" i="5"/>
  <c r="L885" i="5" s="1"/>
  <c r="X885" i="5" s="1"/>
  <c r="U885" i="5" l="1"/>
  <c r="V885" i="5" s="1"/>
  <c r="W885" i="5" s="1"/>
  <c r="Q885" i="5"/>
  <c r="T885" i="5" s="1"/>
  <c r="P885" i="5"/>
  <c r="S885" i="5" s="1"/>
  <c r="I886" i="5" s="1"/>
  <c r="R885" i="5"/>
  <c r="F886" i="5" s="1"/>
  <c r="G886" i="5" l="1"/>
  <c r="H886" i="5" s="1"/>
  <c r="J886" i="5"/>
  <c r="O886" i="5" s="1"/>
  <c r="M886" i="5" s="1"/>
  <c r="K886" i="5"/>
  <c r="L886" i="5" s="1"/>
  <c r="X886" i="5" s="1"/>
  <c r="U886" i="5" l="1"/>
  <c r="V886" i="5" s="1"/>
  <c r="W886" i="5" s="1"/>
  <c r="Q886" i="5"/>
  <c r="T886" i="5" s="1"/>
  <c r="P886" i="5"/>
  <c r="S886" i="5" s="1"/>
  <c r="I887" i="5" s="1"/>
  <c r="R886" i="5"/>
  <c r="F887" i="5" s="1"/>
  <c r="G887" i="5" l="1"/>
  <c r="H887" i="5" s="1"/>
  <c r="K887" i="5"/>
  <c r="L887" i="5" s="1"/>
  <c r="X887" i="5" s="1"/>
  <c r="J887" i="5"/>
  <c r="O887" i="5" s="1"/>
  <c r="M887" i="5" s="1"/>
  <c r="Q887" i="5" l="1"/>
  <c r="T887" i="5" s="1"/>
  <c r="P887" i="5"/>
  <c r="S887" i="5" s="1"/>
  <c r="I888" i="5" s="1"/>
  <c r="U887" i="5"/>
  <c r="V887" i="5" s="1"/>
  <c r="W887" i="5" s="1"/>
  <c r="R887" i="5"/>
  <c r="F888" i="5" s="1"/>
  <c r="G888" i="5" l="1"/>
  <c r="H888" i="5" s="1"/>
  <c r="J888" i="5"/>
  <c r="O888" i="5" s="1"/>
  <c r="M888" i="5" s="1"/>
  <c r="K888" i="5"/>
  <c r="L888" i="5" s="1"/>
  <c r="X888" i="5" s="1"/>
  <c r="Q888" i="5" l="1"/>
  <c r="T888" i="5" s="1"/>
  <c r="P888" i="5"/>
  <c r="S888" i="5" s="1"/>
  <c r="I889" i="5" s="1"/>
  <c r="U888" i="5"/>
  <c r="V888" i="5" s="1"/>
  <c r="W888" i="5" s="1"/>
  <c r="R888" i="5"/>
  <c r="F889" i="5" s="1"/>
  <c r="G889" i="5" l="1"/>
  <c r="H889" i="5" s="1"/>
  <c r="J889" i="5"/>
  <c r="O889" i="5" s="1"/>
  <c r="M889" i="5" s="1"/>
  <c r="K889" i="5"/>
  <c r="L889" i="5" s="1"/>
  <c r="X889" i="5" s="1"/>
  <c r="Q889" i="5" l="1"/>
  <c r="T889" i="5" s="1"/>
  <c r="P889" i="5"/>
  <c r="S889" i="5" s="1"/>
  <c r="I890" i="5" s="1"/>
  <c r="U889" i="5"/>
  <c r="V889" i="5" s="1"/>
  <c r="W889" i="5" s="1"/>
  <c r="R889" i="5"/>
  <c r="F890" i="5" s="1"/>
  <c r="G890" i="5" l="1"/>
  <c r="H890" i="5" s="1"/>
  <c r="J890" i="5"/>
  <c r="O890" i="5" s="1"/>
  <c r="M890" i="5" s="1"/>
  <c r="K890" i="5"/>
  <c r="L890" i="5" s="1"/>
  <c r="X890" i="5" s="1"/>
  <c r="P890" i="5" l="1"/>
  <c r="S890" i="5" s="1"/>
  <c r="I891" i="5" s="1"/>
  <c r="Q890" i="5"/>
  <c r="T890" i="5" s="1"/>
  <c r="U890" i="5"/>
  <c r="V890" i="5" s="1"/>
  <c r="W890" i="5" s="1"/>
  <c r="R890" i="5"/>
  <c r="F891" i="5" s="1"/>
  <c r="G891" i="5" l="1"/>
  <c r="H891" i="5" s="1"/>
  <c r="J891" i="5"/>
  <c r="O891" i="5" s="1"/>
  <c r="M891" i="5" s="1"/>
  <c r="K891" i="5"/>
  <c r="L891" i="5" s="1"/>
  <c r="X891" i="5" s="1"/>
  <c r="P891" i="5" l="1"/>
  <c r="S891" i="5" s="1"/>
  <c r="I892" i="5" s="1"/>
  <c r="U891" i="5"/>
  <c r="V891" i="5" s="1"/>
  <c r="W891" i="5" s="1"/>
  <c r="Q891" i="5"/>
  <c r="T891" i="5" s="1"/>
  <c r="R891" i="5"/>
  <c r="F892" i="5" s="1"/>
  <c r="K892" i="5" l="1"/>
  <c r="L892" i="5" s="1"/>
  <c r="X892" i="5" s="1"/>
  <c r="J892" i="5"/>
  <c r="O892" i="5" s="1"/>
  <c r="M892" i="5" s="1"/>
  <c r="G892" i="5"/>
  <c r="H892" i="5" s="1"/>
  <c r="P892" i="5" l="1"/>
  <c r="S892" i="5" s="1"/>
  <c r="I893" i="5" s="1"/>
  <c r="U892" i="5"/>
  <c r="V892" i="5" s="1"/>
  <c r="W892" i="5" s="1"/>
  <c r="Q892" i="5"/>
  <c r="T892" i="5" s="1"/>
  <c r="R892" i="5"/>
  <c r="F893" i="5" s="1"/>
  <c r="G893" i="5" l="1"/>
  <c r="H893" i="5" s="1"/>
  <c r="K893" i="5"/>
  <c r="L893" i="5" s="1"/>
  <c r="X893" i="5" s="1"/>
  <c r="J893" i="5"/>
  <c r="O893" i="5" s="1"/>
  <c r="M893" i="5" s="1"/>
  <c r="U893" i="5" l="1"/>
  <c r="V893" i="5" s="1"/>
  <c r="W893" i="5" s="1"/>
  <c r="Q893" i="5"/>
  <c r="T893" i="5" s="1"/>
  <c r="P893" i="5"/>
  <c r="S893" i="5" s="1"/>
  <c r="I894" i="5" s="1"/>
  <c r="R893" i="5"/>
  <c r="F894" i="5" s="1"/>
  <c r="G894" i="5" l="1"/>
  <c r="H894" i="5" s="1"/>
  <c r="K894" i="5"/>
  <c r="L894" i="5" s="1"/>
  <c r="X894" i="5" s="1"/>
  <c r="J894" i="5"/>
  <c r="O894" i="5" s="1"/>
  <c r="M894" i="5" s="1"/>
  <c r="Q894" i="5" l="1"/>
  <c r="T894" i="5" s="1"/>
  <c r="P894" i="5"/>
  <c r="S894" i="5" s="1"/>
  <c r="I895" i="5" s="1"/>
  <c r="U894" i="5"/>
  <c r="V894" i="5" s="1"/>
  <c r="W894" i="5" s="1"/>
  <c r="R894" i="5"/>
  <c r="F895" i="5" s="1"/>
  <c r="G895" i="5" l="1"/>
  <c r="H895" i="5" s="1"/>
  <c r="J895" i="5"/>
  <c r="O895" i="5" s="1"/>
  <c r="M895" i="5" s="1"/>
  <c r="K895" i="5"/>
  <c r="L895" i="5" s="1"/>
  <c r="X895" i="5" s="1"/>
  <c r="Q895" i="5" l="1"/>
  <c r="T895" i="5" s="1"/>
  <c r="P895" i="5"/>
  <c r="S895" i="5" s="1"/>
  <c r="I896" i="5" s="1"/>
  <c r="U895" i="5"/>
  <c r="V895" i="5" s="1"/>
  <c r="W895" i="5" s="1"/>
  <c r="R895" i="5"/>
  <c r="F896" i="5" s="1"/>
  <c r="G896" i="5" l="1"/>
  <c r="H896" i="5" s="1"/>
  <c r="J896" i="5"/>
  <c r="O896" i="5" s="1"/>
  <c r="M896" i="5" s="1"/>
  <c r="K896" i="5"/>
  <c r="L896" i="5" s="1"/>
  <c r="X896" i="5" s="1"/>
  <c r="Q896" i="5" l="1"/>
  <c r="T896" i="5" s="1"/>
  <c r="P896" i="5"/>
  <c r="S896" i="5" s="1"/>
  <c r="I897" i="5" s="1"/>
  <c r="U896" i="5"/>
  <c r="V896" i="5" s="1"/>
  <c r="W896" i="5" s="1"/>
  <c r="R896" i="5"/>
  <c r="F897" i="5" s="1"/>
  <c r="G897" i="5" l="1"/>
  <c r="H897" i="5" s="1"/>
  <c r="J897" i="5"/>
  <c r="O897" i="5" s="1"/>
  <c r="M897" i="5" s="1"/>
  <c r="K897" i="5"/>
  <c r="L897" i="5" s="1"/>
  <c r="X897" i="5" s="1"/>
  <c r="P897" i="5" l="1"/>
  <c r="S897" i="5" s="1"/>
  <c r="I898" i="5" s="1"/>
  <c r="U897" i="5"/>
  <c r="V897" i="5" s="1"/>
  <c r="W897" i="5" s="1"/>
  <c r="Q897" i="5"/>
  <c r="T897" i="5" s="1"/>
  <c r="R897" i="5"/>
  <c r="F898" i="5" s="1"/>
  <c r="G898" i="5" l="1"/>
  <c r="H898" i="5" s="1"/>
  <c r="K898" i="5"/>
  <c r="L898" i="5" s="1"/>
  <c r="X898" i="5" s="1"/>
  <c r="J898" i="5"/>
  <c r="O898" i="5" s="1"/>
  <c r="M898" i="5" s="1"/>
  <c r="P898" i="5" l="1"/>
  <c r="S898" i="5" s="1"/>
  <c r="I899" i="5" s="1"/>
  <c r="U898" i="5"/>
  <c r="V898" i="5" s="1"/>
  <c r="W898" i="5" s="1"/>
  <c r="Q898" i="5"/>
  <c r="T898" i="5" s="1"/>
  <c r="R898" i="5"/>
  <c r="F899" i="5" s="1"/>
  <c r="G899" i="5" l="1"/>
  <c r="H899" i="5" s="1"/>
  <c r="J899" i="5"/>
  <c r="O899" i="5" s="1"/>
  <c r="M899" i="5" s="1"/>
  <c r="K899" i="5"/>
  <c r="L899" i="5" s="1"/>
  <c r="X899" i="5" s="1"/>
  <c r="U899" i="5" l="1"/>
  <c r="V899" i="5" s="1"/>
  <c r="W899" i="5" s="1"/>
  <c r="Q899" i="5"/>
  <c r="T899" i="5" s="1"/>
  <c r="P899" i="5"/>
  <c r="S899" i="5" s="1"/>
  <c r="I900" i="5" s="1"/>
  <c r="R899" i="5"/>
  <c r="F900" i="5" s="1"/>
  <c r="G900" i="5" l="1"/>
  <c r="H900" i="5" s="1"/>
  <c r="K900" i="5"/>
  <c r="L900" i="5" s="1"/>
  <c r="X900" i="5" s="1"/>
  <c r="J900" i="5"/>
  <c r="O900" i="5" s="1"/>
  <c r="M900" i="5" s="1"/>
  <c r="U900" i="5" l="1"/>
  <c r="V900" i="5" s="1"/>
  <c r="W900" i="5" s="1"/>
  <c r="Q900" i="5"/>
  <c r="T900" i="5" s="1"/>
  <c r="P900" i="5"/>
  <c r="S900" i="5" s="1"/>
  <c r="I901" i="5" s="1"/>
  <c r="R900" i="5"/>
  <c r="F901" i="5" s="1"/>
  <c r="G901" i="5" l="1"/>
  <c r="H901" i="5" s="1"/>
  <c r="K901" i="5"/>
  <c r="L901" i="5" s="1"/>
  <c r="X901" i="5" s="1"/>
  <c r="J901" i="5"/>
  <c r="O901" i="5" s="1"/>
  <c r="M901" i="5" s="1"/>
  <c r="P901" i="5" l="1"/>
  <c r="S901" i="5" s="1"/>
  <c r="I902" i="5" s="1"/>
  <c r="U901" i="5"/>
  <c r="V901" i="5" s="1"/>
  <c r="W901" i="5" s="1"/>
  <c r="Q901" i="5"/>
  <c r="T901" i="5" s="1"/>
  <c r="R901" i="5"/>
  <c r="F902" i="5" s="1"/>
  <c r="G902" i="5" l="1"/>
  <c r="H902" i="5" s="1"/>
  <c r="J902" i="5"/>
  <c r="O902" i="5" s="1"/>
  <c r="M902" i="5" s="1"/>
  <c r="K902" i="5"/>
  <c r="L902" i="5" s="1"/>
  <c r="X902" i="5" s="1"/>
  <c r="P902" i="5" l="1"/>
  <c r="S902" i="5" s="1"/>
  <c r="I903" i="5" s="1"/>
  <c r="Q902" i="5"/>
  <c r="T902" i="5" s="1"/>
  <c r="U902" i="5"/>
  <c r="V902" i="5" s="1"/>
  <c r="W902" i="5" s="1"/>
  <c r="R902" i="5"/>
  <c r="F903" i="5" s="1"/>
  <c r="G903" i="5" l="1"/>
  <c r="H903" i="5" s="1"/>
  <c r="K903" i="5"/>
  <c r="L903" i="5" s="1"/>
  <c r="X903" i="5" s="1"/>
  <c r="J903" i="5"/>
  <c r="O903" i="5" s="1"/>
  <c r="M903" i="5" s="1"/>
  <c r="Q903" i="5" l="1"/>
  <c r="T903" i="5" s="1"/>
  <c r="P903" i="5"/>
  <c r="S903" i="5" s="1"/>
  <c r="I904" i="5" s="1"/>
  <c r="U903" i="5"/>
  <c r="V903" i="5" s="1"/>
  <c r="W903" i="5" s="1"/>
  <c r="R903" i="5"/>
  <c r="F904" i="5" s="1"/>
  <c r="G904" i="5" l="1"/>
  <c r="H904" i="5" s="1"/>
  <c r="K904" i="5"/>
  <c r="L904" i="5" s="1"/>
  <c r="X904" i="5" s="1"/>
  <c r="J904" i="5"/>
  <c r="O904" i="5" s="1"/>
  <c r="M904" i="5" s="1"/>
  <c r="Q904" i="5" l="1"/>
  <c r="T904" i="5" s="1"/>
  <c r="P904" i="5"/>
  <c r="S904" i="5" s="1"/>
  <c r="I905" i="5" s="1"/>
  <c r="U904" i="5"/>
  <c r="V904" i="5" s="1"/>
  <c r="W904" i="5" s="1"/>
  <c r="R904" i="5"/>
  <c r="F905" i="5" s="1"/>
  <c r="G905" i="5" l="1"/>
  <c r="H905" i="5" s="1"/>
  <c r="J905" i="5"/>
  <c r="O905" i="5" s="1"/>
  <c r="M905" i="5" s="1"/>
  <c r="K905" i="5"/>
  <c r="L905" i="5" s="1"/>
  <c r="X905" i="5" s="1"/>
  <c r="P905" i="5" l="1"/>
  <c r="S905" i="5" s="1"/>
  <c r="I906" i="5" s="1"/>
  <c r="Q905" i="5"/>
  <c r="T905" i="5" s="1"/>
  <c r="U905" i="5"/>
  <c r="V905" i="5" s="1"/>
  <c r="W905" i="5" s="1"/>
  <c r="R905" i="5"/>
  <c r="F906" i="5" s="1"/>
  <c r="G906" i="5" l="1"/>
  <c r="H906" i="5" s="1"/>
  <c r="J906" i="5"/>
  <c r="O906" i="5" s="1"/>
  <c r="M906" i="5" s="1"/>
  <c r="K906" i="5"/>
  <c r="L906" i="5" s="1"/>
  <c r="X906" i="5" s="1"/>
  <c r="Q906" i="5" l="1"/>
  <c r="T906" i="5" s="1"/>
  <c r="P906" i="5"/>
  <c r="S906" i="5" s="1"/>
  <c r="I907" i="5" s="1"/>
  <c r="U906" i="5"/>
  <c r="V906" i="5" s="1"/>
  <c r="W906" i="5" s="1"/>
  <c r="R906" i="5"/>
  <c r="F907" i="5" s="1"/>
  <c r="G907" i="5" l="1"/>
  <c r="H907" i="5" s="1"/>
  <c r="K907" i="5"/>
  <c r="L907" i="5" s="1"/>
  <c r="X907" i="5" s="1"/>
  <c r="J907" i="5"/>
  <c r="O907" i="5" s="1"/>
  <c r="M907" i="5" s="1"/>
  <c r="U907" i="5" l="1"/>
  <c r="V907" i="5" s="1"/>
  <c r="W907" i="5" s="1"/>
  <c r="Q907" i="5"/>
  <c r="T907" i="5" s="1"/>
  <c r="P907" i="5"/>
  <c r="S907" i="5" s="1"/>
  <c r="I908" i="5" s="1"/>
  <c r="R907" i="5"/>
  <c r="F908" i="5" s="1"/>
  <c r="G908" i="5" l="1"/>
  <c r="H908" i="5" s="1"/>
  <c r="K908" i="5"/>
  <c r="L908" i="5" s="1"/>
  <c r="X908" i="5" s="1"/>
  <c r="J908" i="5"/>
  <c r="O908" i="5" s="1"/>
  <c r="M908" i="5" s="1"/>
  <c r="U908" i="5" l="1"/>
  <c r="V908" i="5" s="1"/>
  <c r="W908" i="5" s="1"/>
  <c r="Q908" i="5"/>
  <c r="T908" i="5" s="1"/>
  <c r="P908" i="5"/>
  <c r="S908" i="5" s="1"/>
  <c r="I909" i="5" s="1"/>
  <c r="R908" i="5"/>
  <c r="F909" i="5" s="1"/>
  <c r="G909" i="5" l="1"/>
  <c r="H909" i="5" s="1"/>
  <c r="K909" i="5"/>
  <c r="L909" i="5" s="1"/>
  <c r="X909" i="5" s="1"/>
  <c r="J909" i="5"/>
  <c r="O909" i="5" s="1"/>
  <c r="M909" i="5" s="1"/>
  <c r="Q909" i="5" l="1"/>
  <c r="T909" i="5" s="1"/>
  <c r="U909" i="5"/>
  <c r="V909" i="5" s="1"/>
  <c r="W909" i="5" s="1"/>
  <c r="P909" i="5"/>
  <c r="S909" i="5" s="1"/>
  <c r="I910" i="5" s="1"/>
  <c r="R909" i="5"/>
  <c r="F910" i="5" s="1"/>
  <c r="G910" i="5" l="1"/>
  <c r="H910" i="5" s="1"/>
  <c r="J910" i="5"/>
  <c r="O910" i="5" s="1"/>
  <c r="M910" i="5" s="1"/>
  <c r="K910" i="5"/>
  <c r="L910" i="5" s="1"/>
  <c r="X910" i="5" s="1"/>
  <c r="P910" i="5" l="1"/>
  <c r="S910" i="5" s="1"/>
  <c r="I911" i="5" s="1"/>
  <c r="U910" i="5"/>
  <c r="V910" i="5" s="1"/>
  <c r="W910" i="5" s="1"/>
  <c r="Q910" i="5"/>
  <c r="T910" i="5" s="1"/>
  <c r="R910" i="5"/>
  <c r="F911" i="5" s="1"/>
  <c r="G911" i="5" l="1"/>
  <c r="H911" i="5" s="1"/>
  <c r="K911" i="5"/>
  <c r="L911" i="5" s="1"/>
  <c r="X911" i="5" s="1"/>
  <c r="J911" i="5"/>
  <c r="O911" i="5" s="1"/>
  <c r="M911" i="5" s="1"/>
  <c r="P911" i="5" l="1"/>
  <c r="S911" i="5" s="1"/>
  <c r="I912" i="5" s="1"/>
  <c r="U911" i="5"/>
  <c r="V911" i="5" s="1"/>
  <c r="W911" i="5" s="1"/>
  <c r="Q911" i="5"/>
  <c r="T911" i="5" s="1"/>
  <c r="R911" i="5"/>
  <c r="F912" i="5" s="1"/>
  <c r="G912" i="5" l="1"/>
  <c r="H912" i="5" s="1"/>
  <c r="J912" i="5"/>
  <c r="O912" i="5" s="1"/>
  <c r="M912" i="5" s="1"/>
  <c r="K912" i="5"/>
  <c r="L912" i="5" s="1"/>
  <c r="X912" i="5" s="1"/>
  <c r="P912" i="5" l="1"/>
  <c r="S912" i="5" s="1"/>
  <c r="I913" i="5" s="1"/>
  <c r="U912" i="5"/>
  <c r="V912" i="5" s="1"/>
  <c r="W912" i="5" s="1"/>
  <c r="Q912" i="5"/>
  <c r="T912" i="5" s="1"/>
  <c r="R912" i="5"/>
  <c r="F913" i="5" s="1"/>
  <c r="G913" i="5" l="1"/>
  <c r="H913" i="5" s="1"/>
  <c r="J913" i="5"/>
  <c r="O913" i="5" s="1"/>
  <c r="M913" i="5" s="1"/>
  <c r="K913" i="5"/>
  <c r="L913" i="5" s="1"/>
  <c r="X913" i="5" s="1"/>
  <c r="P913" i="5" l="1"/>
  <c r="S913" i="5" s="1"/>
  <c r="I914" i="5" s="1"/>
  <c r="U913" i="5"/>
  <c r="V913" i="5" s="1"/>
  <c r="W913" i="5" s="1"/>
  <c r="Q913" i="5"/>
  <c r="T913" i="5" s="1"/>
  <c r="R913" i="5"/>
  <c r="F914" i="5" s="1"/>
  <c r="G914" i="5" l="1"/>
  <c r="H914" i="5" s="1"/>
  <c r="K914" i="5"/>
  <c r="L914" i="5" s="1"/>
  <c r="X914" i="5" s="1"/>
  <c r="J914" i="5"/>
  <c r="O914" i="5" s="1"/>
  <c r="M914" i="5" s="1"/>
  <c r="Q914" i="5" l="1"/>
  <c r="T914" i="5" s="1"/>
  <c r="P914" i="5"/>
  <c r="S914" i="5" s="1"/>
  <c r="I915" i="5" s="1"/>
  <c r="U914" i="5"/>
  <c r="V914" i="5" s="1"/>
  <c r="W914" i="5" s="1"/>
  <c r="R914" i="5"/>
  <c r="F915" i="5" s="1"/>
  <c r="G915" i="5" l="1"/>
  <c r="H915" i="5" s="1"/>
  <c r="K915" i="5"/>
  <c r="L915" i="5" s="1"/>
  <c r="X915" i="5" s="1"/>
  <c r="J915" i="5"/>
  <c r="O915" i="5" s="1"/>
  <c r="M915" i="5" s="1"/>
  <c r="U915" i="5" l="1"/>
  <c r="V915" i="5" s="1"/>
  <c r="W915" i="5" s="1"/>
  <c r="Q915" i="5"/>
  <c r="T915" i="5" s="1"/>
  <c r="P915" i="5"/>
  <c r="S915" i="5" s="1"/>
  <c r="I916" i="5" s="1"/>
  <c r="R915" i="5"/>
  <c r="F916" i="5" s="1"/>
  <c r="G916" i="5" l="1"/>
  <c r="H916" i="5" s="1"/>
  <c r="K916" i="5"/>
  <c r="L916" i="5" s="1"/>
  <c r="X916" i="5" s="1"/>
  <c r="J916" i="5"/>
  <c r="O916" i="5" s="1"/>
  <c r="M916" i="5" s="1"/>
  <c r="Q916" i="5" l="1"/>
  <c r="T916" i="5" s="1"/>
  <c r="U916" i="5"/>
  <c r="V916" i="5" s="1"/>
  <c r="W916" i="5" s="1"/>
  <c r="P916" i="5"/>
  <c r="S916" i="5" s="1"/>
  <c r="I917" i="5" s="1"/>
  <c r="R916" i="5"/>
  <c r="F917" i="5" s="1"/>
  <c r="G917" i="5" l="1"/>
  <c r="H917" i="5" s="1"/>
  <c r="K917" i="5"/>
  <c r="L917" i="5" s="1"/>
  <c r="X917" i="5" s="1"/>
  <c r="J917" i="5"/>
  <c r="O917" i="5" s="1"/>
  <c r="M917" i="5" s="1"/>
  <c r="Q917" i="5" l="1"/>
  <c r="T917" i="5" s="1"/>
  <c r="P917" i="5"/>
  <c r="S917" i="5" s="1"/>
  <c r="I918" i="5" s="1"/>
  <c r="U917" i="5"/>
  <c r="V917" i="5" s="1"/>
  <c r="W917" i="5" s="1"/>
  <c r="R917" i="5"/>
  <c r="F918" i="5" s="1"/>
  <c r="G918" i="5" l="1"/>
  <c r="H918" i="5" s="1"/>
  <c r="K918" i="5"/>
  <c r="L918" i="5" s="1"/>
  <c r="X918" i="5" s="1"/>
  <c r="J918" i="5"/>
  <c r="O918" i="5" s="1"/>
  <c r="M918" i="5" s="1"/>
  <c r="Q918" i="5" l="1"/>
  <c r="T918" i="5" s="1"/>
  <c r="P918" i="5"/>
  <c r="S918" i="5" s="1"/>
  <c r="I919" i="5" s="1"/>
  <c r="U918" i="5"/>
  <c r="V918" i="5" s="1"/>
  <c r="W918" i="5" s="1"/>
  <c r="R918" i="5"/>
  <c r="F919" i="5" s="1"/>
  <c r="G919" i="5" l="1"/>
  <c r="H919" i="5" s="1"/>
  <c r="J919" i="5"/>
  <c r="O919" i="5" s="1"/>
  <c r="M919" i="5" s="1"/>
  <c r="K919" i="5"/>
  <c r="L919" i="5" s="1"/>
  <c r="X919" i="5" s="1"/>
  <c r="Q919" i="5" l="1"/>
  <c r="T919" i="5" s="1"/>
  <c r="U919" i="5"/>
  <c r="V919" i="5" s="1"/>
  <c r="W919" i="5" s="1"/>
  <c r="P919" i="5"/>
  <c r="S919" i="5" s="1"/>
  <c r="I920" i="5" s="1"/>
  <c r="R919" i="5"/>
  <c r="F920" i="5" s="1"/>
  <c r="G920" i="5" l="1"/>
  <c r="H920" i="5" s="1"/>
  <c r="J920" i="5"/>
  <c r="O920" i="5" s="1"/>
  <c r="M920" i="5" s="1"/>
  <c r="K920" i="5"/>
  <c r="L920" i="5" s="1"/>
  <c r="X920" i="5" s="1"/>
  <c r="P920" i="5" l="1"/>
  <c r="S920" i="5" s="1"/>
  <c r="I921" i="5" s="1"/>
  <c r="U920" i="5"/>
  <c r="V920" i="5" s="1"/>
  <c r="W920" i="5" s="1"/>
  <c r="Q920" i="5"/>
  <c r="T920" i="5" s="1"/>
  <c r="R920" i="5"/>
  <c r="F921" i="5" s="1"/>
  <c r="G921" i="5" l="1"/>
  <c r="H921" i="5" s="1"/>
  <c r="K921" i="5"/>
  <c r="L921" i="5" s="1"/>
  <c r="X921" i="5" s="1"/>
  <c r="J921" i="5"/>
  <c r="O921" i="5" s="1"/>
  <c r="M921" i="5" s="1"/>
  <c r="P921" i="5" l="1"/>
  <c r="S921" i="5" s="1"/>
  <c r="I922" i="5" s="1"/>
  <c r="U921" i="5"/>
  <c r="V921" i="5" s="1"/>
  <c r="W921" i="5" s="1"/>
  <c r="Q921" i="5"/>
  <c r="T921" i="5" s="1"/>
  <c r="R921" i="5"/>
  <c r="F922" i="5" s="1"/>
  <c r="G922" i="5" l="1"/>
  <c r="H922" i="5" s="1"/>
  <c r="J922" i="5"/>
  <c r="O922" i="5" s="1"/>
  <c r="M922" i="5" s="1"/>
  <c r="K922" i="5"/>
  <c r="L922" i="5" s="1"/>
  <c r="X922" i="5" s="1"/>
  <c r="U922" i="5" l="1"/>
  <c r="V922" i="5" s="1"/>
  <c r="W922" i="5" s="1"/>
  <c r="Q922" i="5"/>
  <c r="T922" i="5" s="1"/>
  <c r="P922" i="5"/>
  <c r="S922" i="5" s="1"/>
  <c r="I923" i="5" s="1"/>
  <c r="R922" i="5"/>
  <c r="F923" i="5" s="1"/>
  <c r="G923" i="5" l="1"/>
  <c r="H923" i="5" s="1"/>
  <c r="K923" i="5"/>
  <c r="L923" i="5" s="1"/>
  <c r="X923" i="5" s="1"/>
  <c r="J923" i="5"/>
  <c r="O923" i="5" s="1"/>
  <c r="M923" i="5" s="1"/>
  <c r="U923" i="5" l="1"/>
  <c r="V923" i="5" s="1"/>
  <c r="W923" i="5" s="1"/>
  <c r="Q923" i="5"/>
  <c r="T923" i="5" s="1"/>
  <c r="P923" i="5"/>
  <c r="S923" i="5" s="1"/>
  <c r="I924" i="5" s="1"/>
  <c r="R923" i="5"/>
  <c r="F924" i="5" s="1"/>
  <c r="G924" i="5" l="1"/>
  <c r="H924" i="5" s="1"/>
  <c r="K924" i="5"/>
  <c r="L924" i="5" s="1"/>
  <c r="X924" i="5" s="1"/>
  <c r="J924" i="5"/>
  <c r="O924" i="5" s="1"/>
  <c r="M924" i="5" s="1"/>
  <c r="Q924" i="5" l="1"/>
  <c r="T924" i="5" s="1"/>
  <c r="P924" i="5"/>
  <c r="S924" i="5" s="1"/>
  <c r="I925" i="5" s="1"/>
  <c r="U924" i="5"/>
  <c r="V924" i="5" s="1"/>
  <c r="W924" i="5" s="1"/>
  <c r="R924" i="5"/>
  <c r="F925" i="5" s="1"/>
  <c r="G925" i="5" l="1"/>
  <c r="H925" i="5" s="1"/>
  <c r="J925" i="5"/>
  <c r="O925" i="5" s="1"/>
  <c r="M925" i="5" s="1"/>
  <c r="K925" i="5"/>
  <c r="L925" i="5" s="1"/>
  <c r="X925" i="5" s="1"/>
  <c r="Q925" i="5" l="1"/>
  <c r="T925" i="5" s="1"/>
  <c r="P925" i="5"/>
  <c r="S925" i="5" s="1"/>
  <c r="I926" i="5" s="1"/>
  <c r="U925" i="5"/>
  <c r="V925" i="5" s="1"/>
  <c r="W925" i="5" s="1"/>
  <c r="R925" i="5"/>
  <c r="F926" i="5" s="1"/>
  <c r="G926" i="5" l="1"/>
  <c r="H926" i="5" s="1"/>
  <c r="K926" i="5"/>
  <c r="L926" i="5" s="1"/>
  <c r="X926" i="5" s="1"/>
  <c r="J926" i="5"/>
  <c r="O926" i="5" s="1"/>
  <c r="M926" i="5" s="1"/>
  <c r="Q926" i="5" l="1"/>
  <c r="T926" i="5" s="1"/>
  <c r="U926" i="5"/>
  <c r="V926" i="5" s="1"/>
  <c r="W926" i="5" s="1"/>
  <c r="P926" i="5"/>
  <c r="S926" i="5" s="1"/>
  <c r="I927" i="5" s="1"/>
  <c r="R926" i="5"/>
  <c r="F927" i="5" s="1"/>
  <c r="G927" i="5" l="1"/>
  <c r="H927" i="5" s="1"/>
  <c r="J927" i="5"/>
  <c r="O927" i="5" s="1"/>
  <c r="M927" i="5" s="1"/>
  <c r="K927" i="5"/>
  <c r="L927" i="5" s="1"/>
  <c r="X927" i="5" s="1"/>
  <c r="P927" i="5" l="1"/>
  <c r="S927" i="5" s="1"/>
  <c r="I928" i="5" s="1"/>
  <c r="Q927" i="5"/>
  <c r="T927" i="5" s="1"/>
  <c r="U927" i="5"/>
  <c r="V927" i="5" s="1"/>
  <c r="W927" i="5" s="1"/>
  <c r="R927" i="5"/>
  <c r="F928" i="5" s="1"/>
  <c r="G928" i="5" l="1"/>
  <c r="H928" i="5" s="1"/>
  <c r="J928" i="5"/>
  <c r="O928" i="5" s="1"/>
  <c r="M928" i="5" s="1"/>
  <c r="K928" i="5"/>
  <c r="L928" i="5" s="1"/>
  <c r="X928" i="5" s="1"/>
  <c r="P928" i="5" l="1"/>
  <c r="S928" i="5" s="1"/>
  <c r="I929" i="5" s="1"/>
  <c r="Q928" i="5"/>
  <c r="T928" i="5" s="1"/>
  <c r="U928" i="5"/>
  <c r="V928" i="5" s="1"/>
  <c r="W928" i="5" s="1"/>
  <c r="R928" i="5"/>
  <c r="F929" i="5" s="1"/>
  <c r="G929" i="5" l="1"/>
  <c r="H929" i="5" s="1"/>
  <c r="K929" i="5"/>
  <c r="L929" i="5" s="1"/>
  <c r="X929" i="5" s="1"/>
  <c r="J929" i="5"/>
  <c r="O929" i="5" s="1"/>
  <c r="M929" i="5" s="1"/>
  <c r="P929" i="5" l="1"/>
  <c r="S929" i="5" s="1"/>
  <c r="I930" i="5" s="1"/>
  <c r="U929" i="5"/>
  <c r="V929" i="5" s="1"/>
  <c r="W929" i="5" s="1"/>
  <c r="Q929" i="5"/>
  <c r="T929" i="5" s="1"/>
  <c r="R929" i="5"/>
  <c r="F930" i="5" s="1"/>
  <c r="G930" i="5" l="1"/>
  <c r="H930" i="5" s="1"/>
  <c r="J930" i="5"/>
  <c r="O930" i="5" s="1"/>
  <c r="M930" i="5" s="1"/>
  <c r="K930" i="5"/>
  <c r="L930" i="5" s="1"/>
  <c r="X930" i="5" s="1"/>
  <c r="U930" i="5" l="1"/>
  <c r="V930" i="5" s="1"/>
  <c r="W930" i="5" s="1"/>
  <c r="Q930" i="5"/>
  <c r="T930" i="5" s="1"/>
  <c r="P930" i="5"/>
  <c r="S930" i="5" s="1"/>
  <c r="I931" i="5" s="1"/>
  <c r="R930" i="5"/>
  <c r="F931" i="5" s="1"/>
  <c r="G931" i="5" l="1"/>
  <c r="H931" i="5" s="1"/>
  <c r="K931" i="5"/>
  <c r="L931" i="5" s="1"/>
  <c r="X931" i="5" s="1"/>
  <c r="J931" i="5"/>
  <c r="O931" i="5" s="1"/>
  <c r="M931" i="5" s="1"/>
  <c r="U931" i="5" l="1"/>
  <c r="V931" i="5" s="1"/>
  <c r="W931" i="5" s="1"/>
  <c r="Q931" i="5"/>
  <c r="T931" i="5" s="1"/>
  <c r="P931" i="5"/>
  <c r="S931" i="5" s="1"/>
  <c r="I932" i="5" s="1"/>
  <c r="R931" i="5"/>
  <c r="F932" i="5" s="1"/>
  <c r="G932" i="5" l="1"/>
  <c r="H932" i="5" s="1"/>
  <c r="K932" i="5"/>
  <c r="L932" i="5" s="1"/>
  <c r="X932" i="5" s="1"/>
  <c r="J932" i="5"/>
  <c r="O932" i="5" s="1"/>
  <c r="M932" i="5" s="1"/>
  <c r="Q932" i="5" l="1"/>
  <c r="T932" i="5" s="1"/>
  <c r="P932" i="5"/>
  <c r="S932" i="5" s="1"/>
  <c r="I933" i="5" s="1"/>
  <c r="U932" i="5"/>
  <c r="V932" i="5" s="1"/>
  <c r="W932" i="5" s="1"/>
  <c r="R932" i="5"/>
  <c r="F933" i="5" s="1"/>
  <c r="G933" i="5" l="1"/>
  <c r="H933" i="5" s="1"/>
  <c r="K933" i="5"/>
  <c r="L933" i="5" s="1"/>
  <c r="X933" i="5" s="1"/>
  <c r="J933" i="5"/>
  <c r="O933" i="5" s="1"/>
  <c r="M933" i="5" s="1"/>
  <c r="Q933" i="5" l="1"/>
  <c r="T933" i="5" s="1"/>
  <c r="P933" i="5"/>
  <c r="S933" i="5" s="1"/>
  <c r="I934" i="5" s="1"/>
  <c r="U933" i="5"/>
  <c r="V933" i="5" s="1"/>
  <c r="W933" i="5" s="1"/>
  <c r="R933" i="5"/>
  <c r="F934" i="5" s="1"/>
  <c r="G934" i="5" l="1"/>
  <c r="H934" i="5" s="1"/>
  <c r="J934" i="5"/>
  <c r="O934" i="5" s="1"/>
  <c r="M934" i="5" s="1"/>
  <c r="K934" i="5"/>
  <c r="L934" i="5" s="1"/>
  <c r="X934" i="5" s="1"/>
  <c r="Q934" i="5" l="1"/>
  <c r="T934" i="5" s="1"/>
  <c r="U934" i="5"/>
  <c r="V934" i="5" s="1"/>
  <c r="W934" i="5" s="1"/>
  <c r="P934" i="5"/>
  <c r="S934" i="5" s="1"/>
  <c r="I935" i="5" s="1"/>
  <c r="R934" i="5"/>
  <c r="F935" i="5" s="1"/>
  <c r="G935" i="5" l="1"/>
  <c r="H935" i="5" s="1"/>
  <c r="J935" i="5"/>
  <c r="O935" i="5" s="1"/>
  <c r="M935" i="5" s="1"/>
  <c r="K935" i="5"/>
  <c r="L935" i="5" s="1"/>
  <c r="X935" i="5" s="1"/>
  <c r="P935" i="5" l="1"/>
  <c r="S935" i="5" s="1"/>
  <c r="I936" i="5" s="1"/>
  <c r="U935" i="5"/>
  <c r="V935" i="5" s="1"/>
  <c r="W935" i="5" s="1"/>
  <c r="Q935" i="5"/>
  <c r="T935" i="5" s="1"/>
  <c r="R935" i="5"/>
  <c r="F936" i="5" s="1"/>
  <c r="G936" i="5" l="1"/>
  <c r="H936" i="5" s="1"/>
  <c r="K936" i="5"/>
  <c r="L936" i="5" s="1"/>
  <c r="X936" i="5" s="1"/>
  <c r="J936" i="5"/>
  <c r="O936" i="5" s="1"/>
  <c r="M936" i="5" s="1"/>
  <c r="P936" i="5" l="1"/>
  <c r="S936" i="5" s="1"/>
  <c r="I937" i="5" s="1"/>
  <c r="Q936" i="5"/>
  <c r="T936" i="5" s="1"/>
  <c r="U936" i="5"/>
  <c r="V936" i="5" s="1"/>
  <c r="W936" i="5" s="1"/>
  <c r="R936" i="5"/>
  <c r="F937" i="5" s="1"/>
  <c r="G937" i="5" l="1"/>
  <c r="H937" i="5" s="1"/>
  <c r="K937" i="5"/>
  <c r="L937" i="5" s="1"/>
  <c r="X937" i="5" s="1"/>
  <c r="J937" i="5"/>
  <c r="O937" i="5" s="1"/>
  <c r="M937" i="5" s="1"/>
  <c r="P937" i="5" l="1"/>
  <c r="S937" i="5" s="1"/>
  <c r="I938" i="5" s="1"/>
  <c r="U937" i="5"/>
  <c r="V937" i="5" s="1"/>
  <c r="W937" i="5" s="1"/>
  <c r="Q937" i="5"/>
  <c r="T937" i="5" s="1"/>
  <c r="R937" i="5"/>
  <c r="F938" i="5" s="1"/>
  <c r="G938" i="5" l="1"/>
  <c r="H938" i="5" s="1"/>
  <c r="K938" i="5"/>
  <c r="L938" i="5" s="1"/>
  <c r="X938" i="5" s="1"/>
  <c r="J938" i="5"/>
  <c r="O938" i="5" s="1"/>
  <c r="M938" i="5" s="1"/>
  <c r="U938" i="5" l="1"/>
  <c r="V938" i="5" s="1"/>
  <c r="W938" i="5" s="1"/>
  <c r="Q938" i="5"/>
  <c r="T938" i="5" s="1"/>
  <c r="P938" i="5"/>
  <c r="S938" i="5" s="1"/>
  <c r="I939" i="5" s="1"/>
  <c r="R938" i="5"/>
  <c r="F939" i="5" s="1"/>
  <c r="G939" i="5" l="1"/>
  <c r="H939" i="5" s="1"/>
  <c r="J939" i="5"/>
  <c r="O939" i="5" s="1"/>
  <c r="M939" i="5" s="1"/>
  <c r="K939" i="5"/>
  <c r="L939" i="5" s="1"/>
  <c r="X939" i="5" s="1"/>
  <c r="U939" i="5" l="1"/>
  <c r="V939" i="5" s="1"/>
  <c r="W939" i="5" s="1"/>
  <c r="Q939" i="5"/>
  <c r="T939" i="5" s="1"/>
  <c r="P939" i="5"/>
  <c r="S939" i="5" s="1"/>
  <c r="I940" i="5" s="1"/>
  <c r="R939" i="5"/>
  <c r="F940" i="5" s="1"/>
  <c r="G940" i="5" l="1"/>
  <c r="H940" i="5" s="1"/>
  <c r="J940" i="5"/>
  <c r="O940" i="5" s="1"/>
  <c r="M940" i="5" s="1"/>
  <c r="K940" i="5"/>
  <c r="L940" i="5" s="1"/>
  <c r="X940" i="5" s="1"/>
  <c r="Q940" i="5" l="1"/>
  <c r="T940" i="5" s="1"/>
  <c r="P940" i="5"/>
  <c r="S940" i="5" s="1"/>
  <c r="I941" i="5" s="1"/>
  <c r="U940" i="5"/>
  <c r="V940" i="5" s="1"/>
  <c r="W940" i="5" s="1"/>
  <c r="R940" i="5"/>
  <c r="F941" i="5" s="1"/>
  <c r="G941" i="5" l="1"/>
  <c r="H941" i="5" s="1"/>
  <c r="J941" i="5"/>
  <c r="O941" i="5" s="1"/>
  <c r="M941" i="5" s="1"/>
  <c r="K941" i="5"/>
  <c r="L941" i="5" s="1"/>
  <c r="X941" i="5" s="1"/>
  <c r="Q941" i="5" l="1"/>
  <c r="T941" i="5" s="1"/>
  <c r="P941" i="5"/>
  <c r="S941" i="5" s="1"/>
  <c r="I942" i="5" s="1"/>
  <c r="U941" i="5"/>
  <c r="V941" i="5" s="1"/>
  <c r="W941" i="5" s="1"/>
  <c r="R941" i="5"/>
  <c r="F942" i="5" s="1"/>
  <c r="G942" i="5" l="1"/>
  <c r="H942" i="5" s="1"/>
  <c r="J942" i="5"/>
  <c r="O942" i="5" s="1"/>
  <c r="M942" i="5" s="1"/>
  <c r="K942" i="5"/>
  <c r="L942" i="5" s="1"/>
  <c r="X942" i="5" s="1"/>
  <c r="Q942" i="5" l="1"/>
  <c r="T942" i="5" s="1"/>
  <c r="P942" i="5"/>
  <c r="S942" i="5" s="1"/>
  <c r="I943" i="5" s="1"/>
  <c r="U942" i="5"/>
  <c r="V942" i="5" s="1"/>
  <c r="W942" i="5" s="1"/>
  <c r="R942" i="5"/>
  <c r="F943" i="5" s="1"/>
  <c r="G943" i="5" l="1"/>
  <c r="H943" i="5" s="1"/>
  <c r="K943" i="5"/>
  <c r="L943" i="5" s="1"/>
  <c r="X943" i="5" s="1"/>
  <c r="J943" i="5"/>
  <c r="O943" i="5" s="1"/>
  <c r="M943" i="5" s="1"/>
  <c r="P943" i="5" l="1"/>
  <c r="S943" i="5" s="1"/>
  <c r="I944" i="5" s="1"/>
  <c r="U943" i="5"/>
  <c r="V943" i="5" s="1"/>
  <c r="W943" i="5" s="1"/>
  <c r="Q943" i="5"/>
  <c r="T943" i="5" s="1"/>
  <c r="R943" i="5"/>
  <c r="F944" i="5" s="1"/>
  <c r="G944" i="5" l="1"/>
  <c r="H944" i="5" s="1"/>
  <c r="J944" i="5"/>
  <c r="O944" i="5" s="1"/>
  <c r="M944" i="5" s="1"/>
  <c r="K944" i="5"/>
  <c r="L944" i="5" s="1"/>
  <c r="X944" i="5" s="1"/>
  <c r="P944" i="5" l="1"/>
  <c r="S944" i="5" s="1"/>
  <c r="I945" i="5" s="1"/>
  <c r="Q944" i="5"/>
  <c r="T944" i="5" s="1"/>
  <c r="U944" i="5"/>
  <c r="V944" i="5" s="1"/>
  <c r="W944" i="5" s="1"/>
  <c r="R944" i="5"/>
  <c r="F945" i="5" s="1"/>
  <c r="G945" i="5" l="1"/>
  <c r="H945" i="5" s="1"/>
  <c r="K945" i="5"/>
  <c r="L945" i="5" s="1"/>
  <c r="X945" i="5" s="1"/>
  <c r="J945" i="5"/>
  <c r="O945" i="5" s="1"/>
  <c r="M945" i="5" s="1"/>
  <c r="P945" i="5" l="1"/>
  <c r="S945" i="5" s="1"/>
  <c r="I946" i="5" s="1"/>
  <c r="U945" i="5"/>
  <c r="V945" i="5" s="1"/>
  <c r="W945" i="5" s="1"/>
  <c r="Q945" i="5"/>
  <c r="T945" i="5" s="1"/>
  <c r="R945" i="5"/>
  <c r="F946" i="5" s="1"/>
  <c r="G946" i="5" l="1"/>
  <c r="H946" i="5" s="1"/>
  <c r="J946" i="5"/>
  <c r="O946" i="5" s="1"/>
  <c r="M946" i="5" s="1"/>
  <c r="K946" i="5"/>
  <c r="L946" i="5" s="1"/>
  <c r="X946" i="5" s="1"/>
  <c r="P946" i="5" l="1"/>
  <c r="S946" i="5" s="1"/>
  <c r="I947" i="5" s="1"/>
  <c r="Q946" i="5"/>
  <c r="T946" i="5" s="1"/>
  <c r="U946" i="5"/>
  <c r="V946" i="5" s="1"/>
  <c r="W946" i="5" s="1"/>
  <c r="R946" i="5"/>
  <c r="F947" i="5" s="1"/>
  <c r="G947" i="5" l="1"/>
  <c r="H947" i="5" s="1"/>
  <c r="K947" i="5"/>
  <c r="L947" i="5" s="1"/>
  <c r="X947" i="5" s="1"/>
  <c r="J947" i="5"/>
  <c r="O947" i="5" s="1"/>
  <c r="M947" i="5" s="1"/>
  <c r="P947" i="5" l="1"/>
  <c r="S947" i="5" s="1"/>
  <c r="I948" i="5" s="1"/>
  <c r="Q947" i="5"/>
  <c r="T947" i="5" s="1"/>
  <c r="U947" i="5"/>
  <c r="V947" i="5" s="1"/>
  <c r="W947" i="5" s="1"/>
  <c r="R947" i="5"/>
  <c r="F948" i="5" s="1"/>
  <c r="G948" i="5" l="1"/>
  <c r="H948" i="5" s="1"/>
  <c r="K948" i="5"/>
  <c r="L948" i="5" s="1"/>
  <c r="X948" i="5" s="1"/>
  <c r="J948" i="5"/>
  <c r="O948" i="5" s="1"/>
  <c r="M948" i="5" s="1"/>
  <c r="Q948" i="5" l="1"/>
  <c r="T948" i="5" s="1"/>
  <c r="P948" i="5"/>
  <c r="S948" i="5" s="1"/>
  <c r="I949" i="5" s="1"/>
  <c r="U948" i="5"/>
  <c r="V948" i="5" s="1"/>
  <c r="W948" i="5" s="1"/>
  <c r="R948" i="5"/>
  <c r="F949" i="5" s="1"/>
  <c r="G949" i="5" l="1"/>
  <c r="H949" i="5" s="1"/>
  <c r="K949" i="5"/>
  <c r="L949" i="5" s="1"/>
  <c r="X949" i="5" s="1"/>
  <c r="J949" i="5"/>
  <c r="O949" i="5" s="1"/>
  <c r="M949" i="5" s="1"/>
  <c r="Q949" i="5" l="1"/>
  <c r="T949" i="5" s="1"/>
  <c r="P949" i="5"/>
  <c r="S949" i="5" s="1"/>
  <c r="I950" i="5" s="1"/>
  <c r="U949" i="5"/>
  <c r="V949" i="5" s="1"/>
  <c r="W949" i="5" s="1"/>
  <c r="R949" i="5"/>
  <c r="F950" i="5" s="1"/>
  <c r="G950" i="5" l="1"/>
  <c r="H950" i="5" s="1"/>
  <c r="J950" i="5"/>
  <c r="O950" i="5" s="1"/>
  <c r="M950" i="5" s="1"/>
  <c r="K950" i="5"/>
  <c r="L950" i="5" s="1"/>
  <c r="X950" i="5" s="1"/>
  <c r="Q950" i="5" l="1"/>
  <c r="T950" i="5" s="1"/>
  <c r="P950" i="5"/>
  <c r="S950" i="5" s="1"/>
  <c r="I951" i="5" s="1"/>
  <c r="U950" i="5"/>
  <c r="V950" i="5" s="1"/>
  <c r="W950" i="5" s="1"/>
  <c r="R950" i="5"/>
  <c r="F951" i="5" s="1"/>
  <c r="G951" i="5" l="1"/>
  <c r="H951" i="5" s="1"/>
  <c r="J951" i="5"/>
  <c r="O951" i="5" s="1"/>
  <c r="M951" i="5" s="1"/>
  <c r="K951" i="5"/>
  <c r="L951" i="5" s="1"/>
  <c r="X951" i="5" s="1"/>
  <c r="P951" i="5" l="1"/>
  <c r="S951" i="5" s="1"/>
  <c r="I952" i="5" s="1"/>
  <c r="U951" i="5"/>
  <c r="V951" i="5" s="1"/>
  <c r="W951" i="5" s="1"/>
  <c r="Q951" i="5"/>
  <c r="T951" i="5" s="1"/>
  <c r="R951" i="5"/>
  <c r="F952" i="5" s="1"/>
  <c r="G952" i="5" l="1"/>
  <c r="H952" i="5" s="1"/>
  <c r="J952" i="5"/>
  <c r="O952" i="5" s="1"/>
  <c r="M952" i="5" s="1"/>
  <c r="K952" i="5"/>
  <c r="L952" i="5" s="1"/>
  <c r="X952" i="5" s="1"/>
  <c r="P952" i="5" l="1"/>
  <c r="S952" i="5" s="1"/>
  <c r="I953" i="5" s="1"/>
  <c r="U952" i="5"/>
  <c r="V952" i="5" s="1"/>
  <c r="W952" i="5" s="1"/>
  <c r="Q952" i="5"/>
  <c r="T952" i="5" s="1"/>
  <c r="R952" i="5"/>
  <c r="F953" i="5" s="1"/>
  <c r="G953" i="5" l="1"/>
  <c r="H953" i="5" s="1"/>
  <c r="K953" i="5"/>
  <c r="L953" i="5" s="1"/>
  <c r="X953" i="5" s="1"/>
  <c r="J953" i="5"/>
  <c r="O953" i="5" s="1"/>
  <c r="M953" i="5" s="1"/>
  <c r="P953" i="5" l="1"/>
  <c r="S953" i="5" s="1"/>
  <c r="I954" i="5" s="1"/>
  <c r="U953" i="5"/>
  <c r="V953" i="5" s="1"/>
  <c r="W953" i="5" s="1"/>
  <c r="Q953" i="5"/>
  <c r="T953" i="5" s="1"/>
  <c r="R953" i="5"/>
  <c r="F954" i="5" s="1"/>
  <c r="G954" i="5" l="1"/>
  <c r="H954" i="5" s="1"/>
  <c r="K954" i="5"/>
  <c r="L954" i="5" s="1"/>
  <c r="X954" i="5" s="1"/>
  <c r="J954" i="5"/>
  <c r="O954" i="5" s="1"/>
  <c r="M954" i="5" s="1"/>
  <c r="U954" i="5" l="1"/>
  <c r="V954" i="5" s="1"/>
  <c r="W954" i="5" s="1"/>
  <c r="Q954" i="5"/>
  <c r="T954" i="5" s="1"/>
  <c r="P954" i="5"/>
  <c r="S954" i="5" s="1"/>
  <c r="I955" i="5" s="1"/>
  <c r="R954" i="5"/>
  <c r="F955" i="5" s="1"/>
  <c r="G955" i="5" l="1"/>
  <c r="H955" i="5" s="1"/>
  <c r="K955" i="5"/>
  <c r="L955" i="5" s="1"/>
  <c r="X955" i="5" s="1"/>
  <c r="J955" i="5"/>
  <c r="O955" i="5" s="1"/>
  <c r="M955" i="5" s="1"/>
  <c r="U955" i="5" l="1"/>
  <c r="V955" i="5" s="1"/>
  <c r="W955" i="5" s="1"/>
  <c r="Q955" i="5"/>
  <c r="T955" i="5" s="1"/>
  <c r="P955" i="5"/>
  <c r="S955" i="5" s="1"/>
  <c r="I956" i="5" s="1"/>
  <c r="R955" i="5"/>
  <c r="F956" i="5" s="1"/>
  <c r="G956" i="5" l="1"/>
  <c r="H956" i="5" s="1"/>
  <c r="K956" i="5"/>
  <c r="L956" i="5" s="1"/>
  <c r="X956" i="5" s="1"/>
  <c r="J956" i="5"/>
  <c r="O956" i="5" s="1"/>
  <c r="M956" i="5" s="1"/>
  <c r="U956" i="5" l="1"/>
  <c r="V956" i="5" s="1"/>
  <c r="W956" i="5" s="1"/>
  <c r="Q956" i="5"/>
  <c r="T956" i="5" s="1"/>
  <c r="P956" i="5"/>
  <c r="S956" i="5" s="1"/>
  <c r="I957" i="5" s="1"/>
  <c r="R956" i="5"/>
  <c r="F957" i="5" s="1"/>
  <c r="G957" i="5" l="1"/>
  <c r="H957" i="5" s="1"/>
  <c r="J957" i="5"/>
  <c r="O957" i="5" s="1"/>
  <c r="M957" i="5" s="1"/>
  <c r="K957" i="5"/>
  <c r="L957" i="5" s="1"/>
  <c r="X957" i="5" s="1"/>
  <c r="Q957" i="5" l="1"/>
  <c r="T957" i="5" s="1"/>
  <c r="P957" i="5"/>
  <c r="S957" i="5" s="1"/>
  <c r="I958" i="5" s="1"/>
  <c r="U957" i="5"/>
  <c r="V957" i="5" s="1"/>
  <c r="W957" i="5" s="1"/>
  <c r="R957" i="5"/>
  <c r="F958" i="5" s="1"/>
  <c r="G958" i="5" l="1"/>
  <c r="H958" i="5" s="1"/>
  <c r="K958" i="5"/>
  <c r="L958" i="5" s="1"/>
  <c r="X958" i="5" s="1"/>
  <c r="J958" i="5"/>
  <c r="O958" i="5" s="1"/>
  <c r="M958" i="5" s="1"/>
  <c r="Q958" i="5" l="1"/>
  <c r="T958" i="5" s="1"/>
  <c r="U958" i="5"/>
  <c r="V958" i="5" s="1"/>
  <c r="W958" i="5" s="1"/>
  <c r="P958" i="5"/>
  <c r="S958" i="5" s="1"/>
  <c r="I959" i="5" s="1"/>
  <c r="R958" i="5"/>
  <c r="F959" i="5" s="1"/>
  <c r="G959" i="5" l="1"/>
  <c r="H959" i="5" s="1"/>
  <c r="K959" i="5"/>
  <c r="L959" i="5" s="1"/>
  <c r="X959" i="5" s="1"/>
  <c r="J959" i="5"/>
  <c r="O959" i="5" s="1"/>
  <c r="M959" i="5" s="1"/>
  <c r="Q959" i="5" l="1"/>
  <c r="T959" i="5" s="1"/>
  <c r="P959" i="5"/>
  <c r="S959" i="5" s="1"/>
  <c r="I960" i="5" s="1"/>
  <c r="U959" i="5"/>
  <c r="V959" i="5" s="1"/>
  <c r="W959" i="5" s="1"/>
  <c r="R959" i="5"/>
  <c r="F960" i="5" s="1"/>
  <c r="G960" i="5" l="1"/>
  <c r="H960" i="5" s="1"/>
  <c r="K960" i="5"/>
  <c r="L960" i="5" s="1"/>
  <c r="X960" i="5" s="1"/>
  <c r="J960" i="5"/>
  <c r="O960" i="5" s="1"/>
  <c r="M960" i="5" s="1"/>
  <c r="P960" i="5" l="1"/>
  <c r="S960" i="5" s="1"/>
  <c r="I961" i="5" s="1"/>
  <c r="Q960" i="5"/>
  <c r="T960" i="5" s="1"/>
  <c r="U960" i="5"/>
  <c r="V960" i="5" s="1"/>
  <c r="W960" i="5" s="1"/>
  <c r="R960" i="5"/>
  <c r="F961" i="5" s="1"/>
  <c r="G961" i="5" l="1"/>
  <c r="H961" i="5" s="1"/>
  <c r="J961" i="5"/>
  <c r="O961" i="5" s="1"/>
  <c r="M961" i="5" s="1"/>
  <c r="K961" i="5"/>
  <c r="L961" i="5" s="1"/>
  <c r="X961" i="5" s="1"/>
  <c r="P961" i="5" l="1"/>
  <c r="S961" i="5" s="1"/>
  <c r="I962" i="5" s="1"/>
  <c r="U961" i="5"/>
  <c r="V961" i="5" s="1"/>
  <c r="W961" i="5" s="1"/>
  <c r="Q961" i="5"/>
  <c r="T961" i="5" s="1"/>
  <c r="R961" i="5"/>
  <c r="F962" i="5" s="1"/>
  <c r="G962" i="5" l="1"/>
  <c r="H962" i="5" s="1"/>
  <c r="K962" i="5"/>
  <c r="L962" i="5" s="1"/>
  <c r="X962" i="5" s="1"/>
  <c r="J962" i="5"/>
  <c r="O962" i="5" s="1"/>
  <c r="M962" i="5" s="1"/>
  <c r="P962" i="5" l="1"/>
  <c r="S962" i="5" s="1"/>
  <c r="I963" i="5" s="1"/>
  <c r="U962" i="5"/>
  <c r="V962" i="5" s="1"/>
  <c r="W962" i="5" s="1"/>
  <c r="Q962" i="5"/>
  <c r="T962" i="5" s="1"/>
  <c r="R962" i="5"/>
  <c r="F963" i="5" s="1"/>
  <c r="G963" i="5" l="1"/>
  <c r="H963" i="5" s="1"/>
  <c r="K963" i="5"/>
  <c r="L963" i="5" s="1"/>
  <c r="X963" i="5" s="1"/>
  <c r="J963" i="5"/>
  <c r="O963" i="5" s="1"/>
  <c r="M963" i="5" s="1"/>
  <c r="Q963" i="5" l="1"/>
  <c r="T963" i="5" s="1"/>
  <c r="P963" i="5"/>
  <c r="S963" i="5" s="1"/>
  <c r="I964" i="5" s="1"/>
  <c r="U963" i="5"/>
  <c r="V963" i="5" s="1"/>
  <c r="W963" i="5" s="1"/>
  <c r="R963" i="5"/>
  <c r="F964" i="5" s="1"/>
  <c r="G964" i="5" l="1"/>
  <c r="H964" i="5" s="1"/>
  <c r="J964" i="5"/>
  <c r="O964" i="5" s="1"/>
  <c r="M964" i="5" s="1"/>
  <c r="K964" i="5"/>
  <c r="L964" i="5" s="1"/>
  <c r="X964" i="5" s="1"/>
  <c r="Q964" i="5" l="1"/>
  <c r="T964" i="5" s="1"/>
  <c r="P964" i="5"/>
  <c r="S964" i="5" s="1"/>
  <c r="I965" i="5" s="1"/>
  <c r="U964" i="5"/>
  <c r="V964" i="5" s="1"/>
  <c r="W964" i="5" s="1"/>
  <c r="R964" i="5"/>
  <c r="F965" i="5" s="1"/>
  <c r="G965" i="5" l="1"/>
  <c r="H965" i="5" s="1"/>
  <c r="J965" i="5"/>
  <c r="O965" i="5" s="1"/>
  <c r="M965" i="5" s="1"/>
  <c r="K965" i="5"/>
  <c r="L965" i="5" s="1"/>
  <c r="X965" i="5" s="1"/>
  <c r="Q965" i="5" l="1"/>
  <c r="T965" i="5" s="1"/>
  <c r="U965" i="5"/>
  <c r="V965" i="5" s="1"/>
  <c r="W965" i="5" s="1"/>
  <c r="P965" i="5"/>
  <c r="S965" i="5" s="1"/>
  <c r="I966" i="5" s="1"/>
  <c r="R965" i="5"/>
  <c r="F966" i="5" s="1"/>
  <c r="G966" i="5" l="1"/>
  <c r="H966" i="5" s="1"/>
  <c r="K966" i="5"/>
  <c r="L966" i="5" s="1"/>
  <c r="X966" i="5" s="1"/>
  <c r="J966" i="5"/>
  <c r="O966" i="5" s="1"/>
  <c r="M966" i="5" s="1"/>
  <c r="Q966" i="5" l="1"/>
  <c r="T966" i="5" s="1"/>
  <c r="U966" i="5"/>
  <c r="V966" i="5" s="1"/>
  <c r="W966" i="5" s="1"/>
  <c r="P966" i="5"/>
  <c r="S966" i="5" s="1"/>
  <c r="I967" i="5" s="1"/>
  <c r="R966" i="5"/>
  <c r="F967" i="5" s="1"/>
  <c r="G967" i="5" l="1"/>
  <c r="H967" i="5" s="1"/>
  <c r="K967" i="5"/>
  <c r="L967" i="5" s="1"/>
  <c r="X967" i="5" s="1"/>
  <c r="J967" i="5"/>
  <c r="O967" i="5" s="1"/>
  <c r="M967" i="5" s="1"/>
  <c r="U967" i="5" l="1"/>
  <c r="V967" i="5" s="1"/>
  <c r="W967" i="5" s="1"/>
  <c r="Q967" i="5"/>
  <c r="T967" i="5" s="1"/>
  <c r="P967" i="5"/>
  <c r="S967" i="5" s="1"/>
  <c r="I968" i="5" s="1"/>
  <c r="R967" i="5"/>
  <c r="F968" i="5" s="1"/>
  <c r="G968" i="5" l="1"/>
  <c r="H968" i="5" s="1"/>
  <c r="K968" i="5"/>
  <c r="L968" i="5" s="1"/>
  <c r="X968" i="5" s="1"/>
  <c r="J968" i="5"/>
  <c r="O968" i="5" s="1"/>
  <c r="M968" i="5" s="1"/>
  <c r="U968" i="5" l="1"/>
  <c r="V968" i="5" s="1"/>
  <c r="W968" i="5" s="1"/>
  <c r="Q968" i="5"/>
  <c r="T968" i="5" s="1"/>
  <c r="P968" i="5"/>
  <c r="S968" i="5" s="1"/>
  <c r="I969" i="5" s="1"/>
  <c r="R968" i="5"/>
  <c r="F969" i="5" s="1"/>
  <c r="G969" i="5" l="1"/>
  <c r="H969" i="5" s="1"/>
  <c r="J969" i="5"/>
  <c r="O969" i="5" s="1"/>
  <c r="M969" i="5" s="1"/>
  <c r="K969" i="5"/>
  <c r="L969" i="5" s="1"/>
  <c r="X969" i="5" s="1"/>
  <c r="U969" i="5" l="1"/>
  <c r="V969" i="5" s="1"/>
  <c r="W969" i="5" s="1"/>
  <c r="Q969" i="5"/>
  <c r="T969" i="5" s="1"/>
  <c r="P969" i="5"/>
  <c r="S969" i="5" s="1"/>
  <c r="I970" i="5" s="1"/>
  <c r="R969" i="5"/>
  <c r="F970" i="5" s="1"/>
  <c r="G970" i="5" l="1"/>
  <c r="H970" i="5" s="1"/>
  <c r="K970" i="5"/>
  <c r="L970" i="5" s="1"/>
  <c r="X970" i="5" s="1"/>
  <c r="J970" i="5"/>
  <c r="O970" i="5" s="1"/>
  <c r="M970" i="5" s="1"/>
  <c r="P970" i="5" l="1"/>
  <c r="S970" i="5" s="1"/>
  <c r="I971" i="5" s="1"/>
  <c r="U970" i="5"/>
  <c r="V970" i="5" s="1"/>
  <c r="W970" i="5" s="1"/>
  <c r="Q970" i="5"/>
  <c r="T970" i="5" s="1"/>
  <c r="R970" i="5"/>
  <c r="F971" i="5" s="1"/>
  <c r="G971" i="5" l="1"/>
  <c r="H971" i="5" s="1"/>
  <c r="J971" i="5"/>
  <c r="O971" i="5" s="1"/>
  <c r="M971" i="5" s="1"/>
  <c r="K971" i="5"/>
  <c r="L971" i="5" s="1"/>
  <c r="X971" i="5" s="1"/>
  <c r="U971" i="5" l="1"/>
  <c r="V971" i="5" s="1"/>
  <c r="W971" i="5" s="1"/>
  <c r="P971" i="5"/>
  <c r="S971" i="5" s="1"/>
  <c r="I972" i="5" s="1"/>
  <c r="Q971" i="5"/>
  <c r="T971" i="5" s="1"/>
  <c r="R971" i="5"/>
  <c r="F972" i="5" s="1"/>
  <c r="G972" i="5" l="1"/>
  <c r="H972" i="5" s="1"/>
  <c r="J972" i="5"/>
  <c r="O972" i="5" s="1"/>
  <c r="M972" i="5" s="1"/>
  <c r="K972" i="5"/>
  <c r="L972" i="5" s="1"/>
  <c r="X972" i="5" s="1"/>
  <c r="Q972" i="5" l="1"/>
  <c r="T972" i="5" s="1"/>
  <c r="P972" i="5"/>
  <c r="S972" i="5" s="1"/>
  <c r="I973" i="5" s="1"/>
  <c r="U972" i="5"/>
  <c r="V972" i="5" s="1"/>
  <c r="W972" i="5" s="1"/>
  <c r="R972" i="5"/>
  <c r="F973" i="5" s="1"/>
  <c r="G973" i="5" l="1"/>
  <c r="H973" i="5" s="1"/>
  <c r="J973" i="5"/>
  <c r="O973" i="5" s="1"/>
  <c r="M973" i="5" s="1"/>
  <c r="K973" i="5"/>
  <c r="L973" i="5" s="1"/>
  <c r="X973" i="5" s="1"/>
  <c r="Q973" i="5" l="1"/>
  <c r="T973" i="5" s="1"/>
  <c r="P973" i="5"/>
  <c r="S973" i="5" s="1"/>
  <c r="I974" i="5" s="1"/>
  <c r="U973" i="5"/>
  <c r="V973" i="5" s="1"/>
  <c r="W973" i="5" s="1"/>
  <c r="R973" i="5"/>
  <c r="F974" i="5" s="1"/>
  <c r="G974" i="5" l="1"/>
  <c r="H974" i="5" s="1"/>
  <c r="K974" i="5"/>
  <c r="L974" i="5" s="1"/>
  <c r="X974" i="5" s="1"/>
  <c r="J974" i="5"/>
  <c r="O974" i="5" s="1"/>
  <c r="M974" i="5" s="1"/>
  <c r="Q974" i="5" l="1"/>
  <c r="T974" i="5" s="1"/>
  <c r="U974" i="5"/>
  <c r="V974" i="5" s="1"/>
  <c r="W974" i="5" s="1"/>
  <c r="P974" i="5"/>
  <c r="S974" i="5" s="1"/>
  <c r="I975" i="5" s="1"/>
  <c r="R974" i="5"/>
  <c r="F975" i="5" s="1"/>
  <c r="G975" i="5" l="1"/>
  <c r="H975" i="5" s="1"/>
  <c r="K975" i="5"/>
  <c r="L975" i="5" s="1"/>
  <c r="X975" i="5" s="1"/>
  <c r="J975" i="5"/>
  <c r="O975" i="5" s="1"/>
  <c r="M975" i="5" s="1"/>
  <c r="Q975" i="5" l="1"/>
  <c r="T975" i="5" s="1"/>
  <c r="U975" i="5"/>
  <c r="V975" i="5" s="1"/>
  <c r="W975" i="5" s="1"/>
  <c r="P975" i="5"/>
  <c r="S975" i="5" s="1"/>
  <c r="I976" i="5" s="1"/>
  <c r="R975" i="5"/>
  <c r="F976" i="5" s="1"/>
  <c r="G976" i="5" l="1"/>
  <c r="H976" i="5" s="1"/>
  <c r="K976" i="5"/>
  <c r="L976" i="5" s="1"/>
  <c r="X976" i="5" s="1"/>
  <c r="J976" i="5"/>
  <c r="O976" i="5" s="1"/>
  <c r="M976" i="5" s="1"/>
  <c r="Q976" i="5" l="1"/>
  <c r="T976" i="5" s="1"/>
  <c r="P976" i="5"/>
  <c r="S976" i="5" s="1"/>
  <c r="I977" i="5" s="1"/>
  <c r="U976" i="5"/>
  <c r="V976" i="5" s="1"/>
  <c r="W976" i="5" s="1"/>
  <c r="R976" i="5"/>
  <c r="F977" i="5" s="1"/>
  <c r="G977" i="5" l="1"/>
  <c r="H977" i="5" s="1"/>
  <c r="J977" i="5"/>
  <c r="O977" i="5" s="1"/>
  <c r="M977" i="5" s="1"/>
  <c r="K977" i="5"/>
  <c r="L977" i="5" s="1"/>
  <c r="X977" i="5" s="1"/>
  <c r="Q977" i="5" l="1"/>
  <c r="T977" i="5" s="1"/>
  <c r="P977" i="5"/>
  <c r="S977" i="5" s="1"/>
  <c r="I978" i="5" s="1"/>
  <c r="U977" i="5"/>
  <c r="V977" i="5" s="1"/>
  <c r="W977" i="5" s="1"/>
  <c r="R977" i="5"/>
  <c r="F978" i="5" s="1"/>
  <c r="G978" i="5" l="1"/>
  <c r="H978" i="5" s="1"/>
  <c r="J978" i="5"/>
  <c r="O978" i="5" s="1"/>
  <c r="M978" i="5" s="1"/>
  <c r="K978" i="5"/>
  <c r="L978" i="5" s="1"/>
  <c r="X978" i="5" s="1"/>
  <c r="P978" i="5" l="1"/>
  <c r="S978" i="5" s="1"/>
  <c r="I979" i="5" s="1"/>
  <c r="Q978" i="5"/>
  <c r="T978" i="5" s="1"/>
  <c r="U978" i="5"/>
  <c r="V978" i="5" s="1"/>
  <c r="W978" i="5" s="1"/>
  <c r="R978" i="5"/>
  <c r="F979" i="5" s="1"/>
  <c r="G979" i="5" l="1"/>
  <c r="H979" i="5" s="1"/>
  <c r="J979" i="5"/>
  <c r="O979" i="5" s="1"/>
  <c r="M979" i="5" s="1"/>
  <c r="K979" i="5"/>
  <c r="L979" i="5" s="1"/>
  <c r="X979" i="5" s="1"/>
  <c r="P979" i="5" l="1"/>
  <c r="S979" i="5" s="1"/>
  <c r="I980" i="5" s="1"/>
  <c r="U979" i="5"/>
  <c r="V979" i="5" s="1"/>
  <c r="W979" i="5" s="1"/>
  <c r="Q979" i="5"/>
  <c r="T979" i="5" s="1"/>
  <c r="R979" i="5"/>
  <c r="F980" i="5" s="1"/>
  <c r="J980" i="5" l="1"/>
  <c r="O980" i="5" s="1"/>
  <c r="M980" i="5" s="1"/>
  <c r="K980" i="5"/>
  <c r="L980" i="5" s="1"/>
  <c r="X980" i="5" s="1"/>
  <c r="G980" i="5"/>
  <c r="H980" i="5" s="1"/>
  <c r="P980" i="5" l="1"/>
  <c r="S980" i="5" s="1"/>
  <c r="I981" i="5" s="1"/>
  <c r="U980" i="5"/>
  <c r="V980" i="5" s="1"/>
  <c r="W980" i="5" s="1"/>
  <c r="Q980" i="5"/>
  <c r="T980" i="5" s="1"/>
  <c r="R980" i="5"/>
  <c r="F981" i="5" s="1"/>
  <c r="G981" i="5" l="1"/>
  <c r="H981" i="5" s="1"/>
  <c r="J981" i="5"/>
  <c r="O981" i="5" s="1"/>
  <c r="M981" i="5" s="1"/>
  <c r="K981" i="5"/>
  <c r="L981" i="5" s="1"/>
  <c r="X981" i="5" s="1"/>
  <c r="U981" i="5" l="1"/>
  <c r="V981" i="5" s="1"/>
  <c r="W981" i="5" s="1"/>
  <c r="Q981" i="5"/>
  <c r="T981" i="5" s="1"/>
  <c r="P981" i="5"/>
  <c r="S981" i="5" s="1"/>
  <c r="I982" i="5" s="1"/>
  <c r="R981" i="5"/>
  <c r="F982" i="5" s="1"/>
  <c r="G982" i="5" l="1"/>
  <c r="H982" i="5" s="1"/>
  <c r="J982" i="5"/>
  <c r="O982" i="5" s="1"/>
  <c r="M982" i="5" s="1"/>
  <c r="K982" i="5"/>
  <c r="L982" i="5" s="1"/>
  <c r="X982" i="5" s="1"/>
  <c r="U982" i="5" l="1"/>
  <c r="V982" i="5" s="1"/>
  <c r="W982" i="5" s="1"/>
  <c r="Q982" i="5"/>
  <c r="T982" i="5" s="1"/>
  <c r="P982" i="5"/>
  <c r="S982" i="5" s="1"/>
  <c r="I983" i="5" s="1"/>
  <c r="R982" i="5"/>
  <c r="F983" i="5" s="1"/>
  <c r="G983" i="5" l="1"/>
  <c r="H983" i="5" s="1"/>
  <c r="K983" i="5"/>
  <c r="L983" i="5" s="1"/>
  <c r="X983" i="5" s="1"/>
  <c r="J983" i="5"/>
  <c r="O983" i="5" s="1"/>
  <c r="M983" i="5" s="1"/>
  <c r="Q983" i="5" l="1"/>
  <c r="T983" i="5" s="1"/>
  <c r="U983" i="5"/>
  <c r="V983" i="5" s="1"/>
  <c r="W983" i="5" s="1"/>
  <c r="P983" i="5"/>
  <c r="S983" i="5" s="1"/>
  <c r="I984" i="5" s="1"/>
  <c r="R983" i="5"/>
  <c r="F984" i="5" s="1"/>
  <c r="G984" i="5" l="1"/>
  <c r="H984" i="5" s="1"/>
  <c r="K984" i="5"/>
  <c r="L984" i="5" s="1"/>
  <c r="X984" i="5" s="1"/>
  <c r="J984" i="5"/>
  <c r="O984" i="5" s="1"/>
  <c r="M984" i="5" s="1"/>
  <c r="Q984" i="5" l="1"/>
  <c r="T984" i="5" s="1"/>
  <c r="P984" i="5"/>
  <c r="S984" i="5" s="1"/>
  <c r="I985" i="5" s="1"/>
  <c r="U984" i="5"/>
  <c r="V984" i="5" s="1"/>
  <c r="W984" i="5" s="1"/>
  <c r="R984" i="5"/>
  <c r="F985" i="5" s="1"/>
  <c r="G985" i="5" l="1"/>
  <c r="H985" i="5" s="1"/>
  <c r="J985" i="5"/>
  <c r="O985" i="5" s="1"/>
  <c r="M985" i="5" s="1"/>
  <c r="K985" i="5"/>
  <c r="L985" i="5" s="1"/>
  <c r="X985" i="5" s="1"/>
  <c r="Q985" i="5" l="1"/>
  <c r="T985" i="5" s="1"/>
  <c r="P985" i="5"/>
  <c r="S985" i="5" s="1"/>
  <c r="I986" i="5" s="1"/>
  <c r="U985" i="5"/>
  <c r="V985" i="5" s="1"/>
  <c r="W985" i="5" s="1"/>
  <c r="R985" i="5"/>
  <c r="F986" i="5" s="1"/>
  <c r="G986" i="5" l="1"/>
  <c r="H986" i="5" s="1"/>
  <c r="J986" i="5"/>
  <c r="O986" i="5" s="1"/>
  <c r="M986" i="5" s="1"/>
  <c r="K986" i="5"/>
  <c r="L986" i="5" s="1"/>
  <c r="X986" i="5" s="1"/>
  <c r="P986" i="5" l="1"/>
  <c r="S986" i="5" s="1"/>
  <c r="I987" i="5" s="1"/>
  <c r="Q986" i="5"/>
  <c r="T986" i="5" s="1"/>
  <c r="U986" i="5"/>
  <c r="V986" i="5" s="1"/>
  <c r="W986" i="5" s="1"/>
  <c r="R986" i="5"/>
  <c r="F987" i="5" s="1"/>
  <c r="G987" i="5" l="1"/>
  <c r="H987" i="5" s="1"/>
  <c r="J987" i="5"/>
  <c r="O987" i="5" s="1"/>
  <c r="M987" i="5" s="1"/>
  <c r="K987" i="5"/>
  <c r="L987" i="5" s="1"/>
  <c r="X987" i="5" s="1"/>
  <c r="P987" i="5" l="1"/>
  <c r="S987" i="5" s="1"/>
  <c r="I988" i="5" s="1"/>
  <c r="U987" i="5"/>
  <c r="V987" i="5" s="1"/>
  <c r="W987" i="5" s="1"/>
  <c r="Q987" i="5"/>
  <c r="T987" i="5" s="1"/>
  <c r="R987" i="5"/>
  <c r="F988" i="5" s="1"/>
  <c r="G988" i="5" l="1"/>
  <c r="H988" i="5" s="1"/>
  <c r="K988" i="5"/>
  <c r="L988" i="5" s="1"/>
  <c r="X988" i="5" s="1"/>
  <c r="J988" i="5"/>
  <c r="O988" i="5" s="1"/>
  <c r="M988" i="5" s="1"/>
  <c r="P988" i="5" l="1"/>
  <c r="S988" i="5" s="1"/>
  <c r="I989" i="5" s="1"/>
  <c r="U988" i="5"/>
  <c r="V988" i="5" s="1"/>
  <c r="W988" i="5" s="1"/>
  <c r="Q988" i="5"/>
  <c r="T988" i="5" s="1"/>
  <c r="R988" i="5"/>
  <c r="F989" i="5" s="1"/>
  <c r="G989" i="5" l="1"/>
  <c r="H989" i="5" s="1"/>
  <c r="J989" i="5"/>
  <c r="O989" i="5" s="1"/>
  <c r="M989" i="5" s="1"/>
  <c r="K989" i="5"/>
  <c r="L989" i="5" s="1"/>
  <c r="X989" i="5" s="1"/>
  <c r="U989" i="5" l="1"/>
  <c r="V989" i="5" s="1"/>
  <c r="W989" i="5" s="1"/>
  <c r="Q989" i="5"/>
  <c r="T989" i="5" s="1"/>
  <c r="P989" i="5"/>
  <c r="S989" i="5" s="1"/>
  <c r="I990" i="5" s="1"/>
  <c r="R989" i="5"/>
  <c r="F990" i="5" s="1"/>
  <c r="G990" i="5" l="1"/>
  <c r="H990" i="5" s="1"/>
  <c r="K990" i="5"/>
  <c r="L990" i="5" s="1"/>
  <c r="X990" i="5" s="1"/>
  <c r="J990" i="5"/>
  <c r="O990" i="5" s="1"/>
  <c r="M990" i="5" s="1"/>
  <c r="U990" i="5" l="1"/>
  <c r="V990" i="5" s="1"/>
  <c r="W990" i="5" s="1"/>
  <c r="Q990" i="5"/>
  <c r="T990" i="5" s="1"/>
  <c r="P990" i="5"/>
  <c r="S990" i="5" s="1"/>
  <c r="I991" i="5" s="1"/>
  <c r="R990" i="5"/>
  <c r="F991" i="5" s="1"/>
  <c r="G991" i="5" l="1"/>
  <c r="H991" i="5" s="1"/>
  <c r="J991" i="5"/>
  <c r="O991" i="5" s="1"/>
  <c r="M991" i="5" s="1"/>
  <c r="K991" i="5"/>
  <c r="L991" i="5" s="1"/>
  <c r="X991" i="5" s="1"/>
  <c r="Q991" i="5" l="1"/>
  <c r="T991" i="5" s="1"/>
  <c r="U991" i="5"/>
  <c r="V991" i="5" s="1"/>
  <c r="W991" i="5" s="1"/>
  <c r="P991" i="5"/>
  <c r="S991" i="5" s="1"/>
  <c r="I992" i="5" s="1"/>
  <c r="R991" i="5"/>
  <c r="F992" i="5" s="1"/>
  <c r="G992" i="5" l="1"/>
  <c r="H992" i="5" s="1"/>
  <c r="K992" i="5"/>
  <c r="L992" i="5" s="1"/>
  <c r="X992" i="5" s="1"/>
  <c r="J992" i="5"/>
  <c r="O992" i="5" s="1"/>
  <c r="M992" i="5" s="1"/>
  <c r="Q992" i="5" l="1"/>
  <c r="T992" i="5" s="1"/>
  <c r="P992" i="5"/>
  <c r="S992" i="5" s="1"/>
  <c r="I993" i="5" s="1"/>
  <c r="U992" i="5"/>
  <c r="V992" i="5" s="1"/>
  <c r="W992" i="5" s="1"/>
  <c r="R992" i="5"/>
  <c r="F993" i="5" s="1"/>
  <c r="G993" i="5" l="1"/>
  <c r="H993" i="5" s="1"/>
  <c r="K993" i="5"/>
  <c r="L993" i="5" s="1"/>
  <c r="X993" i="5" s="1"/>
  <c r="J993" i="5"/>
  <c r="O993" i="5" s="1"/>
  <c r="M993" i="5" s="1"/>
  <c r="Q993" i="5" l="1"/>
  <c r="T993" i="5" s="1"/>
  <c r="P993" i="5"/>
  <c r="S993" i="5" s="1"/>
  <c r="I994" i="5" s="1"/>
  <c r="U993" i="5"/>
  <c r="V993" i="5" s="1"/>
  <c r="W993" i="5" s="1"/>
  <c r="R993" i="5"/>
  <c r="F994" i="5" s="1"/>
  <c r="G994" i="5" l="1"/>
  <c r="H994" i="5" s="1"/>
  <c r="J994" i="5"/>
  <c r="O994" i="5" s="1"/>
  <c r="M994" i="5" s="1"/>
  <c r="K994" i="5"/>
  <c r="L994" i="5" s="1"/>
  <c r="X994" i="5" s="1"/>
  <c r="P994" i="5" l="1"/>
  <c r="S994" i="5" s="1"/>
  <c r="I995" i="5" s="1"/>
  <c r="U994" i="5"/>
  <c r="V994" i="5" s="1"/>
  <c r="W994" i="5" s="1"/>
  <c r="Q994" i="5"/>
  <c r="T994" i="5" s="1"/>
  <c r="R994" i="5"/>
  <c r="F995" i="5" s="1"/>
  <c r="G995" i="5" l="1"/>
  <c r="H995" i="5" s="1"/>
  <c r="J995" i="5"/>
  <c r="O995" i="5" s="1"/>
  <c r="M995" i="5" s="1"/>
  <c r="K995" i="5"/>
  <c r="L995" i="5" s="1"/>
  <c r="X995" i="5" s="1"/>
  <c r="P995" i="5" l="1"/>
  <c r="S995" i="5" s="1"/>
  <c r="I996" i="5" s="1"/>
  <c r="U995" i="5"/>
  <c r="V995" i="5" s="1"/>
  <c r="W995" i="5" s="1"/>
  <c r="Q995" i="5"/>
  <c r="T995" i="5" s="1"/>
  <c r="R995" i="5"/>
  <c r="F996" i="5" s="1"/>
  <c r="G996" i="5" l="1"/>
  <c r="H996" i="5" s="1"/>
  <c r="K996" i="5"/>
  <c r="L996" i="5" s="1"/>
  <c r="X996" i="5" s="1"/>
  <c r="J996" i="5"/>
  <c r="O996" i="5" s="1"/>
  <c r="M996" i="5" s="1"/>
  <c r="P996" i="5" l="1"/>
  <c r="S996" i="5" s="1"/>
  <c r="I997" i="5" s="1"/>
  <c r="U996" i="5"/>
  <c r="V996" i="5" s="1"/>
  <c r="W996" i="5" s="1"/>
  <c r="Q996" i="5"/>
  <c r="T996" i="5" s="1"/>
  <c r="R996" i="5"/>
  <c r="F997" i="5" s="1"/>
  <c r="G997" i="5" l="1"/>
  <c r="H997" i="5" s="1"/>
  <c r="J997" i="5"/>
  <c r="O997" i="5" s="1"/>
  <c r="M997" i="5" s="1"/>
  <c r="K997" i="5"/>
  <c r="L997" i="5" s="1"/>
  <c r="X997" i="5" s="1"/>
  <c r="U997" i="5" l="1"/>
  <c r="V997" i="5" s="1"/>
  <c r="W997" i="5" s="1"/>
  <c r="Q997" i="5"/>
  <c r="T997" i="5" s="1"/>
  <c r="P997" i="5"/>
  <c r="S997" i="5" s="1"/>
  <c r="I998" i="5" s="1"/>
  <c r="R997" i="5"/>
  <c r="F998" i="5" s="1"/>
  <c r="G998" i="5" l="1"/>
  <c r="H998" i="5" s="1"/>
  <c r="K998" i="5"/>
  <c r="L998" i="5" s="1"/>
  <c r="X998" i="5" s="1"/>
  <c r="J998" i="5"/>
  <c r="O998" i="5" s="1"/>
  <c r="M998" i="5" s="1"/>
  <c r="U998" i="5" l="1"/>
  <c r="V998" i="5" s="1"/>
  <c r="W998" i="5" s="1"/>
  <c r="Q998" i="5"/>
  <c r="T998" i="5" s="1"/>
  <c r="P998" i="5"/>
  <c r="S998" i="5" s="1"/>
  <c r="I999" i="5" s="1"/>
  <c r="R998" i="5"/>
  <c r="F999" i="5" s="1"/>
  <c r="G999" i="5" l="1"/>
  <c r="H999" i="5" s="1"/>
  <c r="J999" i="5"/>
  <c r="O999" i="5" s="1"/>
  <c r="M999" i="5" s="1"/>
  <c r="K999" i="5"/>
  <c r="L999" i="5" s="1"/>
  <c r="X999" i="5" s="1"/>
  <c r="Q999" i="5" l="1"/>
  <c r="T999" i="5" s="1"/>
  <c r="P999" i="5"/>
  <c r="S999" i="5" s="1"/>
  <c r="I1000" i="5" s="1"/>
  <c r="U999" i="5"/>
  <c r="V999" i="5" s="1"/>
  <c r="W999" i="5" s="1"/>
  <c r="R999" i="5"/>
  <c r="F1000" i="5" s="1"/>
  <c r="G1000" i="5" l="1"/>
  <c r="H1000" i="5" s="1"/>
  <c r="J1000" i="5"/>
  <c r="O1000" i="5" s="1"/>
  <c r="M1000" i="5" s="1"/>
  <c r="K1000" i="5"/>
  <c r="L1000" i="5" s="1"/>
  <c r="X1000" i="5" s="1"/>
  <c r="Q1000" i="5" l="1"/>
  <c r="T1000" i="5" s="1"/>
  <c r="P1000" i="5"/>
  <c r="S1000" i="5" s="1"/>
  <c r="I1001" i="5" s="1"/>
  <c r="U1000" i="5"/>
  <c r="V1000" i="5" s="1"/>
  <c r="W1000" i="5" s="1"/>
  <c r="R1000" i="5"/>
  <c r="F1001" i="5" s="1"/>
  <c r="G1001" i="5" l="1"/>
  <c r="H1001" i="5" s="1"/>
  <c r="J1001" i="5"/>
  <c r="O1001" i="5" s="1"/>
  <c r="M1001" i="5" s="1"/>
  <c r="K1001" i="5"/>
  <c r="L1001" i="5" s="1"/>
  <c r="X1001" i="5" s="1"/>
  <c r="Q1001" i="5" l="1"/>
  <c r="T1001" i="5" s="1"/>
  <c r="P1001" i="5"/>
  <c r="S1001" i="5" s="1"/>
  <c r="I1002" i="5" s="1"/>
  <c r="U1001" i="5"/>
  <c r="V1001" i="5" s="1"/>
  <c r="W1001" i="5" s="1"/>
  <c r="R1001" i="5"/>
  <c r="F1002" i="5" s="1"/>
  <c r="G1002" i="5" l="1"/>
  <c r="H1002" i="5" s="1"/>
  <c r="J1002" i="5"/>
  <c r="O1002" i="5" s="1"/>
  <c r="M1002" i="5" s="1"/>
  <c r="K1002" i="5"/>
  <c r="L1002" i="5" s="1"/>
  <c r="X1002" i="5" s="1"/>
  <c r="Q1002" i="5" l="1"/>
  <c r="T1002" i="5" s="1"/>
  <c r="P1002" i="5"/>
  <c r="S1002" i="5" s="1"/>
  <c r="I1003" i="5" s="1"/>
  <c r="U1002" i="5"/>
  <c r="V1002" i="5" s="1"/>
  <c r="W1002" i="5" s="1"/>
  <c r="R1002" i="5"/>
  <c r="F1003" i="5" s="1"/>
  <c r="G1003" i="5" l="1"/>
  <c r="H1003" i="5" s="1"/>
  <c r="K1003" i="5"/>
  <c r="L1003" i="5" s="1"/>
  <c r="X1003" i="5" s="1"/>
  <c r="J1003" i="5"/>
  <c r="O1003" i="5" s="1"/>
  <c r="M1003" i="5" s="1"/>
  <c r="Q1003" i="5" l="1"/>
  <c r="T1003" i="5" s="1"/>
  <c r="U1003" i="5"/>
  <c r="V1003" i="5" s="1"/>
  <c r="W1003" i="5" s="1"/>
  <c r="P1003" i="5"/>
  <c r="S1003" i="5" s="1"/>
  <c r="I1004" i="5" s="1"/>
  <c r="R1003" i="5"/>
  <c r="F1004" i="5" s="1"/>
  <c r="G1004" i="5" l="1"/>
  <c r="H1004" i="5" s="1"/>
  <c r="J1004" i="5"/>
  <c r="O1004" i="5" s="1"/>
  <c r="M1004" i="5" s="1"/>
  <c r="K1004" i="5"/>
  <c r="L1004" i="5" s="1"/>
  <c r="X1004" i="5" s="1"/>
  <c r="P1004" i="5" l="1"/>
  <c r="S1004" i="5" s="1"/>
  <c r="I1005" i="5" s="1"/>
  <c r="U1004" i="5"/>
  <c r="V1004" i="5" s="1"/>
  <c r="W1004" i="5" s="1"/>
  <c r="Q1004" i="5"/>
  <c r="T1004" i="5" s="1"/>
  <c r="R1004" i="5"/>
  <c r="F1005" i="5" s="1"/>
  <c r="G1005" i="5" l="1"/>
  <c r="H1005" i="5" s="1"/>
  <c r="K1005" i="5"/>
  <c r="L1005" i="5" s="1"/>
  <c r="X1005" i="5" s="1"/>
  <c r="J1005" i="5"/>
  <c r="O1005" i="5" s="1"/>
  <c r="M1005" i="5" s="1"/>
  <c r="U1005" i="5" l="1"/>
  <c r="V1005" i="5" s="1"/>
  <c r="W1005" i="5" s="1"/>
  <c r="P1005" i="5"/>
  <c r="S1005" i="5" s="1"/>
  <c r="I1006" i="5" s="1"/>
  <c r="Q1005" i="5"/>
  <c r="T1005" i="5" s="1"/>
  <c r="R1005" i="5"/>
  <c r="F1006" i="5" s="1"/>
  <c r="G1006" i="5" l="1"/>
  <c r="H1006" i="5" s="1"/>
  <c r="K1006" i="5"/>
  <c r="L1006" i="5" s="1"/>
  <c r="X1006" i="5" s="1"/>
  <c r="J1006" i="5"/>
  <c r="O1006" i="5" s="1"/>
  <c r="M1006" i="5" s="1"/>
  <c r="U1006" i="5" l="1"/>
  <c r="V1006" i="5" s="1"/>
  <c r="W1006" i="5" s="1"/>
  <c r="P1006" i="5"/>
  <c r="S1006" i="5" s="1"/>
  <c r="I1007" i="5" s="1"/>
  <c r="Q1006" i="5"/>
  <c r="T1006" i="5" s="1"/>
  <c r="R1006" i="5"/>
  <c r="F1007" i="5" s="1"/>
  <c r="G1007" i="5" l="1"/>
  <c r="H1007" i="5" s="1"/>
  <c r="K1007" i="5"/>
  <c r="L1007" i="5" s="1"/>
  <c r="X1007" i="5" s="1"/>
  <c r="J1007" i="5"/>
  <c r="O1007" i="5" s="1"/>
  <c r="M1007" i="5" s="1"/>
  <c r="Q1007" i="5" l="1"/>
  <c r="T1007" i="5" s="1"/>
  <c r="U1007" i="5"/>
  <c r="V1007" i="5" s="1"/>
  <c r="W1007" i="5" s="1"/>
  <c r="P1007" i="5"/>
  <c r="S1007" i="5" s="1"/>
  <c r="I1008" i="5" s="1"/>
  <c r="R1007" i="5"/>
  <c r="F1008" i="5" s="1"/>
  <c r="G1008" i="5" l="1"/>
  <c r="H1008" i="5" s="1"/>
  <c r="K1008" i="5"/>
  <c r="L1008" i="5" s="1"/>
  <c r="X1008" i="5" s="1"/>
  <c r="J1008" i="5"/>
  <c r="O1008" i="5" s="1"/>
  <c r="M1008" i="5" s="1"/>
  <c r="U1008" i="5" l="1"/>
  <c r="V1008" i="5" s="1"/>
  <c r="W1008" i="5" s="1"/>
  <c r="Q1008" i="5"/>
  <c r="T1008" i="5" s="1"/>
  <c r="P1008" i="5"/>
  <c r="S1008" i="5" s="1"/>
  <c r="I1009" i="5" s="1"/>
  <c r="R1008" i="5"/>
  <c r="F1009" i="5" s="1"/>
  <c r="G1009" i="5" l="1"/>
  <c r="H1009" i="5" s="1"/>
  <c r="K1009" i="5"/>
  <c r="L1009" i="5" s="1"/>
  <c r="X1009" i="5" s="1"/>
  <c r="J1009" i="5"/>
  <c r="O1009" i="5" s="1"/>
  <c r="M1009" i="5" s="1"/>
  <c r="P1009" i="5" l="1"/>
  <c r="S1009" i="5" s="1"/>
  <c r="I1010" i="5" s="1"/>
  <c r="U1009" i="5"/>
  <c r="V1009" i="5" s="1"/>
  <c r="W1009" i="5" s="1"/>
  <c r="Q1009" i="5"/>
  <c r="T1009" i="5" s="1"/>
  <c r="R1009" i="5"/>
  <c r="F1010" i="5" s="1"/>
  <c r="J1010" i="5" l="1"/>
  <c r="O1010" i="5" s="1"/>
  <c r="M1010" i="5" s="1"/>
  <c r="K1010" i="5"/>
  <c r="L1010" i="5" s="1"/>
  <c r="X1010" i="5" s="1"/>
  <c r="G1010" i="5"/>
  <c r="H1010" i="5" s="1"/>
  <c r="P1010" i="5" l="1"/>
  <c r="S1010" i="5" s="1"/>
  <c r="I1011" i="5" s="1"/>
  <c r="Q1010" i="5"/>
  <c r="T1010" i="5" s="1"/>
  <c r="U1010" i="5"/>
  <c r="V1010" i="5" s="1"/>
  <c r="W1010" i="5" s="1"/>
  <c r="R1010" i="5"/>
  <c r="F1011" i="5" s="1"/>
  <c r="G1011" i="5" l="1"/>
  <c r="H1011" i="5" s="1"/>
  <c r="K1011" i="5"/>
  <c r="L1011" i="5" s="1"/>
  <c r="X1011" i="5" s="1"/>
  <c r="J1011" i="5"/>
  <c r="O1011" i="5" s="1"/>
  <c r="M1011" i="5" s="1"/>
  <c r="Q1011" i="5" l="1"/>
  <c r="T1011" i="5" s="1"/>
  <c r="P1011" i="5"/>
  <c r="S1011" i="5" s="1"/>
  <c r="I1012" i="5" s="1"/>
  <c r="U1011" i="5"/>
  <c r="V1011" i="5" s="1"/>
  <c r="W1011" i="5" s="1"/>
  <c r="R1011" i="5"/>
  <c r="F1012" i="5" s="1"/>
  <c r="G1012" i="5" l="1"/>
  <c r="H1012" i="5" s="1"/>
  <c r="J1012" i="5"/>
  <c r="O1012" i="5" s="1"/>
  <c r="M1012" i="5" s="1"/>
  <c r="K1012" i="5"/>
  <c r="L1012" i="5" s="1"/>
  <c r="X1012" i="5" s="1"/>
  <c r="U1012" i="5" l="1"/>
  <c r="V1012" i="5" s="1"/>
  <c r="W1012" i="5" s="1"/>
  <c r="P1012" i="5"/>
  <c r="S1012" i="5" s="1"/>
  <c r="I1013" i="5" s="1"/>
  <c r="Q1012" i="5"/>
  <c r="T1012" i="5" s="1"/>
  <c r="R1012" i="5"/>
  <c r="F1013" i="5" s="1"/>
  <c r="K1013" i="5" l="1"/>
  <c r="L1013" i="5" s="1"/>
  <c r="X1013" i="5" s="1"/>
  <c r="J1013" i="5"/>
  <c r="O1013" i="5" s="1"/>
  <c r="M1013" i="5" s="1"/>
  <c r="G1013" i="5"/>
  <c r="H1013" i="5" s="1"/>
  <c r="P1013" i="5" l="1"/>
  <c r="S1013" i="5" s="1"/>
  <c r="I1014" i="5" s="1"/>
  <c r="Q1013" i="5"/>
  <c r="T1013" i="5" s="1"/>
  <c r="U1013" i="5"/>
  <c r="V1013" i="5" s="1"/>
  <c r="W1013" i="5" s="1"/>
  <c r="R1013" i="5"/>
  <c r="F1014" i="5" s="1"/>
  <c r="G1014" i="5" l="1"/>
  <c r="H1014" i="5" s="1"/>
  <c r="K1014" i="5"/>
  <c r="L1014" i="5" s="1"/>
  <c r="X1014" i="5" s="1"/>
  <c r="J1014" i="5"/>
  <c r="O1014" i="5" s="1"/>
  <c r="M1014" i="5" s="1"/>
  <c r="P1014" i="5" l="1"/>
  <c r="S1014" i="5" s="1"/>
  <c r="I1015" i="5" s="1"/>
  <c r="U1014" i="5"/>
  <c r="V1014" i="5" s="1"/>
  <c r="W1014" i="5" s="1"/>
  <c r="Q1014" i="5"/>
  <c r="T1014" i="5" s="1"/>
  <c r="R1014" i="5"/>
  <c r="F1015" i="5" s="1"/>
  <c r="G1015" i="5" l="1"/>
  <c r="H1015" i="5" s="1"/>
  <c r="J1015" i="5"/>
  <c r="O1015" i="5" s="1"/>
  <c r="M1015" i="5" s="1"/>
  <c r="K1015" i="5"/>
  <c r="L1015" i="5" s="1"/>
  <c r="X1015" i="5" s="1"/>
  <c r="P1015" i="5" l="1"/>
  <c r="S1015" i="5" s="1"/>
  <c r="I1016" i="5" s="1"/>
  <c r="Q1015" i="5"/>
  <c r="T1015" i="5" s="1"/>
  <c r="U1015" i="5"/>
  <c r="V1015" i="5" s="1"/>
  <c r="W1015" i="5" s="1"/>
  <c r="R1015" i="5"/>
  <c r="F1016" i="5" s="1"/>
  <c r="G1016" i="5" l="1"/>
  <c r="H1016" i="5" s="1"/>
  <c r="J1016" i="5"/>
  <c r="O1016" i="5" s="1"/>
  <c r="M1016" i="5" s="1"/>
  <c r="K1016" i="5"/>
  <c r="L1016" i="5" s="1"/>
  <c r="X1016" i="5" s="1"/>
  <c r="U1016" i="5" l="1"/>
  <c r="V1016" i="5" s="1"/>
  <c r="W1016" i="5" s="1"/>
  <c r="Q1016" i="5"/>
  <c r="T1016" i="5" s="1"/>
  <c r="P1016" i="5"/>
  <c r="S1016" i="5" s="1"/>
  <c r="I1017" i="5" s="1"/>
  <c r="R1016" i="5"/>
  <c r="F1017" i="5" s="1"/>
  <c r="G1017" i="5" l="1"/>
  <c r="H1017" i="5" s="1"/>
  <c r="K1017" i="5"/>
  <c r="L1017" i="5" s="1"/>
  <c r="X1017" i="5" s="1"/>
  <c r="J1017" i="5"/>
  <c r="O1017" i="5" s="1"/>
  <c r="M1017" i="5" s="1"/>
  <c r="Q1017" i="5" l="1"/>
  <c r="T1017" i="5" s="1"/>
  <c r="P1017" i="5"/>
  <c r="S1017" i="5" s="1"/>
  <c r="I1018" i="5" s="1"/>
  <c r="U1017" i="5"/>
  <c r="V1017" i="5" s="1"/>
  <c r="W1017" i="5" s="1"/>
  <c r="R1017" i="5"/>
  <c r="F1018" i="5" s="1"/>
  <c r="G1018" i="5" l="1"/>
  <c r="H1018" i="5" s="1"/>
  <c r="J1018" i="5"/>
  <c r="O1018" i="5" s="1"/>
  <c r="M1018" i="5" s="1"/>
  <c r="K1018" i="5"/>
  <c r="L1018" i="5" s="1"/>
  <c r="X1018" i="5" s="1"/>
  <c r="P1018" i="5" l="1"/>
  <c r="S1018" i="5" s="1"/>
  <c r="I1019" i="5" s="1"/>
  <c r="U1018" i="5"/>
  <c r="V1018" i="5" s="1"/>
  <c r="W1018" i="5" s="1"/>
  <c r="Q1018" i="5"/>
  <c r="T1018" i="5" s="1"/>
  <c r="R1018" i="5"/>
  <c r="F1019" i="5" s="1"/>
  <c r="G1019" i="5" l="1"/>
  <c r="H1019" i="5" s="1"/>
  <c r="K1019" i="5"/>
  <c r="L1019" i="5" s="1"/>
  <c r="X1019" i="5" s="1"/>
  <c r="J1019" i="5"/>
  <c r="O1019" i="5" s="1"/>
  <c r="M1019" i="5" s="1"/>
  <c r="Q1019" i="5" l="1"/>
  <c r="T1019" i="5" s="1"/>
  <c r="P1019" i="5"/>
  <c r="S1019" i="5" s="1"/>
  <c r="I1020" i="5" s="1"/>
  <c r="U1019" i="5"/>
  <c r="V1019" i="5" s="1"/>
  <c r="W1019" i="5" s="1"/>
  <c r="R1019" i="5"/>
  <c r="F1020" i="5" s="1"/>
  <c r="G1020" i="5" l="1"/>
  <c r="H1020" i="5" s="1"/>
  <c r="J1020" i="5"/>
  <c r="O1020" i="5" s="1"/>
  <c r="M1020" i="5" s="1"/>
  <c r="K1020" i="5"/>
  <c r="L1020" i="5" s="1"/>
  <c r="X1020" i="5" s="1"/>
  <c r="P1020" i="5" l="1"/>
  <c r="S1020" i="5" s="1"/>
  <c r="I1021" i="5" s="1"/>
  <c r="Q1020" i="5"/>
  <c r="T1020" i="5" s="1"/>
  <c r="U1020" i="5"/>
  <c r="V1020" i="5" s="1"/>
  <c r="W1020" i="5" s="1"/>
  <c r="R1020" i="5"/>
  <c r="F1021" i="5" s="1"/>
  <c r="G1021" i="5" l="1"/>
  <c r="H1021" i="5" s="1"/>
  <c r="J1021" i="5"/>
  <c r="O1021" i="5" s="1"/>
  <c r="M1021" i="5" s="1"/>
  <c r="K1021" i="5"/>
  <c r="L1021" i="5" s="1"/>
  <c r="X1021" i="5" s="1"/>
  <c r="U1021" i="5" l="1"/>
  <c r="V1021" i="5" s="1"/>
  <c r="W1021" i="5" s="1"/>
  <c r="P1021" i="5"/>
  <c r="S1021" i="5" s="1"/>
  <c r="I1022" i="5" s="1"/>
  <c r="Q1021" i="5"/>
  <c r="T1021" i="5" s="1"/>
  <c r="R1021" i="5"/>
  <c r="F1022" i="5" s="1"/>
  <c r="G1022" i="5" l="1"/>
  <c r="H1022" i="5" s="1"/>
  <c r="J1022" i="5"/>
  <c r="O1022" i="5" s="1"/>
  <c r="M1022" i="5" s="1"/>
  <c r="K1022" i="5"/>
  <c r="L1022" i="5" s="1"/>
  <c r="X1022" i="5" s="1"/>
  <c r="P1022" i="5" l="1"/>
  <c r="S1022" i="5" s="1"/>
  <c r="I1023" i="5" s="1"/>
  <c r="U1022" i="5"/>
  <c r="V1022" i="5" s="1"/>
  <c r="W1022" i="5" s="1"/>
  <c r="Q1022" i="5"/>
  <c r="T1022" i="5" s="1"/>
  <c r="R1022" i="5"/>
  <c r="F1023" i="5" s="1"/>
  <c r="G1023" i="5" l="1"/>
  <c r="H1023" i="5" s="1"/>
  <c r="J1023" i="5"/>
  <c r="O1023" i="5" s="1"/>
  <c r="M1023" i="5" s="1"/>
  <c r="K1023" i="5"/>
  <c r="L1023" i="5" s="1"/>
  <c r="X1023" i="5" s="1"/>
  <c r="U1023" i="5" l="1"/>
  <c r="V1023" i="5" s="1"/>
  <c r="W1023" i="5" s="1"/>
  <c r="Q1023" i="5"/>
  <c r="T1023" i="5" s="1"/>
  <c r="P1023" i="5"/>
  <c r="S1023" i="5" s="1"/>
  <c r="I1024" i="5" s="1"/>
  <c r="R1023" i="5"/>
  <c r="F1024" i="5" s="1"/>
  <c r="G1024" i="5" l="1"/>
  <c r="H1024" i="5" s="1"/>
  <c r="K1024" i="5"/>
  <c r="L1024" i="5" s="1"/>
  <c r="X1024" i="5" s="1"/>
  <c r="J1024" i="5"/>
  <c r="O1024" i="5" s="1"/>
  <c r="M1024" i="5" s="1"/>
  <c r="U1024" i="5" l="1"/>
  <c r="V1024" i="5" s="1"/>
  <c r="W1024" i="5" s="1"/>
  <c r="Q1024" i="5"/>
  <c r="T1024" i="5" s="1"/>
  <c r="P1024" i="5"/>
  <c r="S1024" i="5" s="1"/>
  <c r="I1025" i="5" s="1"/>
  <c r="R1024" i="5"/>
  <c r="F1025" i="5" s="1"/>
  <c r="G1025" i="5" l="1"/>
  <c r="H1025" i="5" s="1"/>
  <c r="J1025" i="5"/>
  <c r="O1025" i="5" s="1"/>
  <c r="M1025" i="5" s="1"/>
  <c r="K1025" i="5"/>
  <c r="L1025" i="5" s="1"/>
  <c r="X1025" i="5" s="1"/>
  <c r="U1025" i="5" l="1"/>
  <c r="V1025" i="5" s="1"/>
  <c r="W1025" i="5" s="1"/>
  <c r="Q1025" i="5"/>
  <c r="T1025" i="5" s="1"/>
  <c r="P1025" i="5"/>
  <c r="S1025" i="5" s="1"/>
  <c r="I1026" i="5" s="1"/>
  <c r="R1025" i="5"/>
  <c r="F1026" i="5" s="1"/>
  <c r="G1026" i="5" l="1"/>
  <c r="H1026" i="5" s="1"/>
  <c r="J1026" i="5"/>
  <c r="O1026" i="5" s="1"/>
  <c r="M1026" i="5" s="1"/>
  <c r="K1026" i="5"/>
  <c r="L1026" i="5" s="1"/>
  <c r="X1026" i="5" s="1"/>
  <c r="P1026" i="5" l="1"/>
  <c r="S1026" i="5" s="1"/>
  <c r="I1027" i="5" s="1"/>
  <c r="U1026" i="5"/>
  <c r="V1026" i="5" s="1"/>
  <c r="W1026" i="5" s="1"/>
  <c r="Q1026" i="5"/>
  <c r="T1026" i="5" s="1"/>
  <c r="R1026" i="5"/>
  <c r="F1027" i="5" s="1"/>
  <c r="G1027" i="5" l="1"/>
  <c r="H1027" i="5" s="1"/>
  <c r="K1027" i="5"/>
  <c r="L1027" i="5" s="1"/>
  <c r="X1027" i="5" s="1"/>
  <c r="J1027" i="5"/>
  <c r="O1027" i="5" s="1"/>
  <c r="M1027" i="5" s="1"/>
  <c r="Q1027" i="5" l="1"/>
  <c r="T1027" i="5" s="1"/>
  <c r="P1027" i="5"/>
  <c r="S1027" i="5" s="1"/>
  <c r="I1028" i="5" s="1"/>
  <c r="U1027" i="5"/>
  <c r="V1027" i="5" s="1"/>
  <c r="W1027" i="5" s="1"/>
  <c r="R1027" i="5"/>
  <c r="F1028" i="5" s="1"/>
  <c r="G1028" i="5" l="1"/>
  <c r="H1028" i="5" s="1"/>
  <c r="J1028" i="5"/>
  <c r="O1028" i="5" s="1"/>
  <c r="M1028" i="5" s="1"/>
  <c r="K1028" i="5"/>
  <c r="L1028" i="5" s="1"/>
  <c r="X1028" i="5" s="1"/>
  <c r="U1028" i="5" l="1"/>
  <c r="V1028" i="5" s="1"/>
  <c r="W1028" i="5" s="1"/>
  <c r="P1028" i="5"/>
  <c r="S1028" i="5" s="1"/>
  <c r="I1029" i="5" s="1"/>
  <c r="Q1028" i="5"/>
  <c r="T1028" i="5" s="1"/>
  <c r="R1028" i="5"/>
  <c r="F1029" i="5" s="1"/>
  <c r="G1029" i="5" l="1"/>
  <c r="H1029" i="5" s="1"/>
  <c r="K1029" i="5"/>
  <c r="L1029" i="5" s="1"/>
  <c r="X1029" i="5" s="1"/>
  <c r="J1029" i="5"/>
  <c r="O1029" i="5" s="1"/>
  <c r="M1029" i="5" s="1"/>
  <c r="P1029" i="5" l="1"/>
  <c r="S1029" i="5" s="1"/>
  <c r="I1030" i="5" s="1"/>
  <c r="Q1029" i="5"/>
  <c r="T1029" i="5" s="1"/>
  <c r="U1029" i="5"/>
  <c r="V1029" i="5" s="1"/>
  <c r="W1029" i="5" s="1"/>
  <c r="R1029" i="5"/>
  <c r="F1030" i="5" s="1"/>
  <c r="G1030" i="5" l="1"/>
  <c r="H1030" i="5" s="1"/>
  <c r="K1030" i="5"/>
  <c r="L1030" i="5" s="1"/>
  <c r="X1030" i="5" s="1"/>
  <c r="J1030" i="5"/>
  <c r="O1030" i="5" s="1"/>
  <c r="M1030" i="5" s="1"/>
  <c r="P1030" i="5" l="1"/>
  <c r="S1030" i="5" s="1"/>
  <c r="I1031" i="5" s="1"/>
  <c r="U1030" i="5"/>
  <c r="V1030" i="5" s="1"/>
  <c r="W1030" i="5" s="1"/>
  <c r="Q1030" i="5"/>
  <c r="T1030" i="5" s="1"/>
  <c r="R1030" i="5"/>
  <c r="F1031" i="5" s="1"/>
  <c r="G1031" i="5" l="1"/>
  <c r="H1031" i="5" s="1"/>
  <c r="J1031" i="5"/>
  <c r="O1031" i="5" s="1"/>
  <c r="M1031" i="5" s="1"/>
  <c r="K1031" i="5"/>
  <c r="L1031" i="5" s="1"/>
  <c r="X1031" i="5" s="1"/>
  <c r="Q1031" i="5" l="1"/>
  <c r="T1031" i="5" s="1"/>
  <c r="U1031" i="5"/>
  <c r="V1031" i="5" s="1"/>
  <c r="W1031" i="5" s="1"/>
  <c r="P1031" i="5"/>
  <c r="S1031" i="5" s="1"/>
  <c r="I1032" i="5" s="1"/>
  <c r="R1031" i="5"/>
  <c r="F1032" i="5" s="1"/>
  <c r="G1032" i="5" l="1"/>
  <c r="H1032" i="5" s="1"/>
  <c r="K1032" i="5"/>
  <c r="L1032" i="5" s="1"/>
  <c r="X1032" i="5" s="1"/>
  <c r="J1032" i="5"/>
  <c r="O1032" i="5" s="1"/>
  <c r="M1032" i="5" s="1"/>
  <c r="P1032" i="5" l="1"/>
  <c r="S1032" i="5" s="1"/>
  <c r="I1033" i="5" s="1"/>
  <c r="Q1032" i="5"/>
  <c r="T1032" i="5" s="1"/>
  <c r="U1032" i="5"/>
  <c r="V1032" i="5" s="1"/>
  <c r="W1032" i="5" s="1"/>
  <c r="R1032" i="5"/>
  <c r="F1033" i="5" s="1"/>
  <c r="G1033" i="5" l="1"/>
  <c r="H1033" i="5" s="1"/>
  <c r="K1033" i="5"/>
  <c r="L1033" i="5" s="1"/>
  <c r="X1033" i="5" s="1"/>
  <c r="J1033" i="5"/>
  <c r="O1033" i="5" s="1"/>
  <c r="M1033" i="5" s="1"/>
  <c r="Q1033" i="5" l="1"/>
  <c r="T1033" i="5" s="1"/>
  <c r="U1033" i="5"/>
  <c r="V1033" i="5" s="1"/>
  <c r="W1033" i="5" s="1"/>
  <c r="P1033" i="5"/>
  <c r="S1033" i="5" s="1"/>
  <c r="I1034" i="5" s="1"/>
  <c r="R1033" i="5"/>
  <c r="F1034" i="5" s="1"/>
  <c r="G1034" i="5" l="1"/>
  <c r="H1034" i="5" s="1"/>
  <c r="J1034" i="5"/>
  <c r="O1034" i="5" s="1"/>
  <c r="M1034" i="5" s="1"/>
  <c r="K1034" i="5"/>
  <c r="L1034" i="5" s="1"/>
  <c r="X1034" i="5" s="1"/>
  <c r="P1034" i="5" l="1"/>
  <c r="S1034" i="5" s="1"/>
  <c r="I1035" i="5" s="1"/>
  <c r="Q1034" i="5"/>
  <c r="T1034" i="5" s="1"/>
  <c r="U1034" i="5"/>
  <c r="V1034" i="5" s="1"/>
  <c r="W1034" i="5" s="1"/>
  <c r="R1034" i="5"/>
  <c r="F1035" i="5" s="1"/>
  <c r="G1035" i="5" l="1"/>
  <c r="H1035" i="5" s="1"/>
  <c r="K1035" i="5"/>
  <c r="L1035" i="5" s="1"/>
  <c r="X1035" i="5" s="1"/>
  <c r="J1035" i="5"/>
  <c r="O1035" i="5" s="1"/>
  <c r="M1035" i="5" s="1"/>
  <c r="U1035" i="5" l="1"/>
  <c r="V1035" i="5" s="1"/>
  <c r="W1035" i="5" s="1"/>
  <c r="Q1035" i="5"/>
  <c r="T1035" i="5" s="1"/>
  <c r="P1035" i="5"/>
  <c r="S1035" i="5" s="1"/>
  <c r="I1036" i="5" s="1"/>
  <c r="R1035" i="5"/>
  <c r="F1036" i="5" s="1"/>
  <c r="G1036" i="5" l="1"/>
  <c r="H1036" i="5" s="1"/>
  <c r="J1036" i="5"/>
  <c r="O1036" i="5" s="1"/>
  <c r="M1036" i="5" s="1"/>
  <c r="K1036" i="5"/>
  <c r="L1036" i="5" s="1"/>
  <c r="X1036" i="5" s="1"/>
  <c r="P1036" i="5" l="1"/>
  <c r="S1036" i="5" s="1"/>
  <c r="I1037" i="5" s="1"/>
  <c r="U1036" i="5"/>
  <c r="V1036" i="5" s="1"/>
  <c r="W1036" i="5" s="1"/>
  <c r="Q1036" i="5"/>
  <c r="T1036" i="5" s="1"/>
  <c r="R1036" i="5"/>
  <c r="F1037" i="5" s="1"/>
  <c r="G1037" i="5" l="1"/>
  <c r="H1037" i="5" s="1"/>
  <c r="K1037" i="5"/>
  <c r="L1037" i="5" s="1"/>
  <c r="X1037" i="5" s="1"/>
  <c r="J1037" i="5"/>
  <c r="O1037" i="5" s="1"/>
  <c r="M1037" i="5" s="1"/>
  <c r="U1037" i="5" l="1"/>
  <c r="V1037" i="5" s="1"/>
  <c r="W1037" i="5" s="1"/>
  <c r="P1037" i="5"/>
  <c r="S1037" i="5" s="1"/>
  <c r="I1038" i="5" s="1"/>
  <c r="Q1037" i="5"/>
  <c r="T1037" i="5" s="1"/>
  <c r="R1037" i="5"/>
  <c r="F1038" i="5" s="1"/>
  <c r="G1038" i="5" l="1"/>
  <c r="H1038" i="5" s="1"/>
  <c r="K1038" i="5"/>
  <c r="L1038" i="5" s="1"/>
  <c r="X1038" i="5" s="1"/>
  <c r="J1038" i="5"/>
  <c r="O1038" i="5" s="1"/>
  <c r="M1038" i="5" s="1"/>
  <c r="P1038" i="5" l="1"/>
  <c r="S1038" i="5" s="1"/>
  <c r="I1039" i="5" s="1"/>
  <c r="U1038" i="5"/>
  <c r="V1038" i="5" s="1"/>
  <c r="W1038" i="5" s="1"/>
  <c r="Q1038" i="5"/>
  <c r="T1038" i="5" s="1"/>
  <c r="R1038" i="5"/>
  <c r="F1039" i="5" s="1"/>
  <c r="G1039" i="5" l="1"/>
  <c r="H1039" i="5" s="1"/>
  <c r="K1039" i="5"/>
  <c r="L1039" i="5" s="1"/>
  <c r="X1039" i="5" s="1"/>
  <c r="J1039" i="5"/>
  <c r="O1039" i="5" s="1"/>
  <c r="M1039" i="5" s="1"/>
  <c r="P1039" i="5" l="1"/>
  <c r="S1039" i="5" s="1"/>
  <c r="I1040" i="5" s="1"/>
  <c r="Q1039" i="5"/>
  <c r="T1039" i="5" s="1"/>
  <c r="U1039" i="5"/>
  <c r="V1039" i="5" s="1"/>
  <c r="W1039" i="5" s="1"/>
  <c r="R1039" i="5"/>
  <c r="F1040" i="5" s="1"/>
  <c r="G1040" i="5" l="1"/>
  <c r="H1040" i="5" s="1"/>
  <c r="J1040" i="5"/>
  <c r="O1040" i="5" s="1"/>
  <c r="M1040" i="5" s="1"/>
  <c r="K1040" i="5"/>
  <c r="L1040" i="5" s="1"/>
  <c r="X1040" i="5" s="1"/>
  <c r="P1040" i="5" l="1"/>
  <c r="S1040" i="5" s="1"/>
  <c r="I1041" i="5" s="1"/>
  <c r="Q1040" i="5"/>
  <c r="T1040" i="5" s="1"/>
  <c r="U1040" i="5"/>
  <c r="V1040" i="5" s="1"/>
  <c r="W1040" i="5" s="1"/>
  <c r="R1040" i="5"/>
  <c r="F1041" i="5" s="1"/>
  <c r="G1041" i="5" l="1"/>
  <c r="H1041" i="5" s="1"/>
  <c r="K1041" i="5"/>
  <c r="L1041" i="5" s="1"/>
  <c r="X1041" i="5" s="1"/>
  <c r="J1041" i="5"/>
  <c r="O1041" i="5" s="1"/>
  <c r="M1041" i="5" s="1"/>
  <c r="P1041" i="5" l="1"/>
  <c r="S1041" i="5" s="1"/>
  <c r="I1042" i="5" s="1"/>
  <c r="Q1041" i="5"/>
  <c r="T1041" i="5" s="1"/>
  <c r="U1041" i="5"/>
  <c r="V1041" i="5" s="1"/>
  <c r="W1041" i="5" s="1"/>
  <c r="R1041" i="5"/>
  <c r="F1042" i="5" s="1"/>
  <c r="G1042" i="5" l="1"/>
  <c r="H1042" i="5" s="1"/>
  <c r="J1042" i="5"/>
  <c r="O1042" i="5" s="1"/>
  <c r="M1042" i="5" s="1"/>
  <c r="K1042" i="5"/>
  <c r="L1042" i="5" s="1"/>
  <c r="X1042" i="5" s="1"/>
  <c r="P1042" i="5" l="1"/>
  <c r="S1042" i="5" s="1"/>
  <c r="I1043" i="5" s="1"/>
  <c r="Q1042" i="5"/>
  <c r="T1042" i="5" s="1"/>
  <c r="U1042" i="5"/>
  <c r="V1042" i="5" s="1"/>
  <c r="W1042" i="5" s="1"/>
  <c r="R1042" i="5"/>
  <c r="F1043" i="5" s="1"/>
  <c r="G1043" i="5" l="1"/>
  <c r="H1043" i="5" s="1"/>
  <c r="K1043" i="5"/>
  <c r="L1043" i="5" s="1"/>
  <c r="X1043" i="5" s="1"/>
  <c r="J1043" i="5"/>
  <c r="O1043" i="5" s="1"/>
  <c r="M1043" i="5" s="1"/>
  <c r="P1043" i="5" l="1"/>
  <c r="S1043" i="5" s="1"/>
  <c r="I1044" i="5" s="1"/>
  <c r="Q1043" i="5"/>
  <c r="T1043" i="5" s="1"/>
  <c r="U1043" i="5"/>
  <c r="V1043" i="5" s="1"/>
  <c r="W1043" i="5" s="1"/>
  <c r="R1043" i="5"/>
  <c r="F1044" i="5" s="1"/>
  <c r="G1044" i="5" l="1"/>
  <c r="H1044" i="5" s="1"/>
  <c r="J1044" i="5"/>
  <c r="O1044" i="5" s="1"/>
  <c r="M1044" i="5" s="1"/>
  <c r="K1044" i="5"/>
  <c r="L1044" i="5" s="1"/>
  <c r="X1044" i="5" s="1"/>
  <c r="P1044" i="5" l="1"/>
  <c r="S1044" i="5" s="1"/>
  <c r="I1045" i="5" s="1"/>
  <c r="U1044" i="5"/>
  <c r="V1044" i="5" s="1"/>
  <c r="W1044" i="5" s="1"/>
  <c r="Q1044" i="5"/>
  <c r="T1044" i="5" s="1"/>
  <c r="R1044" i="5"/>
  <c r="F1045" i="5" s="1"/>
  <c r="G1045" i="5" l="1"/>
  <c r="H1045" i="5" s="1"/>
  <c r="K1045" i="5"/>
  <c r="L1045" i="5" s="1"/>
  <c r="X1045" i="5" s="1"/>
  <c r="J1045" i="5"/>
  <c r="O1045" i="5" s="1"/>
  <c r="M1045" i="5" s="1"/>
  <c r="P1045" i="5" l="1"/>
  <c r="S1045" i="5" s="1"/>
  <c r="I1046" i="5" s="1"/>
  <c r="U1045" i="5"/>
  <c r="V1045" i="5" s="1"/>
  <c r="W1045" i="5" s="1"/>
  <c r="Q1045" i="5"/>
  <c r="T1045" i="5" s="1"/>
  <c r="R1045" i="5"/>
  <c r="F1046" i="5" s="1"/>
  <c r="G1046" i="5" l="1"/>
  <c r="H1046" i="5" s="1"/>
  <c r="K1046" i="5"/>
  <c r="L1046" i="5" s="1"/>
  <c r="X1046" i="5" s="1"/>
  <c r="J1046" i="5"/>
  <c r="O1046" i="5" s="1"/>
  <c r="M1046" i="5" s="1"/>
  <c r="P1046" i="5" l="1"/>
  <c r="S1046" i="5" s="1"/>
  <c r="I1047" i="5" s="1"/>
  <c r="U1046" i="5"/>
  <c r="V1046" i="5" s="1"/>
  <c r="W1046" i="5" s="1"/>
  <c r="Q1046" i="5"/>
  <c r="T1046" i="5" s="1"/>
  <c r="R1046" i="5"/>
  <c r="F1047" i="5" s="1"/>
  <c r="G1047" i="5" l="1"/>
  <c r="H1047" i="5" s="1"/>
  <c r="J1047" i="5"/>
  <c r="O1047" i="5" s="1"/>
  <c r="M1047" i="5" s="1"/>
  <c r="K1047" i="5"/>
  <c r="L1047" i="5" s="1"/>
  <c r="X1047" i="5" s="1"/>
  <c r="U1047" i="5" l="1"/>
  <c r="V1047" i="5" s="1"/>
  <c r="W1047" i="5" s="1"/>
  <c r="Q1047" i="5"/>
  <c r="T1047" i="5" s="1"/>
  <c r="P1047" i="5"/>
  <c r="S1047" i="5" s="1"/>
  <c r="I1048" i="5" s="1"/>
  <c r="R1047" i="5"/>
  <c r="F1048" i="5" s="1"/>
  <c r="G1048" i="5" l="1"/>
  <c r="H1048" i="5" s="1"/>
  <c r="K1048" i="5"/>
  <c r="L1048" i="5" s="1"/>
  <c r="X1048" i="5" s="1"/>
  <c r="J1048" i="5"/>
  <c r="O1048" i="5" s="1"/>
  <c r="M1048" i="5" s="1"/>
  <c r="P1048" i="5" l="1"/>
  <c r="S1048" i="5" s="1"/>
  <c r="I1049" i="5" s="1"/>
  <c r="Q1048" i="5"/>
  <c r="T1048" i="5" s="1"/>
  <c r="U1048" i="5"/>
  <c r="V1048" i="5" s="1"/>
  <c r="W1048" i="5" s="1"/>
  <c r="R1048" i="5"/>
  <c r="F1049" i="5" s="1"/>
  <c r="G1049" i="5" l="1"/>
  <c r="H1049" i="5" s="1"/>
  <c r="J1049" i="5"/>
  <c r="O1049" i="5" s="1"/>
  <c r="M1049" i="5" s="1"/>
  <c r="K1049" i="5"/>
  <c r="L1049" i="5" s="1"/>
  <c r="X1049" i="5" s="1"/>
  <c r="Q1049" i="5" l="1"/>
  <c r="T1049" i="5" s="1"/>
  <c r="U1049" i="5"/>
  <c r="V1049" i="5" s="1"/>
  <c r="W1049" i="5" s="1"/>
  <c r="P1049" i="5"/>
  <c r="S1049" i="5" s="1"/>
  <c r="I1050" i="5" s="1"/>
  <c r="R1049" i="5"/>
  <c r="F1050" i="5" s="1"/>
  <c r="G1050" i="5" l="1"/>
  <c r="H1050" i="5" s="1"/>
  <c r="J1050" i="5"/>
  <c r="O1050" i="5" s="1"/>
  <c r="M1050" i="5" s="1"/>
  <c r="K1050" i="5"/>
  <c r="L1050" i="5" s="1"/>
  <c r="X1050" i="5" s="1"/>
  <c r="P1050" i="5" l="1"/>
  <c r="S1050" i="5" s="1"/>
  <c r="I1051" i="5" s="1"/>
  <c r="U1050" i="5"/>
  <c r="V1050" i="5" s="1"/>
  <c r="W1050" i="5" s="1"/>
  <c r="Q1050" i="5"/>
  <c r="T1050" i="5" s="1"/>
  <c r="R1050" i="5"/>
  <c r="F1051" i="5" s="1"/>
  <c r="G1051" i="5" l="1"/>
  <c r="H1051" i="5" s="1"/>
  <c r="K1051" i="5"/>
  <c r="L1051" i="5" s="1"/>
  <c r="X1051" i="5" s="1"/>
  <c r="J1051" i="5"/>
  <c r="O1051" i="5" s="1"/>
  <c r="M1051" i="5" s="1"/>
  <c r="U1051" i="5" l="1"/>
  <c r="V1051" i="5" s="1"/>
  <c r="W1051" i="5" s="1"/>
  <c r="Q1051" i="5"/>
  <c r="T1051" i="5" s="1"/>
  <c r="P1051" i="5"/>
  <c r="S1051" i="5" s="1"/>
  <c r="I1052" i="5" s="1"/>
  <c r="R1051" i="5"/>
  <c r="F1052" i="5" s="1"/>
  <c r="G1052" i="5" l="1"/>
  <c r="H1052" i="5" s="1"/>
  <c r="J1052" i="5"/>
  <c r="O1052" i="5" s="1"/>
  <c r="M1052" i="5" s="1"/>
  <c r="K1052" i="5"/>
  <c r="L1052" i="5" s="1"/>
  <c r="X1052" i="5" s="1"/>
  <c r="P1052" i="5" l="1"/>
  <c r="S1052" i="5" s="1"/>
  <c r="I1053" i="5" s="1"/>
  <c r="U1052" i="5"/>
  <c r="V1052" i="5" s="1"/>
  <c r="W1052" i="5" s="1"/>
  <c r="Q1052" i="5"/>
  <c r="T1052" i="5" s="1"/>
  <c r="R1052" i="5"/>
  <c r="F1053" i="5" s="1"/>
  <c r="G1053" i="5" l="1"/>
  <c r="H1053" i="5" s="1"/>
  <c r="J1053" i="5"/>
  <c r="O1053" i="5" s="1"/>
  <c r="M1053" i="5" s="1"/>
  <c r="K1053" i="5"/>
  <c r="L1053" i="5" s="1"/>
  <c r="X1053" i="5" s="1"/>
  <c r="P1053" i="5" l="1"/>
  <c r="S1053" i="5" s="1"/>
  <c r="I1054" i="5" s="1"/>
  <c r="U1053" i="5"/>
  <c r="V1053" i="5" s="1"/>
  <c r="W1053" i="5" s="1"/>
  <c r="Q1053" i="5"/>
  <c r="T1053" i="5" s="1"/>
  <c r="R1053" i="5"/>
  <c r="F1054" i="5" s="1"/>
  <c r="G1054" i="5" l="1"/>
  <c r="H1054" i="5" s="1"/>
  <c r="K1054" i="5"/>
  <c r="L1054" i="5" s="1"/>
  <c r="X1054" i="5" s="1"/>
  <c r="J1054" i="5"/>
  <c r="O1054" i="5" s="1"/>
  <c r="M1054" i="5" s="1"/>
  <c r="U1054" i="5" l="1"/>
  <c r="V1054" i="5" s="1"/>
  <c r="W1054" i="5" s="1"/>
  <c r="P1054" i="5"/>
  <c r="S1054" i="5" s="1"/>
  <c r="I1055" i="5" s="1"/>
  <c r="Q1054" i="5"/>
  <c r="T1054" i="5" s="1"/>
  <c r="R1054" i="5"/>
  <c r="F1055" i="5" s="1"/>
  <c r="G1055" i="5" l="1"/>
  <c r="H1055" i="5" s="1"/>
  <c r="K1055" i="5"/>
  <c r="L1055" i="5" s="1"/>
  <c r="X1055" i="5" s="1"/>
  <c r="J1055" i="5"/>
  <c r="O1055" i="5" s="1"/>
  <c r="M1055" i="5" s="1"/>
  <c r="U1055" i="5" l="1"/>
  <c r="V1055" i="5" s="1"/>
  <c r="W1055" i="5" s="1"/>
  <c r="Q1055" i="5"/>
  <c r="T1055" i="5" s="1"/>
  <c r="P1055" i="5"/>
  <c r="S1055" i="5" s="1"/>
  <c r="I1056" i="5" s="1"/>
  <c r="R1055" i="5"/>
  <c r="F1056" i="5" s="1"/>
  <c r="G1056" i="5" l="1"/>
  <c r="H1056" i="5" s="1"/>
  <c r="K1056" i="5"/>
  <c r="L1056" i="5" s="1"/>
  <c r="X1056" i="5" s="1"/>
  <c r="J1056" i="5"/>
  <c r="O1056" i="5" s="1"/>
  <c r="M1056" i="5" s="1"/>
  <c r="U1056" i="5" l="1"/>
  <c r="V1056" i="5" s="1"/>
  <c r="W1056" i="5" s="1"/>
  <c r="Q1056" i="5"/>
  <c r="T1056" i="5" s="1"/>
  <c r="P1056" i="5"/>
  <c r="S1056" i="5" s="1"/>
  <c r="I1057" i="5" s="1"/>
  <c r="R1056" i="5"/>
  <c r="F1057" i="5" s="1"/>
  <c r="G1057" i="5" l="1"/>
  <c r="H1057" i="5" s="1"/>
  <c r="J1057" i="5"/>
  <c r="O1057" i="5" s="1"/>
  <c r="M1057" i="5" s="1"/>
  <c r="K1057" i="5"/>
  <c r="L1057" i="5" s="1"/>
  <c r="X1057" i="5" s="1"/>
  <c r="Q1057" i="5" l="1"/>
  <c r="T1057" i="5" s="1"/>
  <c r="U1057" i="5"/>
  <c r="V1057" i="5" s="1"/>
  <c r="W1057" i="5" s="1"/>
  <c r="P1057" i="5"/>
  <c r="S1057" i="5" s="1"/>
  <c r="I1058" i="5" s="1"/>
  <c r="R1057" i="5"/>
  <c r="F1058" i="5" s="1"/>
  <c r="G1058" i="5" l="1"/>
  <c r="H1058" i="5" s="1"/>
  <c r="J1058" i="5"/>
  <c r="O1058" i="5" s="1"/>
  <c r="M1058" i="5" s="1"/>
  <c r="K1058" i="5"/>
  <c r="L1058" i="5" s="1"/>
  <c r="X1058" i="5" s="1"/>
  <c r="P1058" i="5" l="1"/>
  <c r="S1058" i="5" s="1"/>
  <c r="I1059" i="5" s="1"/>
  <c r="Q1058" i="5"/>
  <c r="T1058" i="5" s="1"/>
  <c r="U1058" i="5"/>
  <c r="V1058" i="5" s="1"/>
  <c r="W1058" i="5" s="1"/>
  <c r="R1058" i="5"/>
  <c r="F1059" i="5" s="1"/>
  <c r="G1059" i="5" l="1"/>
  <c r="H1059" i="5" s="1"/>
  <c r="K1059" i="5"/>
  <c r="L1059" i="5" s="1"/>
  <c r="X1059" i="5" s="1"/>
  <c r="J1059" i="5"/>
  <c r="O1059" i="5" s="1"/>
  <c r="M1059" i="5" s="1"/>
  <c r="P1059" i="5" l="1"/>
  <c r="S1059" i="5" s="1"/>
  <c r="I1060" i="5" s="1"/>
  <c r="Q1059" i="5"/>
  <c r="T1059" i="5" s="1"/>
  <c r="U1059" i="5"/>
  <c r="V1059" i="5" s="1"/>
  <c r="W1059" i="5" s="1"/>
  <c r="R1059" i="5"/>
  <c r="F1060" i="5" s="1"/>
  <c r="G1060" i="5" l="1"/>
  <c r="H1060" i="5" s="1"/>
  <c r="J1060" i="5"/>
  <c r="O1060" i="5" s="1"/>
  <c r="M1060" i="5" s="1"/>
  <c r="K1060" i="5"/>
  <c r="L1060" i="5" s="1"/>
  <c r="X1060" i="5" s="1"/>
  <c r="P1060" i="5" l="1"/>
  <c r="S1060" i="5" s="1"/>
  <c r="I1061" i="5" s="1"/>
  <c r="U1060" i="5"/>
  <c r="V1060" i="5" s="1"/>
  <c r="W1060" i="5" s="1"/>
  <c r="Q1060" i="5"/>
  <c r="T1060" i="5" s="1"/>
  <c r="R1060" i="5"/>
  <c r="F1061" i="5" s="1"/>
  <c r="G1061" i="5" l="1"/>
  <c r="H1061" i="5" s="1"/>
  <c r="K1061" i="5"/>
  <c r="L1061" i="5" s="1"/>
  <c r="X1061" i="5" s="1"/>
  <c r="J1061" i="5"/>
  <c r="O1061" i="5" s="1"/>
  <c r="M1061" i="5" s="1"/>
  <c r="P1061" i="5" l="1"/>
  <c r="S1061" i="5" s="1"/>
  <c r="I1062" i="5" s="1"/>
  <c r="U1061" i="5"/>
  <c r="V1061" i="5" s="1"/>
  <c r="W1061" i="5" s="1"/>
  <c r="Q1061" i="5"/>
  <c r="T1061" i="5" s="1"/>
  <c r="R1061" i="5"/>
  <c r="F1062" i="5" s="1"/>
  <c r="G1062" i="5" l="1"/>
  <c r="H1062" i="5" s="1"/>
  <c r="K1062" i="5"/>
  <c r="L1062" i="5" s="1"/>
  <c r="X1062" i="5" s="1"/>
  <c r="J1062" i="5"/>
  <c r="O1062" i="5" s="1"/>
  <c r="M1062" i="5" s="1"/>
  <c r="P1062" i="5" l="1"/>
  <c r="S1062" i="5" s="1"/>
  <c r="I1063" i="5" s="1"/>
  <c r="U1062" i="5"/>
  <c r="V1062" i="5" s="1"/>
  <c r="W1062" i="5" s="1"/>
  <c r="Q1062" i="5"/>
  <c r="T1062" i="5" s="1"/>
  <c r="R1062" i="5"/>
  <c r="F1063" i="5" s="1"/>
  <c r="G1063" i="5" l="1"/>
  <c r="H1063" i="5" s="1"/>
  <c r="K1063" i="5"/>
  <c r="L1063" i="5" s="1"/>
  <c r="X1063" i="5" s="1"/>
  <c r="J1063" i="5"/>
  <c r="O1063" i="5" s="1"/>
  <c r="M1063" i="5" s="1"/>
  <c r="U1063" i="5" l="1"/>
  <c r="V1063" i="5" s="1"/>
  <c r="W1063" i="5" s="1"/>
  <c r="Q1063" i="5"/>
  <c r="T1063" i="5" s="1"/>
  <c r="P1063" i="5"/>
  <c r="S1063" i="5" s="1"/>
  <c r="I1064" i="5" s="1"/>
  <c r="R1063" i="5"/>
  <c r="F1064" i="5" s="1"/>
  <c r="G1064" i="5" l="1"/>
  <c r="H1064" i="5" s="1"/>
  <c r="K1064" i="5"/>
  <c r="L1064" i="5" s="1"/>
  <c r="X1064" i="5" s="1"/>
  <c r="J1064" i="5"/>
  <c r="O1064" i="5" s="1"/>
  <c r="M1064" i="5" s="1"/>
  <c r="U1064" i="5" l="1"/>
  <c r="V1064" i="5" s="1"/>
  <c r="W1064" i="5" s="1"/>
  <c r="Q1064" i="5"/>
  <c r="T1064" i="5" s="1"/>
  <c r="P1064" i="5"/>
  <c r="S1064" i="5" s="1"/>
  <c r="I1065" i="5" s="1"/>
  <c r="R1064" i="5"/>
  <c r="F1065" i="5" s="1"/>
  <c r="G1065" i="5" l="1"/>
  <c r="H1065" i="5" s="1"/>
  <c r="K1065" i="5"/>
  <c r="L1065" i="5" s="1"/>
  <c r="X1065" i="5" s="1"/>
  <c r="J1065" i="5"/>
  <c r="O1065" i="5" s="1"/>
  <c r="M1065" i="5" s="1"/>
  <c r="P1065" i="5" l="1"/>
  <c r="S1065" i="5" s="1"/>
  <c r="I1066" i="5" s="1"/>
  <c r="Q1065" i="5"/>
  <c r="T1065" i="5" s="1"/>
  <c r="U1065" i="5"/>
  <c r="V1065" i="5" s="1"/>
  <c r="W1065" i="5" s="1"/>
  <c r="R1065" i="5"/>
  <c r="F1066" i="5" s="1"/>
  <c r="G1066" i="5" l="1"/>
  <c r="H1066" i="5" s="1"/>
  <c r="J1066" i="5"/>
  <c r="O1066" i="5" s="1"/>
  <c r="M1066" i="5" s="1"/>
  <c r="K1066" i="5"/>
  <c r="L1066" i="5" s="1"/>
  <c r="X1066" i="5" s="1"/>
  <c r="P1066" i="5" l="1"/>
  <c r="S1066" i="5" s="1"/>
  <c r="I1067" i="5" s="1"/>
  <c r="Q1066" i="5"/>
  <c r="T1066" i="5" s="1"/>
  <c r="U1066" i="5"/>
  <c r="V1066" i="5" s="1"/>
  <c r="W1066" i="5" s="1"/>
  <c r="R1066" i="5"/>
  <c r="F1067" i="5" s="1"/>
  <c r="G1067" i="5" l="1"/>
  <c r="H1067" i="5" s="1"/>
  <c r="K1067" i="5"/>
  <c r="L1067" i="5" s="1"/>
  <c r="X1067" i="5" s="1"/>
  <c r="J1067" i="5"/>
  <c r="O1067" i="5" s="1"/>
  <c r="M1067" i="5" s="1"/>
  <c r="P1067" i="5" l="1"/>
  <c r="S1067" i="5" s="1"/>
  <c r="I1068" i="5" s="1"/>
  <c r="Q1067" i="5"/>
  <c r="T1067" i="5" s="1"/>
  <c r="U1067" i="5"/>
  <c r="V1067" i="5" s="1"/>
  <c r="W1067" i="5" s="1"/>
  <c r="R1067" i="5"/>
  <c r="F1068" i="5" s="1"/>
  <c r="G1068" i="5" l="1"/>
  <c r="H1068" i="5" s="1"/>
  <c r="J1068" i="5"/>
  <c r="O1068" i="5" s="1"/>
  <c r="M1068" i="5" s="1"/>
  <c r="K1068" i="5"/>
  <c r="L1068" i="5" s="1"/>
  <c r="X1068" i="5" s="1"/>
  <c r="P1068" i="5" l="1"/>
  <c r="S1068" i="5" s="1"/>
  <c r="I1069" i="5" s="1"/>
  <c r="U1068" i="5"/>
  <c r="V1068" i="5" s="1"/>
  <c r="W1068" i="5" s="1"/>
  <c r="Q1068" i="5"/>
  <c r="T1068" i="5" s="1"/>
  <c r="R1068" i="5"/>
  <c r="F1069" i="5" s="1"/>
  <c r="G1069" i="5" l="1"/>
  <c r="H1069" i="5" s="1"/>
  <c r="J1069" i="5"/>
  <c r="O1069" i="5" s="1"/>
  <c r="M1069" i="5" s="1"/>
  <c r="K1069" i="5"/>
  <c r="L1069" i="5" s="1"/>
  <c r="X1069" i="5" s="1"/>
  <c r="P1069" i="5" l="1"/>
  <c r="S1069" i="5" s="1"/>
  <c r="I1070" i="5" s="1"/>
  <c r="U1069" i="5"/>
  <c r="V1069" i="5" s="1"/>
  <c r="W1069" i="5" s="1"/>
  <c r="Q1069" i="5"/>
  <c r="T1069" i="5" s="1"/>
  <c r="R1069" i="5"/>
  <c r="F1070" i="5" s="1"/>
  <c r="G1070" i="5" l="1"/>
  <c r="H1070" i="5" s="1"/>
  <c r="K1070" i="5"/>
  <c r="L1070" i="5" s="1"/>
  <c r="X1070" i="5" s="1"/>
  <c r="J1070" i="5"/>
  <c r="O1070" i="5" s="1"/>
  <c r="M1070" i="5" s="1"/>
  <c r="P1070" i="5" l="1"/>
  <c r="S1070" i="5" s="1"/>
  <c r="I1071" i="5" s="1"/>
  <c r="U1070" i="5"/>
  <c r="V1070" i="5" s="1"/>
  <c r="W1070" i="5" s="1"/>
  <c r="Q1070" i="5"/>
  <c r="T1070" i="5" s="1"/>
  <c r="R1070" i="5"/>
  <c r="F1071" i="5" s="1"/>
  <c r="J1071" i="5" l="1"/>
  <c r="O1071" i="5" s="1"/>
  <c r="M1071" i="5" s="1"/>
  <c r="K1071" i="5"/>
  <c r="L1071" i="5" s="1"/>
  <c r="X1071" i="5" s="1"/>
  <c r="G1071" i="5"/>
  <c r="H1071" i="5" s="1"/>
  <c r="P1071" i="5" l="1"/>
  <c r="S1071" i="5" s="1"/>
  <c r="I1072" i="5" s="1"/>
  <c r="Q1071" i="5"/>
  <c r="T1071" i="5" s="1"/>
  <c r="U1071" i="5"/>
  <c r="V1071" i="5" s="1"/>
  <c r="W1071" i="5" s="1"/>
  <c r="R1071" i="5"/>
  <c r="F1072" i="5" s="1"/>
  <c r="G1072" i="5" l="1"/>
  <c r="H1072" i="5" s="1"/>
  <c r="K1072" i="5"/>
  <c r="L1072" i="5" s="1"/>
  <c r="X1072" i="5" s="1"/>
  <c r="J1072" i="5"/>
  <c r="O1072" i="5" s="1"/>
  <c r="M1072" i="5" s="1"/>
  <c r="P1072" i="5" l="1"/>
  <c r="S1072" i="5" s="1"/>
  <c r="I1073" i="5" s="1"/>
  <c r="Q1072" i="5"/>
  <c r="T1072" i="5" s="1"/>
  <c r="U1072" i="5"/>
  <c r="V1072" i="5" s="1"/>
  <c r="W1072" i="5" s="1"/>
  <c r="R1072" i="5"/>
  <c r="F1073" i="5" s="1"/>
  <c r="G1073" i="5" l="1"/>
  <c r="H1073" i="5" s="1"/>
  <c r="J1073" i="5"/>
  <c r="O1073" i="5" s="1"/>
  <c r="M1073" i="5" s="1"/>
  <c r="K1073" i="5"/>
  <c r="L1073" i="5" s="1"/>
  <c r="X1073" i="5" s="1"/>
  <c r="Q1073" i="5" l="1"/>
  <c r="T1073" i="5" s="1"/>
  <c r="U1073" i="5"/>
  <c r="V1073" i="5" s="1"/>
  <c r="W1073" i="5" s="1"/>
  <c r="P1073" i="5"/>
  <c r="S1073" i="5" s="1"/>
  <c r="I1074" i="5" s="1"/>
  <c r="R1073" i="5"/>
  <c r="F1074" i="5" s="1"/>
  <c r="G1074" i="5" l="1"/>
  <c r="H1074" i="5" s="1"/>
  <c r="J1074" i="5"/>
  <c r="O1074" i="5" s="1"/>
  <c r="M1074" i="5" s="1"/>
  <c r="K1074" i="5"/>
  <c r="L1074" i="5" s="1"/>
  <c r="X1074" i="5" s="1"/>
  <c r="Q1074" i="5" l="1"/>
  <c r="T1074" i="5" s="1"/>
  <c r="U1074" i="5"/>
  <c r="V1074" i="5" s="1"/>
  <c r="W1074" i="5" s="1"/>
  <c r="P1074" i="5"/>
  <c r="S1074" i="5" s="1"/>
  <c r="I1075" i="5" s="1"/>
  <c r="R1074" i="5"/>
  <c r="F1075" i="5" s="1"/>
  <c r="G1075" i="5" l="1"/>
  <c r="H1075" i="5" s="1"/>
  <c r="J1075" i="5"/>
  <c r="O1075" i="5" s="1"/>
  <c r="M1075" i="5" s="1"/>
  <c r="K1075" i="5"/>
  <c r="L1075" i="5" s="1"/>
  <c r="X1075" i="5" s="1"/>
  <c r="P1075" i="5" l="1"/>
  <c r="S1075" i="5" s="1"/>
  <c r="I1076" i="5" s="1"/>
  <c r="Q1075" i="5"/>
  <c r="T1075" i="5" s="1"/>
  <c r="U1075" i="5"/>
  <c r="V1075" i="5" s="1"/>
  <c r="W1075" i="5" s="1"/>
  <c r="R1075" i="5"/>
  <c r="F1076" i="5" s="1"/>
  <c r="G1076" i="5" l="1"/>
  <c r="H1076" i="5" s="1"/>
  <c r="J1076" i="5"/>
  <c r="O1076" i="5" s="1"/>
  <c r="M1076" i="5" s="1"/>
  <c r="K1076" i="5"/>
  <c r="L1076" i="5" s="1"/>
  <c r="X1076" i="5" s="1"/>
  <c r="P1076" i="5" l="1"/>
  <c r="S1076" i="5" s="1"/>
  <c r="I1077" i="5" s="1"/>
  <c r="U1076" i="5"/>
  <c r="V1076" i="5" s="1"/>
  <c r="W1076" i="5" s="1"/>
  <c r="Q1076" i="5"/>
  <c r="T1076" i="5" s="1"/>
  <c r="R1076" i="5"/>
  <c r="F1077" i="5" s="1"/>
  <c r="G1077" i="5" l="1"/>
  <c r="H1077" i="5" s="1"/>
  <c r="K1077" i="5"/>
  <c r="L1077" i="5" s="1"/>
  <c r="X1077" i="5" s="1"/>
  <c r="J1077" i="5"/>
  <c r="O1077" i="5" s="1"/>
  <c r="M1077" i="5" s="1"/>
  <c r="U1077" i="5" l="1"/>
  <c r="V1077" i="5" s="1"/>
  <c r="W1077" i="5" s="1"/>
  <c r="P1077" i="5"/>
  <c r="S1077" i="5" s="1"/>
  <c r="I1078" i="5" s="1"/>
  <c r="Q1077" i="5"/>
  <c r="T1077" i="5" s="1"/>
  <c r="R1077" i="5"/>
  <c r="F1078" i="5" s="1"/>
  <c r="G1078" i="5" l="1"/>
  <c r="H1078" i="5" s="1"/>
  <c r="J1078" i="5"/>
  <c r="O1078" i="5" s="1"/>
  <c r="M1078" i="5" s="1"/>
  <c r="K1078" i="5"/>
  <c r="L1078" i="5" s="1"/>
  <c r="X1078" i="5" s="1"/>
  <c r="P1078" i="5" l="1"/>
  <c r="S1078" i="5" s="1"/>
  <c r="I1079" i="5" s="1"/>
  <c r="U1078" i="5"/>
  <c r="V1078" i="5" s="1"/>
  <c r="W1078" i="5" s="1"/>
  <c r="Q1078" i="5"/>
  <c r="T1078" i="5" s="1"/>
  <c r="R1078" i="5"/>
  <c r="F1079" i="5" s="1"/>
  <c r="K1079" i="5" l="1"/>
  <c r="L1079" i="5" s="1"/>
  <c r="X1079" i="5" s="1"/>
  <c r="J1079" i="5"/>
  <c r="O1079" i="5" s="1"/>
  <c r="M1079" i="5" s="1"/>
  <c r="G1079" i="5"/>
  <c r="H1079" i="5" s="1"/>
  <c r="Q1079" i="5" l="1"/>
  <c r="T1079" i="5" s="1"/>
  <c r="U1079" i="5"/>
  <c r="V1079" i="5" s="1"/>
  <c r="W1079" i="5" s="1"/>
  <c r="P1079" i="5"/>
  <c r="S1079" i="5" s="1"/>
  <c r="I1080" i="5" s="1"/>
  <c r="R1079" i="5"/>
  <c r="F1080" i="5" s="1"/>
  <c r="G1080" i="5" l="1"/>
  <c r="H1080" i="5" s="1"/>
  <c r="J1080" i="5"/>
  <c r="O1080" i="5" s="1"/>
  <c r="M1080" i="5" s="1"/>
  <c r="K1080" i="5"/>
  <c r="L1080" i="5" s="1"/>
  <c r="X1080" i="5" s="1"/>
  <c r="P1080" i="5" l="1"/>
  <c r="S1080" i="5" s="1"/>
  <c r="I1081" i="5" s="1"/>
  <c r="Q1080" i="5"/>
  <c r="T1080" i="5" s="1"/>
  <c r="U1080" i="5"/>
  <c r="V1080" i="5" s="1"/>
  <c r="W1080" i="5" s="1"/>
  <c r="R1080" i="5"/>
  <c r="F1081" i="5" s="1"/>
  <c r="G1081" i="5" l="1"/>
  <c r="H1081" i="5" s="1"/>
  <c r="K1081" i="5"/>
  <c r="L1081" i="5" s="1"/>
  <c r="X1081" i="5" s="1"/>
  <c r="J1081" i="5"/>
  <c r="O1081" i="5" s="1"/>
  <c r="M1081" i="5" s="1"/>
  <c r="Q1081" i="5" l="1"/>
  <c r="T1081" i="5" s="1"/>
  <c r="U1081" i="5"/>
  <c r="V1081" i="5" s="1"/>
  <c r="W1081" i="5" s="1"/>
  <c r="P1081" i="5"/>
  <c r="S1081" i="5" s="1"/>
  <c r="I1082" i="5" s="1"/>
  <c r="R1081" i="5"/>
  <c r="F1082" i="5" s="1"/>
  <c r="G1082" i="5" l="1"/>
  <c r="H1082" i="5" s="1"/>
  <c r="J1082" i="5"/>
  <c r="O1082" i="5" s="1"/>
  <c r="M1082" i="5" s="1"/>
  <c r="K1082" i="5"/>
  <c r="L1082" i="5" s="1"/>
  <c r="X1082" i="5" s="1"/>
  <c r="P1082" i="5" l="1"/>
  <c r="S1082" i="5" s="1"/>
  <c r="I1083" i="5" s="1"/>
  <c r="Q1082" i="5"/>
  <c r="T1082" i="5" s="1"/>
  <c r="U1082" i="5"/>
  <c r="V1082" i="5" s="1"/>
  <c r="W1082" i="5" s="1"/>
  <c r="R1082" i="5"/>
  <c r="F1083" i="5" s="1"/>
  <c r="G1083" i="5" l="1"/>
  <c r="H1083" i="5" s="1"/>
  <c r="K1083" i="5"/>
  <c r="L1083" i="5" s="1"/>
  <c r="X1083" i="5" s="1"/>
  <c r="J1083" i="5"/>
  <c r="O1083" i="5" s="1"/>
  <c r="M1083" i="5" s="1"/>
  <c r="P1083" i="5" l="1"/>
  <c r="S1083" i="5" s="1"/>
  <c r="I1084" i="5" s="1"/>
  <c r="U1083" i="5"/>
  <c r="V1083" i="5" s="1"/>
  <c r="W1083" i="5" s="1"/>
  <c r="Q1083" i="5"/>
  <c r="T1083" i="5" s="1"/>
  <c r="R1083" i="5"/>
  <c r="F1084" i="5" s="1"/>
  <c r="G1084" i="5" l="1"/>
  <c r="H1084" i="5" s="1"/>
  <c r="J1084" i="5"/>
  <c r="O1084" i="5" s="1"/>
  <c r="M1084" i="5" s="1"/>
  <c r="K1084" i="5"/>
  <c r="L1084" i="5" s="1"/>
  <c r="X1084" i="5" s="1"/>
  <c r="Q1084" i="5" l="1"/>
  <c r="T1084" i="5" s="1"/>
  <c r="P1084" i="5"/>
  <c r="S1084" i="5" s="1"/>
  <c r="I1085" i="5" s="1"/>
  <c r="U1084" i="5"/>
  <c r="V1084" i="5" s="1"/>
  <c r="W1084" i="5" s="1"/>
  <c r="R1084" i="5"/>
  <c r="F1085" i="5" s="1"/>
  <c r="G1085" i="5" l="1"/>
  <c r="H1085" i="5" s="1"/>
  <c r="K1085" i="5"/>
  <c r="L1085" i="5" s="1"/>
  <c r="X1085" i="5" s="1"/>
  <c r="J1085" i="5"/>
  <c r="O1085" i="5" s="1"/>
  <c r="M1085" i="5" s="1"/>
  <c r="U1085" i="5" l="1"/>
  <c r="V1085" i="5" s="1"/>
  <c r="W1085" i="5" s="1"/>
  <c r="Q1085" i="5"/>
  <c r="T1085" i="5" s="1"/>
  <c r="P1085" i="5"/>
  <c r="S1085" i="5" s="1"/>
  <c r="I1086" i="5" s="1"/>
  <c r="R1085" i="5"/>
  <c r="F1086" i="5" s="1"/>
  <c r="G1086" i="5" l="1"/>
  <c r="H1086" i="5" s="1"/>
  <c r="J1086" i="5"/>
  <c r="O1086" i="5" s="1"/>
  <c r="M1086" i="5" s="1"/>
  <c r="K1086" i="5"/>
  <c r="L1086" i="5" s="1"/>
  <c r="X1086" i="5" s="1"/>
  <c r="P1086" i="5" l="1"/>
  <c r="S1086" i="5" s="1"/>
  <c r="I1087" i="5" s="1"/>
  <c r="U1086" i="5"/>
  <c r="V1086" i="5" s="1"/>
  <c r="W1086" i="5" s="1"/>
  <c r="Q1086" i="5"/>
  <c r="T1086" i="5" s="1"/>
  <c r="R1086" i="5"/>
  <c r="F1087" i="5" s="1"/>
  <c r="G1087" i="5" l="1"/>
  <c r="H1087" i="5" s="1"/>
  <c r="J1087" i="5"/>
  <c r="O1087" i="5" s="1"/>
  <c r="M1087" i="5" s="1"/>
  <c r="K1087" i="5"/>
  <c r="L1087" i="5" s="1"/>
  <c r="X1087" i="5" s="1"/>
  <c r="U1087" i="5" l="1"/>
  <c r="V1087" i="5" s="1"/>
  <c r="W1087" i="5" s="1"/>
  <c r="Q1087" i="5"/>
  <c r="T1087" i="5" s="1"/>
  <c r="P1087" i="5"/>
  <c r="S1087" i="5" s="1"/>
  <c r="I1088" i="5" s="1"/>
  <c r="R1087" i="5"/>
  <c r="F1088" i="5" s="1"/>
  <c r="G1088" i="5" l="1"/>
  <c r="H1088" i="5" s="1"/>
  <c r="K1088" i="5"/>
  <c r="L1088" i="5" s="1"/>
  <c r="X1088" i="5" s="1"/>
  <c r="J1088" i="5"/>
  <c r="O1088" i="5" s="1"/>
  <c r="M1088" i="5" s="1"/>
  <c r="P1088" i="5" l="1"/>
  <c r="S1088" i="5" s="1"/>
  <c r="I1089" i="5" s="1"/>
  <c r="Q1088" i="5"/>
  <c r="T1088" i="5" s="1"/>
  <c r="U1088" i="5"/>
  <c r="V1088" i="5" s="1"/>
  <c r="W1088" i="5" s="1"/>
  <c r="R1088" i="5"/>
  <c r="F1089" i="5" s="1"/>
  <c r="G1089" i="5" l="1"/>
  <c r="H1089" i="5" s="1"/>
  <c r="J1089" i="5"/>
  <c r="O1089" i="5" s="1"/>
  <c r="M1089" i="5" s="1"/>
  <c r="K1089" i="5"/>
  <c r="L1089" i="5" s="1"/>
  <c r="X1089" i="5" s="1"/>
  <c r="Q1089" i="5" l="1"/>
  <c r="T1089" i="5" s="1"/>
  <c r="U1089" i="5"/>
  <c r="V1089" i="5" s="1"/>
  <c r="W1089" i="5" s="1"/>
  <c r="P1089" i="5"/>
  <c r="S1089" i="5" s="1"/>
  <c r="I1090" i="5" s="1"/>
  <c r="R1089" i="5"/>
  <c r="F1090" i="5" s="1"/>
  <c r="G1090" i="5" l="1"/>
  <c r="H1090" i="5" s="1"/>
  <c r="K1090" i="5"/>
  <c r="L1090" i="5" s="1"/>
  <c r="X1090" i="5" s="1"/>
  <c r="J1090" i="5"/>
  <c r="O1090" i="5" s="1"/>
  <c r="M1090" i="5" s="1"/>
  <c r="P1090" i="5" l="1"/>
  <c r="S1090" i="5" s="1"/>
  <c r="I1091" i="5" s="1"/>
  <c r="U1090" i="5"/>
  <c r="V1090" i="5" s="1"/>
  <c r="W1090" i="5" s="1"/>
  <c r="Q1090" i="5"/>
  <c r="T1090" i="5" s="1"/>
  <c r="R1090" i="5"/>
  <c r="F1091" i="5" s="1"/>
  <c r="G1091" i="5" l="1"/>
  <c r="H1091" i="5" s="1"/>
  <c r="J1091" i="5"/>
  <c r="O1091" i="5" s="1"/>
  <c r="M1091" i="5" s="1"/>
  <c r="K1091" i="5"/>
  <c r="L1091" i="5" s="1"/>
  <c r="X1091" i="5" s="1"/>
  <c r="Q1091" i="5" l="1"/>
  <c r="T1091" i="5" s="1"/>
  <c r="P1091" i="5"/>
  <c r="S1091" i="5" s="1"/>
  <c r="I1092" i="5" s="1"/>
  <c r="U1091" i="5"/>
  <c r="V1091" i="5" s="1"/>
  <c r="W1091" i="5" s="1"/>
  <c r="R1091" i="5"/>
  <c r="F1092" i="5" s="1"/>
  <c r="G1092" i="5" l="1"/>
  <c r="H1092" i="5" s="1"/>
  <c r="K1092" i="5"/>
  <c r="L1092" i="5" s="1"/>
  <c r="X1092" i="5" s="1"/>
  <c r="J1092" i="5"/>
  <c r="O1092" i="5" s="1"/>
  <c r="M1092" i="5" s="1"/>
  <c r="U1092" i="5" l="1"/>
  <c r="V1092" i="5" s="1"/>
  <c r="W1092" i="5" s="1"/>
  <c r="P1092" i="5"/>
  <c r="S1092" i="5" s="1"/>
  <c r="I1093" i="5" s="1"/>
  <c r="Q1092" i="5"/>
  <c r="T1092" i="5" s="1"/>
  <c r="R1092" i="5"/>
  <c r="F1093" i="5" s="1"/>
  <c r="G1093" i="5" l="1"/>
  <c r="H1093" i="5" s="1"/>
  <c r="K1093" i="5"/>
  <c r="L1093" i="5" s="1"/>
  <c r="X1093" i="5" s="1"/>
  <c r="J1093" i="5"/>
  <c r="O1093" i="5" s="1"/>
  <c r="M1093" i="5" s="1"/>
  <c r="P1093" i="5" l="1"/>
  <c r="S1093" i="5" s="1"/>
  <c r="I1094" i="5" s="1"/>
  <c r="U1093" i="5"/>
  <c r="V1093" i="5" s="1"/>
  <c r="W1093" i="5" s="1"/>
  <c r="Q1093" i="5"/>
  <c r="T1093" i="5" s="1"/>
  <c r="R1093" i="5"/>
  <c r="F1094" i="5" s="1"/>
  <c r="J1094" i="5" l="1"/>
  <c r="O1094" i="5" s="1"/>
  <c r="M1094" i="5" s="1"/>
  <c r="R1094" i="5" s="1"/>
  <c r="F1095" i="5" s="1"/>
  <c r="K1094" i="5"/>
  <c r="L1094" i="5" s="1"/>
  <c r="X1094" i="5" s="1"/>
  <c r="G1094" i="5"/>
  <c r="H1094" i="5" s="1"/>
  <c r="G1095" i="5" l="1"/>
  <c r="H1095" i="5" s="1"/>
  <c r="Q1094" i="5"/>
  <c r="T1094" i="5" s="1"/>
  <c r="P1094" i="5"/>
  <c r="S1094" i="5" s="1"/>
  <c r="I1095" i="5" s="1"/>
  <c r="U1094" i="5"/>
  <c r="V1094" i="5" s="1"/>
  <c r="W1094" i="5" s="1"/>
  <c r="J1095" i="5" l="1"/>
  <c r="O1095" i="5" s="1"/>
  <c r="M1095" i="5" s="1"/>
  <c r="K1095" i="5"/>
  <c r="L1095" i="5" s="1"/>
  <c r="X1095" i="5" s="1"/>
  <c r="Q1095" i="5" l="1"/>
  <c r="T1095" i="5" s="1"/>
  <c r="U1095" i="5"/>
  <c r="V1095" i="5" s="1"/>
  <c r="W1095" i="5" s="1"/>
  <c r="P1095" i="5"/>
  <c r="S1095" i="5" s="1"/>
  <c r="I1096" i="5" s="1"/>
  <c r="R1095" i="5"/>
  <c r="F1096" i="5" s="1"/>
  <c r="G1096" i="5" l="1"/>
  <c r="H1096" i="5" s="1"/>
  <c r="K1096" i="5"/>
  <c r="L1096" i="5" s="1"/>
  <c r="X1096" i="5" s="1"/>
  <c r="J1096" i="5"/>
  <c r="O1096" i="5" s="1"/>
  <c r="M1096" i="5" s="1"/>
  <c r="P1096" i="5" l="1"/>
  <c r="S1096" i="5" s="1"/>
  <c r="I1097" i="5" s="1"/>
  <c r="Q1096" i="5"/>
  <c r="T1096" i="5" s="1"/>
  <c r="U1096" i="5"/>
  <c r="V1096" i="5" s="1"/>
  <c r="W1096" i="5" s="1"/>
  <c r="R1096" i="5"/>
  <c r="F1097" i="5" s="1"/>
  <c r="G1097" i="5" l="1"/>
  <c r="H1097" i="5" s="1"/>
  <c r="J1097" i="5"/>
  <c r="O1097" i="5" s="1"/>
  <c r="M1097" i="5" s="1"/>
  <c r="K1097" i="5"/>
  <c r="L1097" i="5" s="1"/>
  <c r="X1097" i="5" s="1"/>
  <c r="U1097" i="5" l="1"/>
  <c r="V1097" i="5" s="1"/>
  <c r="W1097" i="5" s="1"/>
  <c r="Q1097" i="5"/>
  <c r="T1097" i="5" s="1"/>
  <c r="P1097" i="5"/>
  <c r="S1097" i="5" s="1"/>
  <c r="I1098" i="5" s="1"/>
  <c r="R1097" i="5"/>
  <c r="F1098" i="5" s="1"/>
  <c r="G1098" i="5" l="1"/>
  <c r="H1098" i="5" s="1"/>
  <c r="K1098" i="5"/>
  <c r="L1098" i="5" s="1"/>
  <c r="X1098" i="5" s="1"/>
  <c r="J1098" i="5"/>
  <c r="O1098" i="5" s="1"/>
  <c r="M1098" i="5" s="1"/>
  <c r="P1098" i="5" l="1"/>
  <c r="S1098" i="5" s="1"/>
  <c r="I1099" i="5" s="1"/>
  <c r="U1098" i="5"/>
  <c r="V1098" i="5" s="1"/>
  <c r="W1098" i="5" s="1"/>
  <c r="Q1098" i="5"/>
  <c r="T1098" i="5" s="1"/>
  <c r="R1098" i="5"/>
  <c r="F1099" i="5" s="1"/>
  <c r="G1099" i="5" l="1"/>
  <c r="H1099" i="5" s="1"/>
  <c r="K1099" i="5"/>
  <c r="L1099" i="5" s="1"/>
  <c r="X1099" i="5" s="1"/>
  <c r="J1099" i="5"/>
  <c r="O1099" i="5" s="1"/>
  <c r="M1099" i="5" s="1"/>
  <c r="Q1099" i="5" l="1"/>
  <c r="T1099" i="5" s="1"/>
  <c r="P1099" i="5"/>
  <c r="S1099" i="5" s="1"/>
  <c r="I1100" i="5" s="1"/>
  <c r="U1099" i="5"/>
  <c r="V1099" i="5" s="1"/>
  <c r="W1099" i="5" s="1"/>
  <c r="R1099" i="5"/>
  <c r="F1100" i="5" s="1"/>
  <c r="G1100" i="5" l="1"/>
  <c r="H1100" i="5" s="1"/>
  <c r="J1100" i="5"/>
  <c r="O1100" i="5" s="1"/>
  <c r="M1100" i="5" s="1"/>
  <c r="K1100" i="5"/>
  <c r="L1100" i="5" s="1"/>
  <c r="X1100" i="5" s="1"/>
  <c r="U1100" i="5" l="1"/>
  <c r="V1100" i="5" s="1"/>
  <c r="W1100" i="5" s="1"/>
  <c r="Q1100" i="5"/>
  <c r="T1100" i="5" s="1"/>
  <c r="P1100" i="5"/>
  <c r="S1100" i="5" s="1"/>
  <c r="I1101" i="5" s="1"/>
  <c r="R1100" i="5"/>
  <c r="F1101" i="5" s="1"/>
  <c r="G1101" i="5" l="1"/>
  <c r="H1101" i="5" s="1"/>
  <c r="J1101" i="5"/>
  <c r="O1101" i="5" s="1"/>
  <c r="M1101" i="5" s="1"/>
  <c r="K1101" i="5"/>
  <c r="L1101" i="5" s="1"/>
  <c r="X1101" i="5" s="1"/>
  <c r="P1101" i="5" l="1"/>
  <c r="S1101" i="5" s="1"/>
  <c r="I1102" i="5" s="1"/>
  <c r="Q1101" i="5"/>
  <c r="T1101" i="5" s="1"/>
  <c r="U1101" i="5"/>
  <c r="V1101" i="5" s="1"/>
  <c r="W1101" i="5" s="1"/>
  <c r="R1101" i="5"/>
  <c r="F1102" i="5" s="1"/>
  <c r="G1102" i="5" l="1"/>
  <c r="H1102" i="5" s="1"/>
  <c r="J1102" i="5"/>
  <c r="O1102" i="5" s="1"/>
  <c r="M1102" i="5" s="1"/>
  <c r="K1102" i="5"/>
  <c r="L1102" i="5" s="1"/>
  <c r="X1102" i="5" s="1"/>
  <c r="Q1102" i="5" l="1"/>
  <c r="T1102" i="5" s="1"/>
  <c r="U1102" i="5"/>
  <c r="V1102" i="5" s="1"/>
  <c r="W1102" i="5" s="1"/>
  <c r="P1102" i="5"/>
  <c r="S1102" i="5" s="1"/>
  <c r="I1103" i="5" s="1"/>
  <c r="R1102" i="5"/>
  <c r="F1103" i="5" s="1"/>
  <c r="G1103" i="5" l="1"/>
  <c r="H1103" i="5" s="1"/>
  <c r="J1103" i="5"/>
  <c r="O1103" i="5" s="1"/>
  <c r="M1103" i="5" s="1"/>
  <c r="K1103" i="5"/>
  <c r="L1103" i="5" s="1"/>
  <c r="X1103" i="5" s="1"/>
  <c r="Q1103" i="5" l="1"/>
  <c r="T1103" i="5" s="1"/>
  <c r="U1103" i="5"/>
  <c r="V1103" i="5" s="1"/>
  <c r="W1103" i="5" s="1"/>
  <c r="P1103" i="5"/>
  <c r="S1103" i="5" s="1"/>
  <c r="I1104" i="5" s="1"/>
  <c r="R1103" i="5"/>
  <c r="F1104" i="5" s="1"/>
  <c r="G1104" i="5" l="1"/>
  <c r="H1104" i="5" s="1"/>
  <c r="J1104" i="5"/>
  <c r="O1104" i="5" s="1"/>
  <c r="M1104" i="5" s="1"/>
  <c r="K1104" i="5"/>
  <c r="L1104" i="5" s="1"/>
  <c r="X1104" i="5" s="1"/>
  <c r="P1104" i="5" l="1"/>
  <c r="S1104" i="5" s="1"/>
  <c r="I1105" i="5" s="1"/>
  <c r="Q1104" i="5"/>
  <c r="T1104" i="5" s="1"/>
  <c r="U1104" i="5"/>
  <c r="V1104" i="5" s="1"/>
  <c r="W1104" i="5" s="1"/>
  <c r="R1104" i="5"/>
  <c r="F1105" i="5" s="1"/>
  <c r="G1105" i="5" l="1"/>
  <c r="H1105" i="5" s="1"/>
  <c r="K1105" i="5"/>
  <c r="L1105" i="5" s="1"/>
  <c r="X1105" i="5" s="1"/>
  <c r="J1105" i="5"/>
  <c r="O1105" i="5" s="1"/>
  <c r="M1105" i="5" s="1"/>
  <c r="P1105" i="5" l="1"/>
  <c r="S1105" i="5" s="1"/>
  <c r="I1106" i="5" s="1"/>
  <c r="U1105" i="5"/>
  <c r="V1105" i="5" s="1"/>
  <c r="W1105" i="5" s="1"/>
  <c r="Q1105" i="5"/>
  <c r="T1105" i="5" s="1"/>
  <c r="R1105" i="5"/>
  <c r="F1106" i="5" s="1"/>
  <c r="G1106" i="5" l="1"/>
  <c r="H1106" i="5" s="1"/>
  <c r="K1106" i="5"/>
  <c r="L1106" i="5" s="1"/>
  <c r="X1106" i="5" s="1"/>
  <c r="J1106" i="5"/>
  <c r="O1106" i="5" s="1"/>
  <c r="M1106" i="5" s="1"/>
  <c r="U1106" i="5" l="1"/>
  <c r="V1106" i="5" s="1"/>
  <c r="W1106" i="5" s="1"/>
  <c r="Q1106" i="5"/>
  <c r="T1106" i="5" s="1"/>
  <c r="P1106" i="5"/>
  <c r="S1106" i="5" s="1"/>
  <c r="I1107" i="5" s="1"/>
  <c r="R1106" i="5"/>
  <c r="F1107" i="5" s="1"/>
  <c r="G1107" i="5" l="1"/>
  <c r="H1107" i="5" s="1"/>
  <c r="K1107" i="5"/>
  <c r="L1107" i="5" s="1"/>
  <c r="X1107" i="5" s="1"/>
  <c r="J1107" i="5"/>
  <c r="O1107" i="5" s="1"/>
  <c r="M1107" i="5" s="1"/>
  <c r="U1107" i="5" l="1"/>
  <c r="V1107" i="5" s="1"/>
  <c r="W1107" i="5" s="1"/>
  <c r="Q1107" i="5"/>
  <c r="T1107" i="5" s="1"/>
  <c r="P1107" i="5"/>
  <c r="S1107" i="5" s="1"/>
  <c r="I1108" i="5" s="1"/>
  <c r="R1107" i="5"/>
  <c r="F1108" i="5" s="1"/>
  <c r="G1108" i="5" l="1"/>
  <c r="H1108" i="5" s="1"/>
  <c r="K1108" i="5"/>
  <c r="L1108" i="5" s="1"/>
  <c r="X1108" i="5" s="1"/>
  <c r="J1108" i="5"/>
  <c r="O1108" i="5" s="1"/>
  <c r="M1108" i="5" s="1"/>
  <c r="U1108" i="5" l="1"/>
  <c r="V1108" i="5" s="1"/>
  <c r="W1108" i="5" s="1"/>
  <c r="Q1108" i="5"/>
  <c r="T1108" i="5" s="1"/>
  <c r="P1108" i="5"/>
  <c r="S1108" i="5" s="1"/>
  <c r="I1109" i="5" s="1"/>
  <c r="R1108" i="5"/>
  <c r="F1109" i="5" s="1"/>
  <c r="G1109" i="5" l="1"/>
  <c r="H1109" i="5" s="1"/>
  <c r="K1109" i="5"/>
  <c r="L1109" i="5" s="1"/>
  <c r="X1109" i="5" s="1"/>
  <c r="J1109" i="5"/>
  <c r="O1109" i="5" s="1"/>
  <c r="M1109" i="5" s="1"/>
  <c r="Q1109" i="5" l="1"/>
  <c r="T1109" i="5" s="1"/>
  <c r="P1109" i="5"/>
  <c r="S1109" i="5" s="1"/>
  <c r="I1110" i="5" s="1"/>
  <c r="U1109" i="5"/>
  <c r="V1109" i="5" s="1"/>
  <c r="W1109" i="5" s="1"/>
  <c r="R1109" i="5"/>
  <c r="F1110" i="5" s="1"/>
  <c r="G1110" i="5" l="1"/>
  <c r="H1110" i="5" s="1"/>
  <c r="J1110" i="5"/>
  <c r="O1110" i="5" s="1"/>
  <c r="M1110" i="5" s="1"/>
  <c r="K1110" i="5"/>
  <c r="L1110" i="5" s="1"/>
  <c r="X1110" i="5" s="1"/>
  <c r="U1110" i="5" l="1"/>
  <c r="V1110" i="5" s="1"/>
  <c r="W1110" i="5" s="1"/>
  <c r="P1110" i="5"/>
  <c r="S1110" i="5" s="1"/>
  <c r="I1111" i="5" s="1"/>
  <c r="Q1110" i="5"/>
  <c r="T1110" i="5" s="1"/>
  <c r="R1110" i="5"/>
  <c r="F1111" i="5" s="1"/>
  <c r="G1111" i="5" l="1"/>
  <c r="H1111" i="5" s="1"/>
  <c r="K1111" i="5"/>
  <c r="L1111" i="5" s="1"/>
  <c r="X1111" i="5" s="1"/>
  <c r="J1111" i="5"/>
  <c r="O1111" i="5" s="1"/>
  <c r="M1111" i="5" s="1"/>
  <c r="Q1111" i="5" l="1"/>
  <c r="T1111" i="5" s="1"/>
  <c r="U1111" i="5"/>
  <c r="V1111" i="5" s="1"/>
  <c r="W1111" i="5" s="1"/>
  <c r="P1111" i="5"/>
  <c r="S1111" i="5" s="1"/>
  <c r="I1112" i="5" s="1"/>
  <c r="R1111" i="5"/>
  <c r="F1112" i="5" s="1"/>
  <c r="G1112" i="5" l="1"/>
  <c r="H1112" i="5" s="1"/>
  <c r="J1112" i="5"/>
  <c r="O1112" i="5" s="1"/>
  <c r="M1112" i="5" s="1"/>
  <c r="K1112" i="5"/>
  <c r="L1112" i="5" s="1"/>
  <c r="X1112" i="5" s="1"/>
  <c r="U1112" i="5" l="1"/>
  <c r="V1112" i="5" s="1"/>
  <c r="W1112" i="5" s="1"/>
  <c r="Q1112" i="5"/>
  <c r="T1112" i="5" s="1"/>
  <c r="P1112" i="5"/>
  <c r="S1112" i="5" s="1"/>
  <c r="I1113" i="5" s="1"/>
  <c r="R1112" i="5"/>
  <c r="F1113" i="5" s="1"/>
  <c r="G1113" i="5" l="1"/>
  <c r="H1113" i="5" s="1"/>
  <c r="K1113" i="5"/>
  <c r="L1113" i="5" s="1"/>
  <c r="X1113" i="5" s="1"/>
  <c r="J1113" i="5"/>
  <c r="O1113" i="5" s="1"/>
  <c r="M1113" i="5" s="1"/>
  <c r="P1113" i="5" l="1"/>
  <c r="S1113" i="5" s="1"/>
  <c r="I1114" i="5" s="1"/>
  <c r="U1113" i="5"/>
  <c r="V1113" i="5" s="1"/>
  <c r="W1113" i="5" s="1"/>
  <c r="Q1113" i="5"/>
  <c r="T1113" i="5" s="1"/>
  <c r="R1113" i="5"/>
  <c r="F1114" i="5" s="1"/>
  <c r="G1114" i="5" l="1"/>
  <c r="H1114" i="5" s="1"/>
  <c r="J1114" i="5"/>
  <c r="O1114" i="5" s="1"/>
  <c r="M1114" i="5" s="1"/>
  <c r="K1114" i="5"/>
  <c r="L1114" i="5" s="1"/>
  <c r="X1114" i="5" s="1"/>
  <c r="U1114" i="5" l="1"/>
  <c r="V1114" i="5" s="1"/>
  <c r="W1114" i="5" s="1"/>
  <c r="Q1114" i="5"/>
  <c r="T1114" i="5" s="1"/>
  <c r="P1114" i="5"/>
  <c r="S1114" i="5" s="1"/>
  <c r="I1115" i="5" s="1"/>
  <c r="R1114" i="5"/>
  <c r="F1115" i="5" s="1"/>
  <c r="G1115" i="5" l="1"/>
  <c r="H1115" i="5" s="1"/>
  <c r="J1115" i="5"/>
  <c r="O1115" i="5" s="1"/>
  <c r="M1115" i="5" s="1"/>
  <c r="K1115" i="5"/>
  <c r="L1115" i="5" s="1"/>
  <c r="X1115" i="5" s="1"/>
  <c r="P1115" i="5" l="1"/>
  <c r="S1115" i="5" s="1"/>
  <c r="I1116" i="5" s="1"/>
  <c r="Q1115" i="5"/>
  <c r="T1115" i="5" s="1"/>
  <c r="U1115" i="5"/>
  <c r="V1115" i="5" s="1"/>
  <c r="W1115" i="5" s="1"/>
  <c r="R1115" i="5"/>
  <c r="F1116" i="5" s="1"/>
  <c r="G1116" i="5" l="1"/>
  <c r="H1116" i="5" s="1"/>
  <c r="J1116" i="5"/>
  <c r="O1116" i="5" s="1"/>
  <c r="M1116" i="5" s="1"/>
  <c r="K1116" i="5"/>
  <c r="L1116" i="5" s="1"/>
  <c r="X1116" i="5" s="1"/>
  <c r="U1116" i="5" l="1"/>
  <c r="V1116" i="5" s="1"/>
  <c r="W1116" i="5" s="1"/>
  <c r="Q1116" i="5"/>
  <c r="T1116" i="5" s="1"/>
  <c r="P1116" i="5"/>
  <c r="S1116" i="5" s="1"/>
  <c r="I1117" i="5" s="1"/>
  <c r="R1116" i="5"/>
  <c r="F1117" i="5" s="1"/>
  <c r="G1117" i="5" l="1"/>
  <c r="H1117" i="5" s="1"/>
  <c r="J1117" i="5"/>
  <c r="O1117" i="5" s="1"/>
  <c r="M1117" i="5" s="1"/>
  <c r="K1117" i="5"/>
  <c r="L1117" i="5" s="1"/>
  <c r="X1117" i="5" s="1"/>
  <c r="P1117" i="5" l="1"/>
  <c r="S1117" i="5" s="1"/>
  <c r="I1118" i="5" s="1"/>
  <c r="Q1117" i="5"/>
  <c r="T1117" i="5" s="1"/>
  <c r="U1117" i="5"/>
  <c r="V1117" i="5" s="1"/>
  <c r="W1117" i="5" s="1"/>
  <c r="R1117" i="5"/>
  <c r="F1118" i="5" s="1"/>
  <c r="G1118" i="5" l="1"/>
  <c r="H1118" i="5" s="1"/>
  <c r="J1118" i="5"/>
  <c r="O1118" i="5" s="1"/>
  <c r="M1118" i="5" s="1"/>
  <c r="K1118" i="5"/>
  <c r="L1118" i="5" s="1"/>
  <c r="X1118" i="5" s="1"/>
  <c r="Q1118" i="5" l="1"/>
  <c r="T1118" i="5" s="1"/>
  <c r="U1118" i="5"/>
  <c r="V1118" i="5" s="1"/>
  <c r="W1118" i="5" s="1"/>
  <c r="P1118" i="5"/>
  <c r="S1118" i="5" s="1"/>
  <c r="I1119" i="5" s="1"/>
  <c r="R1118" i="5"/>
  <c r="F1119" i="5" s="1"/>
  <c r="G1119" i="5" l="1"/>
  <c r="H1119" i="5" s="1"/>
  <c r="J1119" i="5"/>
  <c r="O1119" i="5" s="1"/>
  <c r="M1119" i="5" s="1"/>
  <c r="K1119" i="5"/>
  <c r="L1119" i="5" s="1"/>
  <c r="X1119" i="5" s="1"/>
  <c r="Q1119" i="5" l="1"/>
  <c r="T1119" i="5" s="1"/>
  <c r="U1119" i="5"/>
  <c r="V1119" i="5" s="1"/>
  <c r="W1119" i="5" s="1"/>
  <c r="P1119" i="5"/>
  <c r="S1119" i="5" s="1"/>
  <c r="I1120" i="5" s="1"/>
  <c r="R1119" i="5"/>
  <c r="F1120" i="5" s="1"/>
  <c r="G1120" i="5" l="1"/>
  <c r="H1120" i="5" s="1"/>
  <c r="K1120" i="5"/>
  <c r="L1120" i="5" s="1"/>
  <c r="X1120" i="5" s="1"/>
  <c r="J1120" i="5"/>
  <c r="O1120" i="5" s="1"/>
  <c r="M1120" i="5" s="1"/>
  <c r="P1120" i="5" l="1"/>
  <c r="S1120" i="5" s="1"/>
  <c r="I1121" i="5" s="1"/>
  <c r="Q1120" i="5"/>
  <c r="T1120" i="5" s="1"/>
  <c r="U1120" i="5"/>
  <c r="V1120" i="5" s="1"/>
  <c r="W1120" i="5" s="1"/>
  <c r="R1120" i="5"/>
  <c r="F1121" i="5" s="1"/>
  <c r="G1121" i="5" l="1"/>
  <c r="H1121" i="5" s="1"/>
  <c r="J1121" i="5"/>
  <c r="O1121" i="5" s="1"/>
  <c r="M1121" i="5" s="1"/>
  <c r="K1121" i="5"/>
  <c r="L1121" i="5" s="1"/>
  <c r="X1121" i="5" s="1"/>
  <c r="P1121" i="5" l="1"/>
  <c r="S1121" i="5" s="1"/>
  <c r="I1122" i="5" s="1"/>
  <c r="U1121" i="5"/>
  <c r="V1121" i="5" s="1"/>
  <c r="W1121" i="5" s="1"/>
  <c r="Q1121" i="5"/>
  <c r="T1121" i="5" s="1"/>
  <c r="R1121" i="5"/>
  <c r="F1122" i="5" s="1"/>
  <c r="G1122" i="5" l="1"/>
  <c r="H1122" i="5" s="1"/>
  <c r="K1122" i="5"/>
  <c r="L1122" i="5" s="1"/>
  <c r="X1122" i="5" s="1"/>
  <c r="J1122" i="5"/>
  <c r="O1122" i="5" s="1"/>
  <c r="M1122" i="5" s="1"/>
  <c r="P1122" i="5" l="1"/>
  <c r="S1122" i="5" s="1"/>
  <c r="I1123" i="5" s="1"/>
  <c r="U1122" i="5"/>
  <c r="V1122" i="5" s="1"/>
  <c r="W1122" i="5" s="1"/>
  <c r="Q1122" i="5"/>
  <c r="T1122" i="5" s="1"/>
  <c r="R1122" i="5"/>
  <c r="F1123" i="5" s="1"/>
  <c r="G1123" i="5" l="1"/>
  <c r="H1123" i="5" s="1"/>
  <c r="K1123" i="5"/>
  <c r="L1123" i="5" s="1"/>
  <c r="X1123" i="5" s="1"/>
  <c r="J1123" i="5"/>
  <c r="O1123" i="5" s="1"/>
  <c r="M1123" i="5" s="1"/>
  <c r="U1123" i="5" l="1"/>
  <c r="V1123" i="5" s="1"/>
  <c r="W1123" i="5" s="1"/>
  <c r="Q1123" i="5"/>
  <c r="T1123" i="5" s="1"/>
  <c r="P1123" i="5"/>
  <c r="S1123" i="5" s="1"/>
  <c r="I1124" i="5" s="1"/>
  <c r="R1123" i="5"/>
  <c r="F1124" i="5" s="1"/>
  <c r="G1124" i="5" l="1"/>
  <c r="H1124" i="5" s="1"/>
  <c r="K1124" i="5"/>
  <c r="L1124" i="5" s="1"/>
  <c r="X1124" i="5" s="1"/>
  <c r="J1124" i="5"/>
  <c r="O1124" i="5" s="1"/>
  <c r="M1124" i="5" s="1"/>
  <c r="U1124" i="5" l="1"/>
  <c r="V1124" i="5" s="1"/>
  <c r="W1124" i="5" s="1"/>
  <c r="Q1124" i="5"/>
  <c r="T1124" i="5" s="1"/>
  <c r="P1124" i="5"/>
  <c r="S1124" i="5" s="1"/>
  <c r="I1125" i="5" s="1"/>
  <c r="R1124" i="5"/>
  <c r="F1125" i="5" s="1"/>
  <c r="G1125" i="5" l="1"/>
  <c r="H1125" i="5" s="1"/>
  <c r="J1125" i="5"/>
  <c r="O1125" i="5" s="1"/>
  <c r="M1125" i="5" s="1"/>
  <c r="K1125" i="5"/>
  <c r="L1125" i="5" s="1"/>
  <c r="X1125" i="5" s="1"/>
  <c r="P1125" i="5" l="1"/>
  <c r="S1125" i="5" s="1"/>
  <c r="I1126" i="5" s="1"/>
  <c r="Q1125" i="5"/>
  <c r="T1125" i="5" s="1"/>
  <c r="U1125" i="5"/>
  <c r="V1125" i="5" s="1"/>
  <c r="W1125" i="5" s="1"/>
  <c r="R1125" i="5"/>
  <c r="F1126" i="5" s="1"/>
  <c r="G1126" i="5" l="1"/>
  <c r="H1126" i="5" s="1"/>
  <c r="J1126" i="5"/>
  <c r="O1126" i="5" s="1"/>
  <c r="M1126" i="5" s="1"/>
  <c r="K1126" i="5"/>
  <c r="L1126" i="5" s="1"/>
  <c r="X1126" i="5" s="1"/>
  <c r="Q1126" i="5" l="1"/>
  <c r="T1126" i="5" s="1"/>
  <c r="U1126" i="5"/>
  <c r="V1126" i="5" s="1"/>
  <c r="W1126" i="5" s="1"/>
  <c r="P1126" i="5"/>
  <c r="S1126" i="5" s="1"/>
  <c r="I1127" i="5" s="1"/>
  <c r="R1126" i="5"/>
  <c r="F1127" i="5" s="1"/>
  <c r="G1127" i="5" l="1"/>
  <c r="H1127" i="5" s="1"/>
  <c r="J1127" i="5"/>
  <c r="O1127" i="5" s="1"/>
  <c r="M1127" i="5" s="1"/>
  <c r="K1127" i="5"/>
  <c r="L1127" i="5" s="1"/>
  <c r="X1127" i="5" s="1"/>
  <c r="Q1127" i="5" l="1"/>
  <c r="T1127" i="5" s="1"/>
  <c r="P1127" i="5"/>
  <c r="S1127" i="5" s="1"/>
  <c r="I1128" i="5" s="1"/>
  <c r="U1127" i="5"/>
  <c r="V1127" i="5" s="1"/>
  <c r="W1127" i="5" s="1"/>
  <c r="R1127" i="5"/>
  <c r="F1128" i="5" s="1"/>
  <c r="G1128" i="5" l="1"/>
  <c r="H1128" i="5" s="1"/>
  <c r="J1128" i="5"/>
  <c r="O1128" i="5" s="1"/>
  <c r="M1128" i="5" s="1"/>
  <c r="K1128" i="5"/>
  <c r="L1128" i="5" s="1"/>
  <c r="X1128" i="5" s="1"/>
  <c r="P1128" i="5" l="1"/>
  <c r="S1128" i="5" s="1"/>
  <c r="I1129" i="5" s="1"/>
  <c r="Q1128" i="5"/>
  <c r="T1128" i="5" s="1"/>
  <c r="U1128" i="5"/>
  <c r="V1128" i="5" s="1"/>
  <c r="W1128" i="5" s="1"/>
  <c r="R1128" i="5"/>
  <c r="F1129" i="5" s="1"/>
  <c r="G1129" i="5" l="1"/>
  <c r="H1129" i="5" s="1"/>
  <c r="K1129" i="5"/>
  <c r="L1129" i="5" s="1"/>
  <c r="X1129" i="5" s="1"/>
  <c r="J1129" i="5"/>
  <c r="O1129" i="5" s="1"/>
  <c r="M1129" i="5" s="1"/>
  <c r="P1129" i="5" l="1"/>
  <c r="S1129" i="5" s="1"/>
  <c r="I1130" i="5" s="1"/>
  <c r="U1129" i="5"/>
  <c r="V1129" i="5" s="1"/>
  <c r="W1129" i="5" s="1"/>
  <c r="Q1129" i="5"/>
  <c r="T1129" i="5" s="1"/>
  <c r="R1129" i="5"/>
  <c r="F1130" i="5" s="1"/>
  <c r="G1130" i="5" l="1"/>
  <c r="H1130" i="5" s="1"/>
  <c r="J1130" i="5"/>
  <c r="O1130" i="5" s="1"/>
  <c r="M1130" i="5" s="1"/>
  <c r="K1130" i="5"/>
  <c r="L1130" i="5" s="1"/>
  <c r="X1130" i="5" s="1"/>
  <c r="U1130" i="5" l="1"/>
  <c r="V1130" i="5" s="1"/>
  <c r="W1130" i="5" s="1"/>
  <c r="P1130" i="5"/>
  <c r="S1130" i="5" s="1"/>
  <c r="I1131" i="5" s="1"/>
  <c r="Q1130" i="5"/>
  <c r="T1130" i="5" s="1"/>
  <c r="R1130" i="5"/>
  <c r="F1131" i="5" s="1"/>
  <c r="G1131" i="5" l="1"/>
  <c r="H1131" i="5" s="1"/>
  <c r="K1131" i="5"/>
  <c r="L1131" i="5" s="1"/>
  <c r="X1131" i="5" s="1"/>
  <c r="J1131" i="5"/>
  <c r="O1131" i="5" s="1"/>
  <c r="M1131" i="5" s="1"/>
  <c r="U1131" i="5" l="1"/>
  <c r="V1131" i="5" s="1"/>
  <c r="W1131" i="5" s="1"/>
  <c r="Q1131" i="5"/>
  <c r="T1131" i="5" s="1"/>
  <c r="P1131" i="5"/>
  <c r="S1131" i="5" s="1"/>
  <c r="I1132" i="5" s="1"/>
  <c r="R1131" i="5"/>
  <c r="F1132" i="5" s="1"/>
  <c r="G1132" i="5" l="1"/>
  <c r="H1132" i="5" s="1"/>
  <c r="J1132" i="5"/>
  <c r="O1132" i="5" s="1"/>
  <c r="M1132" i="5" s="1"/>
  <c r="K1132" i="5"/>
  <c r="L1132" i="5" s="1"/>
  <c r="X1132" i="5" s="1"/>
  <c r="U1132" i="5" l="1"/>
  <c r="V1132" i="5" s="1"/>
  <c r="W1132" i="5" s="1"/>
  <c r="Q1132" i="5"/>
  <c r="T1132" i="5" s="1"/>
  <c r="P1132" i="5"/>
  <c r="S1132" i="5" s="1"/>
  <c r="I1133" i="5" s="1"/>
  <c r="R1132" i="5"/>
  <c r="F1133" i="5" s="1"/>
  <c r="G1133" i="5" l="1"/>
  <c r="H1133" i="5" s="1"/>
  <c r="J1133" i="5"/>
  <c r="O1133" i="5" s="1"/>
  <c r="M1133" i="5" s="1"/>
  <c r="K1133" i="5"/>
  <c r="L1133" i="5" s="1"/>
  <c r="X1133" i="5" s="1"/>
  <c r="P1133" i="5" l="1"/>
  <c r="S1133" i="5" s="1"/>
  <c r="I1134" i="5" s="1"/>
  <c r="Q1133" i="5"/>
  <c r="T1133" i="5" s="1"/>
  <c r="U1133" i="5"/>
  <c r="V1133" i="5" s="1"/>
  <c r="W1133" i="5" s="1"/>
  <c r="R1133" i="5"/>
  <c r="F1134" i="5" s="1"/>
  <c r="G1134" i="5" l="1"/>
  <c r="H1134" i="5" s="1"/>
  <c r="J1134" i="5"/>
  <c r="O1134" i="5" s="1"/>
  <c r="M1134" i="5" s="1"/>
  <c r="K1134" i="5"/>
  <c r="L1134" i="5" s="1"/>
  <c r="X1134" i="5" s="1"/>
  <c r="Q1134" i="5" l="1"/>
  <c r="T1134" i="5" s="1"/>
  <c r="U1134" i="5"/>
  <c r="V1134" i="5" s="1"/>
  <c r="W1134" i="5" s="1"/>
  <c r="P1134" i="5"/>
  <c r="S1134" i="5" s="1"/>
  <c r="I1135" i="5" s="1"/>
  <c r="R1134" i="5"/>
  <c r="F1135" i="5" s="1"/>
  <c r="G1135" i="5" l="1"/>
  <c r="H1135" i="5" s="1"/>
  <c r="J1135" i="5"/>
  <c r="O1135" i="5" s="1"/>
  <c r="M1135" i="5" s="1"/>
  <c r="K1135" i="5"/>
  <c r="L1135" i="5" s="1"/>
  <c r="X1135" i="5" s="1"/>
  <c r="P1135" i="5" l="1"/>
  <c r="S1135" i="5" s="1"/>
  <c r="I1136" i="5" s="1"/>
  <c r="Q1135" i="5"/>
  <c r="T1135" i="5" s="1"/>
  <c r="U1135" i="5"/>
  <c r="V1135" i="5" s="1"/>
  <c r="W1135" i="5" s="1"/>
  <c r="R1135" i="5"/>
  <c r="F1136" i="5" s="1"/>
  <c r="G1136" i="5" l="1"/>
  <c r="H1136" i="5" s="1"/>
  <c r="J1136" i="5"/>
  <c r="O1136" i="5" s="1"/>
  <c r="M1136" i="5" s="1"/>
  <c r="K1136" i="5"/>
  <c r="L1136" i="5" s="1"/>
  <c r="X1136" i="5" s="1"/>
  <c r="U1136" i="5" l="1"/>
  <c r="V1136" i="5" s="1"/>
  <c r="W1136" i="5" s="1"/>
  <c r="P1136" i="5"/>
  <c r="S1136" i="5" s="1"/>
  <c r="I1137" i="5" s="1"/>
  <c r="Q1136" i="5"/>
  <c r="T1136" i="5" s="1"/>
  <c r="R1136" i="5"/>
  <c r="F1137" i="5" s="1"/>
  <c r="G1137" i="5" l="1"/>
  <c r="H1137" i="5" s="1"/>
  <c r="K1137" i="5"/>
  <c r="L1137" i="5" s="1"/>
  <c r="X1137" i="5" s="1"/>
  <c r="J1137" i="5"/>
  <c r="O1137" i="5" s="1"/>
  <c r="M1137" i="5" s="1"/>
  <c r="U1137" i="5" l="1"/>
  <c r="V1137" i="5" s="1"/>
  <c r="W1137" i="5" s="1"/>
  <c r="Q1137" i="5"/>
  <c r="T1137" i="5" s="1"/>
  <c r="P1137" i="5"/>
  <c r="S1137" i="5" s="1"/>
  <c r="I1138" i="5" s="1"/>
  <c r="R1137" i="5"/>
  <c r="F1138" i="5" s="1"/>
  <c r="G1138" i="5" l="1"/>
  <c r="H1138" i="5" s="1"/>
  <c r="J1138" i="5"/>
  <c r="O1138" i="5" s="1"/>
  <c r="M1138" i="5" s="1"/>
  <c r="K1138" i="5"/>
  <c r="L1138" i="5" s="1"/>
  <c r="X1138" i="5" s="1"/>
  <c r="U1138" i="5" l="1"/>
  <c r="V1138" i="5" s="1"/>
  <c r="W1138" i="5" s="1"/>
  <c r="P1138" i="5"/>
  <c r="S1138" i="5" s="1"/>
  <c r="I1139" i="5" s="1"/>
  <c r="Q1138" i="5"/>
  <c r="T1138" i="5" s="1"/>
  <c r="R1138" i="5"/>
  <c r="F1139" i="5" s="1"/>
  <c r="G1139" i="5" l="1"/>
  <c r="H1139" i="5" s="1"/>
  <c r="K1139" i="5"/>
  <c r="L1139" i="5" s="1"/>
  <c r="X1139" i="5" s="1"/>
  <c r="J1139" i="5"/>
  <c r="O1139" i="5" s="1"/>
  <c r="M1139" i="5" s="1"/>
  <c r="P1139" i="5" l="1"/>
  <c r="S1139" i="5" s="1"/>
  <c r="I1140" i="5" s="1"/>
  <c r="Q1139" i="5"/>
  <c r="T1139" i="5" s="1"/>
  <c r="U1139" i="5"/>
  <c r="V1139" i="5" s="1"/>
  <c r="W1139" i="5" s="1"/>
  <c r="R1139" i="5"/>
  <c r="F1140" i="5" s="1"/>
  <c r="G1140" i="5" l="1"/>
  <c r="H1140" i="5" s="1"/>
  <c r="J1140" i="5"/>
  <c r="O1140" i="5" s="1"/>
  <c r="M1140" i="5" s="1"/>
  <c r="K1140" i="5"/>
  <c r="L1140" i="5" s="1"/>
  <c r="X1140" i="5" s="1"/>
  <c r="U1140" i="5" l="1"/>
  <c r="V1140" i="5" s="1"/>
  <c r="W1140" i="5" s="1"/>
  <c r="Q1140" i="5"/>
  <c r="T1140" i="5" s="1"/>
  <c r="P1140" i="5"/>
  <c r="S1140" i="5" s="1"/>
  <c r="I1141" i="5" s="1"/>
  <c r="R1140" i="5"/>
  <c r="F1141" i="5" s="1"/>
  <c r="G1141" i="5" l="1"/>
  <c r="H1141" i="5" s="1"/>
  <c r="J1141" i="5"/>
  <c r="O1141" i="5" s="1"/>
  <c r="M1141" i="5" s="1"/>
  <c r="K1141" i="5"/>
  <c r="L1141" i="5" s="1"/>
  <c r="X1141" i="5" s="1"/>
  <c r="P1141" i="5" l="1"/>
  <c r="S1141" i="5" s="1"/>
  <c r="I1142" i="5" s="1"/>
  <c r="Q1141" i="5"/>
  <c r="T1141" i="5" s="1"/>
  <c r="U1141" i="5"/>
  <c r="V1141" i="5" s="1"/>
  <c r="W1141" i="5" s="1"/>
  <c r="R1141" i="5"/>
  <c r="F1142" i="5" s="1"/>
  <c r="G1142" i="5" l="1"/>
  <c r="H1142" i="5" s="1"/>
  <c r="J1142" i="5"/>
  <c r="O1142" i="5" s="1"/>
  <c r="M1142" i="5" s="1"/>
  <c r="K1142" i="5"/>
  <c r="L1142" i="5" s="1"/>
  <c r="X1142" i="5" s="1"/>
  <c r="Q1142" i="5" l="1"/>
  <c r="T1142" i="5" s="1"/>
  <c r="P1142" i="5"/>
  <c r="S1142" i="5" s="1"/>
  <c r="I1143" i="5" s="1"/>
  <c r="U1142" i="5"/>
  <c r="V1142" i="5" s="1"/>
  <c r="W1142" i="5" s="1"/>
  <c r="R1142" i="5"/>
  <c r="F1143" i="5" s="1"/>
  <c r="G1143" i="5" l="1"/>
  <c r="H1143" i="5" s="1"/>
  <c r="K1143" i="5"/>
  <c r="L1143" i="5" s="1"/>
  <c r="X1143" i="5" s="1"/>
  <c r="J1143" i="5"/>
  <c r="O1143" i="5" s="1"/>
  <c r="M1143" i="5" s="1"/>
  <c r="P1143" i="5" l="1"/>
  <c r="S1143" i="5" s="1"/>
  <c r="I1144" i="5" s="1"/>
  <c r="U1143" i="5"/>
  <c r="V1143" i="5" s="1"/>
  <c r="W1143" i="5" s="1"/>
  <c r="Q1143" i="5"/>
  <c r="T1143" i="5" s="1"/>
  <c r="R1143" i="5"/>
  <c r="F1144" i="5" s="1"/>
  <c r="G1144" i="5" l="1"/>
  <c r="H1144" i="5" s="1"/>
  <c r="J1144" i="5"/>
  <c r="O1144" i="5" s="1"/>
  <c r="M1144" i="5" s="1"/>
  <c r="K1144" i="5"/>
  <c r="L1144" i="5" s="1"/>
  <c r="X1144" i="5" s="1"/>
  <c r="P1144" i="5" l="1"/>
  <c r="S1144" i="5" s="1"/>
  <c r="I1145" i="5" s="1"/>
  <c r="U1144" i="5"/>
  <c r="V1144" i="5" s="1"/>
  <c r="W1144" i="5" s="1"/>
  <c r="Q1144" i="5"/>
  <c r="T1144" i="5" s="1"/>
  <c r="R1144" i="5"/>
  <c r="F1145" i="5" s="1"/>
  <c r="G1145" i="5" l="1"/>
  <c r="H1145" i="5" s="1"/>
  <c r="K1145" i="5"/>
  <c r="L1145" i="5" s="1"/>
  <c r="X1145" i="5" s="1"/>
  <c r="J1145" i="5"/>
  <c r="O1145" i="5" s="1"/>
  <c r="M1145" i="5" s="1"/>
  <c r="P1145" i="5" l="1"/>
  <c r="S1145" i="5" s="1"/>
  <c r="I1146" i="5" s="1"/>
  <c r="U1145" i="5"/>
  <c r="V1145" i="5" s="1"/>
  <c r="W1145" i="5" s="1"/>
  <c r="Q1145" i="5"/>
  <c r="T1145" i="5" s="1"/>
  <c r="R1145" i="5"/>
  <c r="F1146" i="5" s="1"/>
  <c r="G1146" i="5" l="1"/>
  <c r="H1146" i="5" s="1"/>
  <c r="K1146" i="5"/>
  <c r="L1146" i="5" s="1"/>
  <c r="X1146" i="5" s="1"/>
  <c r="J1146" i="5"/>
  <c r="O1146" i="5" s="1"/>
  <c r="M1146" i="5" s="1"/>
  <c r="P1146" i="5" l="1"/>
  <c r="S1146" i="5" s="1"/>
  <c r="I1147" i="5" s="1"/>
  <c r="U1146" i="5"/>
  <c r="V1146" i="5" s="1"/>
  <c r="W1146" i="5" s="1"/>
  <c r="Q1146" i="5"/>
  <c r="T1146" i="5" s="1"/>
  <c r="R1146" i="5"/>
  <c r="F1147" i="5" s="1"/>
  <c r="G1147" i="5" l="1"/>
  <c r="H1147" i="5" s="1"/>
  <c r="J1147" i="5"/>
  <c r="O1147" i="5" s="1"/>
  <c r="M1147" i="5" s="1"/>
  <c r="K1147" i="5"/>
  <c r="L1147" i="5" s="1"/>
  <c r="X1147" i="5" s="1"/>
  <c r="U1147" i="5" l="1"/>
  <c r="V1147" i="5" s="1"/>
  <c r="W1147" i="5" s="1"/>
  <c r="Q1147" i="5"/>
  <c r="T1147" i="5" s="1"/>
  <c r="P1147" i="5"/>
  <c r="S1147" i="5" s="1"/>
  <c r="I1148" i="5" s="1"/>
  <c r="R1147" i="5"/>
  <c r="F1148" i="5" s="1"/>
  <c r="G1148" i="5" l="1"/>
  <c r="H1148" i="5" s="1"/>
  <c r="K1148" i="5"/>
  <c r="L1148" i="5" s="1"/>
  <c r="X1148" i="5" s="1"/>
  <c r="J1148" i="5"/>
  <c r="O1148" i="5" s="1"/>
  <c r="M1148" i="5" s="1"/>
  <c r="U1148" i="5" l="1"/>
  <c r="V1148" i="5" s="1"/>
  <c r="W1148" i="5" s="1"/>
  <c r="Q1148" i="5"/>
  <c r="T1148" i="5" s="1"/>
  <c r="P1148" i="5"/>
  <c r="S1148" i="5" s="1"/>
  <c r="I1149" i="5" s="1"/>
  <c r="R1148" i="5"/>
  <c r="F1149" i="5" s="1"/>
  <c r="G1149" i="5" l="1"/>
  <c r="H1149" i="5" s="1"/>
  <c r="J1149" i="5"/>
  <c r="O1149" i="5" s="1"/>
  <c r="M1149" i="5" s="1"/>
  <c r="K1149" i="5"/>
  <c r="L1149" i="5" s="1"/>
  <c r="X1149" i="5" s="1"/>
  <c r="P1149" i="5" l="1"/>
  <c r="S1149" i="5" s="1"/>
  <c r="I1150" i="5" s="1"/>
  <c r="Q1149" i="5"/>
  <c r="T1149" i="5" s="1"/>
  <c r="U1149" i="5"/>
  <c r="V1149" i="5" s="1"/>
  <c r="W1149" i="5" s="1"/>
  <c r="R1149" i="5"/>
  <c r="F1150" i="5" s="1"/>
  <c r="G1150" i="5" l="1"/>
  <c r="H1150" i="5" s="1"/>
  <c r="J1150" i="5"/>
  <c r="O1150" i="5" s="1"/>
  <c r="M1150" i="5" s="1"/>
  <c r="K1150" i="5"/>
  <c r="L1150" i="5" s="1"/>
  <c r="X1150" i="5" s="1"/>
  <c r="Q1150" i="5" l="1"/>
  <c r="T1150" i="5" s="1"/>
  <c r="P1150" i="5"/>
  <c r="S1150" i="5" s="1"/>
  <c r="I1151" i="5" s="1"/>
  <c r="U1150" i="5"/>
  <c r="V1150" i="5" s="1"/>
  <c r="W1150" i="5" s="1"/>
  <c r="R1150" i="5"/>
  <c r="F1151" i="5" s="1"/>
  <c r="G1151" i="5" l="1"/>
  <c r="H1151" i="5" s="1"/>
  <c r="J1151" i="5"/>
  <c r="O1151" i="5" s="1"/>
  <c r="M1151" i="5" s="1"/>
  <c r="K1151" i="5"/>
  <c r="L1151" i="5" s="1"/>
  <c r="X1151" i="5" s="1"/>
  <c r="P1151" i="5" l="1"/>
  <c r="S1151" i="5" s="1"/>
  <c r="I1152" i="5" s="1"/>
  <c r="Q1151" i="5"/>
  <c r="T1151" i="5" s="1"/>
  <c r="U1151" i="5"/>
  <c r="V1151" i="5" s="1"/>
  <c r="W1151" i="5" s="1"/>
  <c r="R1151" i="5"/>
  <c r="F1152" i="5" s="1"/>
  <c r="G1152" i="5" l="1"/>
  <c r="H1152" i="5" s="1"/>
  <c r="J1152" i="5"/>
  <c r="O1152" i="5" s="1"/>
  <c r="M1152" i="5" s="1"/>
  <c r="K1152" i="5"/>
  <c r="L1152" i="5" s="1"/>
  <c r="X1152" i="5" s="1"/>
  <c r="P1152" i="5" l="1"/>
  <c r="S1152" i="5" s="1"/>
  <c r="I1153" i="5" s="1"/>
  <c r="U1152" i="5"/>
  <c r="V1152" i="5" s="1"/>
  <c r="W1152" i="5" s="1"/>
  <c r="Q1152" i="5"/>
  <c r="T1152" i="5" s="1"/>
  <c r="R1152" i="5"/>
  <c r="F1153" i="5" s="1"/>
  <c r="G1153" i="5" l="1"/>
  <c r="H1153" i="5" s="1"/>
  <c r="J1153" i="5"/>
  <c r="O1153" i="5" s="1"/>
  <c r="M1153" i="5" s="1"/>
  <c r="K1153" i="5"/>
  <c r="L1153" i="5" s="1"/>
  <c r="X1153" i="5" s="1"/>
  <c r="U1153" i="5" l="1"/>
  <c r="V1153" i="5" s="1"/>
  <c r="W1153" i="5" s="1"/>
  <c r="P1153" i="5"/>
  <c r="S1153" i="5" s="1"/>
  <c r="I1154" i="5" s="1"/>
  <c r="Q1153" i="5"/>
  <c r="T1153" i="5" s="1"/>
  <c r="R1153" i="5"/>
  <c r="F1154" i="5" s="1"/>
  <c r="G1154" i="5" l="1"/>
  <c r="H1154" i="5" s="1"/>
  <c r="J1154" i="5"/>
  <c r="O1154" i="5" s="1"/>
  <c r="M1154" i="5" s="1"/>
  <c r="K1154" i="5"/>
  <c r="L1154" i="5" s="1"/>
  <c r="X1154" i="5" s="1"/>
  <c r="P1154" i="5" l="1"/>
  <c r="S1154" i="5" s="1"/>
  <c r="I1155" i="5" s="1"/>
  <c r="U1154" i="5"/>
  <c r="V1154" i="5" s="1"/>
  <c r="W1154" i="5" s="1"/>
  <c r="Q1154" i="5"/>
  <c r="T1154" i="5" s="1"/>
  <c r="R1154" i="5"/>
  <c r="F1155" i="5" s="1"/>
  <c r="G1155" i="5" l="1"/>
  <c r="H1155" i="5" s="1"/>
  <c r="J1155" i="5"/>
  <c r="O1155" i="5" s="1"/>
  <c r="M1155" i="5" s="1"/>
  <c r="K1155" i="5"/>
  <c r="L1155" i="5" s="1"/>
  <c r="X1155" i="5" s="1"/>
  <c r="U1155" i="5" l="1"/>
  <c r="V1155" i="5" s="1"/>
  <c r="W1155" i="5" s="1"/>
  <c r="Q1155" i="5"/>
  <c r="T1155" i="5" s="1"/>
  <c r="P1155" i="5"/>
  <c r="S1155" i="5" s="1"/>
  <c r="I1156" i="5" s="1"/>
  <c r="R1155" i="5"/>
  <c r="F1156" i="5" s="1"/>
  <c r="G1156" i="5" l="1"/>
  <c r="H1156" i="5" s="1"/>
  <c r="K1156" i="5"/>
  <c r="L1156" i="5" s="1"/>
  <c r="X1156" i="5" s="1"/>
  <c r="J1156" i="5"/>
  <c r="O1156" i="5" s="1"/>
  <c r="M1156" i="5" s="1"/>
  <c r="U1156" i="5" l="1"/>
  <c r="V1156" i="5" s="1"/>
  <c r="W1156" i="5" s="1"/>
  <c r="Q1156" i="5"/>
  <c r="T1156" i="5" s="1"/>
  <c r="P1156" i="5"/>
  <c r="S1156" i="5" s="1"/>
  <c r="I1157" i="5" s="1"/>
  <c r="R1156" i="5"/>
  <c r="F1157" i="5" s="1"/>
  <c r="G1157" i="5" l="1"/>
  <c r="H1157" i="5" s="1"/>
  <c r="K1157" i="5"/>
  <c r="L1157" i="5" s="1"/>
  <c r="X1157" i="5" s="1"/>
  <c r="J1157" i="5"/>
  <c r="O1157" i="5" s="1"/>
  <c r="M1157" i="5" s="1"/>
  <c r="Q1157" i="5" l="1"/>
  <c r="T1157" i="5" s="1"/>
  <c r="P1157" i="5"/>
  <c r="S1157" i="5" s="1"/>
  <c r="I1158" i="5" s="1"/>
  <c r="U1157" i="5"/>
  <c r="V1157" i="5" s="1"/>
  <c r="W1157" i="5" s="1"/>
  <c r="R1157" i="5"/>
  <c r="F1158" i="5" s="1"/>
  <c r="G1158" i="5" l="1"/>
  <c r="H1158" i="5" s="1"/>
  <c r="K1158" i="5"/>
  <c r="L1158" i="5" s="1"/>
  <c r="X1158" i="5" s="1"/>
  <c r="J1158" i="5"/>
  <c r="O1158" i="5" s="1"/>
  <c r="M1158" i="5" s="1"/>
  <c r="Q1158" i="5" l="1"/>
  <c r="T1158" i="5" s="1"/>
  <c r="U1158" i="5"/>
  <c r="V1158" i="5" s="1"/>
  <c r="W1158" i="5" s="1"/>
  <c r="P1158" i="5"/>
  <c r="S1158" i="5" s="1"/>
  <c r="I1159" i="5" s="1"/>
  <c r="R1158" i="5"/>
  <c r="F1159" i="5" s="1"/>
  <c r="G1159" i="5" l="1"/>
  <c r="H1159" i="5" s="1"/>
  <c r="K1159" i="5"/>
  <c r="L1159" i="5" s="1"/>
  <c r="X1159" i="5" s="1"/>
  <c r="J1159" i="5"/>
  <c r="O1159" i="5" s="1"/>
  <c r="M1159" i="5" s="1"/>
  <c r="P1159" i="5" l="1"/>
  <c r="S1159" i="5" s="1"/>
  <c r="I1160" i="5" s="1"/>
  <c r="Q1159" i="5"/>
  <c r="T1159" i="5" s="1"/>
  <c r="U1159" i="5"/>
  <c r="V1159" i="5" s="1"/>
  <c r="W1159" i="5" s="1"/>
  <c r="R1159" i="5"/>
  <c r="F1160" i="5" s="1"/>
  <c r="G1160" i="5" l="1"/>
  <c r="H1160" i="5" s="1"/>
  <c r="J1160" i="5"/>
  <c r="O1160" i="5" s="1"/>
  <c r="M1160" i="5" s="1"/>
  <c r="K1160" i="5"/>
  <c r="L1160" i="5" s="1"/>
  <c r="X1160" i="5" s="1"/>
  <c r="U1160" i="5" l="1"/>
  <c r="V1160" i="5" s="1"/>
  <c r="W1160" i="5" s="1"/>
  <c r="Q1160" i="5"/>
  <c r="T1160" i="5" s="1"/>
  <c r="P1160" i="5"/>
  <c r="S1160" i="5" s="1"/>
  <c r="I1161" i="5" s="1"/>
  <c r="R1160" i="5"/>
  <c r="F1161" i="5" s="1"/>
  <c r="G1161" i="5" l="1"/>
  <c r="H1161" i="5" s="1"/>
  <c r="K1161" i="5"/>
  <c r="L1161" i="5" s="1"/>
  <c r="X1161" i="5" s="1"/>
  <c r="J1161" i="5"/>
  <c r="O1161" i="5" s="1"/>
  <c r="M1161" i="5" s="1"/>
  <c r="U1161" i="5" l="1"/>
  <c r="V1161" i="5" s="1"/>
  <c r="W1161" i="5" s="1"/>
  <c r="Q1161" i="5"/>
  <c r="T1161" i="5" s="1"/>
  <c r="P1161" i="5"/>
  <c r="S1161" i="5" s="1"/>
  <c r="I1162" i="5" s="1"/>
  <c r="R1161" i="5"/>
  <c r="F1162" i="5" s="1"/>
  <c r="G1162" i="5" l="1"/>
  <c r="H1162" i="5" s="1"/>
  <c r="J1162" i="5"/>
  <c r="O1162" i="5" s="1"/>
  <c r="M1162" i="5" s="1"/>
  <c r="K1162" i="5"/>
  <c r="L1162" i="5" s="1"/>
  <c r="X1162" i="5" s="1"/>
  <c r="P1162" i="5" l="1"/>
  <c r="S1162" i="5" s="1"/>
  <c r="I1163" i="5" s="1"/>
  <c r="U1162" i="5"/>
  <c r="V1162" i="5" s="1"/>
  <c r="W1162" i="5" s="1"/>
  <c r="Q1162" i="5"/>
  <c r="T1162" i="5" s="1"/>
  <c r="R1162" i="5"/>
  <c r="F1163" i="5" s="1"/>
  <c r="J1163" i="5" l="1"/>
  <c r="O1163" i="5" s="1"/>
  <c r="M1163" i="5" s="1"/>
  <c r="K1163" i="5"/>
  <c r="L1163" i="5" s="1"/>
  <c r="X1163" i="5" s="1"/>
  <c r="G1163" i="5"/>
  <c r="H1163" i="5" s="1"/>
  <c r="P1163" i="5" l="1"/>
  <c r="S1163" i="5" s="1"/>
  <c r="I1164" i="5" s="1"/>
  <c r="U1163" i="5"/>
  <c r="V1163" i="5" s="1"/>
  <c r="W1163" i="5" s="1"/>
  <c r="Q1163" i="5"/>
  <c r="T1163" i="5" s="1"/>
  <c r="R1163" i="5"/>
  <c r="F1164" i="5" s="1"/>
  <c r="G1164" i="5" l="1"/>
  <c r="H1164" i="5" s="1"/>
  <c r="J1164" i="5"/>
  <c r="O1164" i="5" s="1"/>
  <c r="M1164" i="5" s="1"/>
  <c r="K1164" i="5"/>
  <c r="L1164" i="5" s="1"/>
  <c r="X1164" i="5" s="1"/>
  <c r="U1164" i="5" l="1"/>
  <c r="V1164" i="5" s="1"/>
  <c r="W1164" i="5" s="1"/>
  <c r="P1164" i="5"/>
  <c r="S1164" i="5" s="1"/>
  <c r="I1165" i="5" s="1"/>
  <c r="Q1164" i="5"/>
  <c r="T1164" i="5" s="1"/>
  <c r="R1164" i="5"/>
  <c r="F1165" i="5" s="1"/>
  <c r="G1165" i="5" l="1"/>
  <c r="H1165" i="5" s="1"/>
  <c r="K1165" i="5"/>
  <c r="L1165" i="5" s="1"/>
  <c r="X1165" i="5" s="1"/>
  <c r="J1165" i="5"/>
  <c r="O1165" i="5" s="1"/>
  <c r="M1165" i="5" s="1"/>
  <c r="P1165" i="5" l="1"/>
  <c r="S1165" i="5" s="1"/>
  <c r="I1166" i="5" s="1"/>
  <c r="U1165" i="5"/>
  <c r="V1165" i="5" s="1"/>
  <c r="W1165" i="5" s="1"/>
  <c r="Q1165" i="5"/>
  <c r="T1165" i="5" s="1"/>
  <c r="R1165" i="5"/>
  <c r="F1166" i="5" s="1"/>
  <c r="G1166" i="5" l="1"/>
  <c r="H1166" i="5" s="1"/>
  <c r="J1166" i="5"/>
  <c r="O1166" i="5" s="1"/>
  <c r="M1166" i="5" s="1"/>
  <c r="K1166" i="5"/>
  <c r="L1166" i="5" s="1"/>
  <c r="X1166" i="5" s="1"/>
  <c r="P1166" i="5" l="1"/>
  <c r="S1166" i="5" s="1"/>
  <c r="I1167" i="5" s="1"/>
  <c r="Q1166" i="5"/>
  <c r="T1166" i="5" s="1"/>
  <c r="U1166" i="5"/>
  <c r="V1166" i="5" s="1"/>
  <c r="W1166" i="5" s="1"/>
  <c r="R1166" i="5"/>
  <c r="F1167" i="5" s="1"/>
  <c r="G1167" i="5" l="1"/>
  <c r="H1167" i="5" s="1"/>
  <c r="K1167" i="5"/>
  <c r="L1167" i="5" s="1"/>
  <c r="X1167" i="5" s="1"/>
  <c r="J1167" i="5"/>
  <c r="O1167" i="5" s="1"/>
  <c r="M1167" i="5" s="1"/>
  <c r="P1167" i="5" l="1"/>
  <c r="S1167" i="5" s="1"/>
  <c r="I1168" i="5" s="1"/>
  <c r="Q1167" i="5"/>
  <c r="T1167" i="5" s="1"/>
  <c r="U1167" i="5"/>
  <c r="V1167" i="5" s="1"/>
  <c r="W1167" i="5" s="1"/>
  <c r="R1167" i="5"/>
  <c r="F1168" i="5" s="1"/>
  <c r="G1168" i="5" l="1"/>
  <c r="H1168" i="5" s="1"/>
  <c r="J1168" i="5"/>
  <c r="O1168" i="5" s="1"/>
  <c r="M1168" i="5" s="1"/>
  <c r="K1168" i="5"/>
  <c r="L1168" i="5" s="1"/>
  <c r="X1168" i="5" s="1"/>
  <c r="Q1168" i="5" l="1"/>
  <c r="T1168" i="5" s="1"/>
  <c r="P1168" i="5"/>
  <c r="S1168" i="5" s="1"/>
  <c r="I1169" i="5" s="1"/>
  <c r="U1168" i="5"/>
  <c r="V1168" i="5" s="1"/>
  <c r="W1168" i="5" s="1"/>
  <c r="R1168" i="5"/>
  <c r="F1169" i="5" s="1"/>
  <c r="G1169" i="5" l="1"/>
  <c r="H1169" i="5" s="1"/>
  <c r="J1169" i="5"/>
  <c r="O1169" i="5" s="1"/>
  <c r="M1169" i="5" s="1"/>
  <c r="K1169" i="5"/>
  <c r="L1169" i="5" s="1"/>
  <c r="X1169" i="5" s="1"/>
  <c r="U1169" i="5" l="1"/>
  <c r="V1169" i="5" s="1"/>
  <c r="W1169" i="5" s="1"/>
  <c r="Q1169" i="5"/>
  <c r="T1169" i="5" s="1"/>
  <c r="P1169" i="5"/>
  <c r="S1169" i="5" s="1"/>
  <c r="I1170" i="5" s="1"/>
  <c r="R1169" i="5"/>
  <c r="F1170" i="5" s="1"/>
  <c r="G1170" i="5" l="1"/>
  <c r="H1170" i="5" s="1"/>
  <c r="K1170" i="5"/>
  <c r="L1170" i="5" s="1"/>
  <c r="X1170" i="5" s="1"/>
  <c r="J1170" i="5"/>
  <c r="O1170" i="5" s="1"/>
  <c r="M1170" i="5" s="1"/>
  <c r="P1170" i="5" l="1"/>
  <c r="S1170" i="5" s="1"/>
  <c r="I1171" i="5" s="1"/>
  <c r="Q1170" i="5"/>
  <c r="T1170" i="5" s="1"/>
  <c r="U1170" i="5"/>
  <c r="V1170" i="5" s="1"/>
  <c r="W1170" i="5" s="1"/>
  <c r="R1170" i="5"/>
  <c r="F1171" i="5" s="1"/>
  <c r="G1171" i="5" l="1"/>
  <c r="H1171" i="5" s="1"/>
  <c r="J1171" i="5"/>
  <c r="O1171" i="5" s="1"/>
  <c r="M1171" i="5" s="1"/>
  <c r="K1171" i="5"/>
  <c r="L1171" i="5" s="1"/>
  <c r="X1171" i="5" s="1"/>
  <c r="Q1171" i="5" l="1"/>
  <c r="T1171" i="5" s="1"/>
  <c r="P1171" i="5"/>
  <c r="S1171" i="5" s="1"/>
  <c r="I1172" i="5" s="1"/>
  <c r="U1171" i="5"/>
  <c r="V1171" i="5" s="1"/>
  <c r="W1171" i="5" s="1"/>
  <c r="R1171" i="5"/>
  <c r="F1172" i="5" s="1"/>
  <c r="G1172" i="5" l="1"/>
  <c r="H1172" i="5" s="1"/>
  <c r="K1172" i="5"/>
  <c r="L1172" i="5" s="1"/>
  <c r="X1172" i="5" s="1"/>
  <c r="J1172" i="5"/>
  <c r="O1172" i="5" s="1"/>
  <c r="M1172" i="5" s="1"/>
  <c r="U1172" i="5" l="1"/>
  <c r="V1172" i="5" s="1"/>
  <c r="W1172" i="5" s="1"/>
  <c r="Q1172" i="5"/>
  <c r="T1172" i="5" s="1"/>
  <c r="P1172" i="5"/>
  <c r="S1172" i="5" s="1"/>
  <c r="I1173" i="5" s="1"/>
  <c r="R1172" i="5"/>
  <c r="F1173" i="5" s="1"/>
  <c r="G1173" i="5" l="1"/>
  <c r="H1173" i="5" s="1"/>
  <c r="J1173" i="5"/>
  <c r="O1173" i="5" s="1"/>
  <c r="M1173" i="5" s="1"/>
  <c r="K1173" i="5"/>
  <c r="L1173" i="5" s="1"/>
  <c r="X1173" i="5" s="1"/>
  <c r="P1173" i="5" l="1"/>
  <c r="S1173" i="5" s="1"/>
  <c r="I1174" i="5" s="1"/>
  <c r="U1173" i="5"/>
  <c r="V1173" i="5" s="1"/>
  <c r="W1173" i="5" s="1"/>
  <c r="Q1173" i="5"/>
  <c r="T1173" i="5" s="1"/>
  <c r="R1173" i="5"/>
  <c r="F1174" i="5" s="1"/>
  <c r="J1174" i="5" l="1"/>
  <c r="O1174" i="5" s="1"/>
  <c r="M1174" i="5" s="1"/>
  <c r="K1174" i="5"/>
  <c r="L1174" i="5" s="1"/>
  <c r="X1174" i="5" s="1"/>
  <c r="G1174" i="5"/>
  <c r="H1174" i="5" s="1"/>
  <c r="Q1174" i="5" l="1"/>
  <c r="T1174" i="5" s="1"/>
  <c r="U1174" i="5"/>
  <c r="V1174" i="5" s="1"/>
  <c r="W1174" i="5" s="1"/>
  <c r="P1174" i="5"/>
  <c r="S1174" i="5" s="1"/>
  <c r="I1175" i="5" s="1"/>
  <c r="R1174" i="5"/>
  <c r="F1175" i="5" s="1"/>
  <c r="G1175" i="5" l="1"/>
  <c r="H1175" i="5" s="1"/>
  <c r="K1175" i="5"/>
  <c r="L1175" i="5" s="1"/>
  <c r="X1175" i="5" s="1"/>
  <c r="J1175" i="5"/>
  <c r="O1175" i="5" s="1"/>
  <c r="M1175" i="5" s="1"/>
  <c r="P1175" i="5" l="1"/>
  <c r="S1175" i="5" s="1"/>
  <c r="I1176" i="5" s="1"/>
  <c r="U1175" i="5"/>
  <c r="V1175" i="5" s="1"/>
  <c r="W1175" i="5" s="1"/>
  <c r="Q1175" i="5"/>
  <c r="T1175" i="5" s="1"/>
  <c r="R1175" i="5"/>
  <c r="F1176" i="5" s="1"/>
  <c r="G1176" i="5" l="1"/>
  <c r="H1176" i="5" s="1"/>
  <c r="K1176" i="5"/>
  <c r="L1176" i="5" s="1"/>
  <c r="X1176" i="5" s="1"/>
  <c r="J1176" i="5"/>
  <c r="O1176" i="5" s="1"/>
  <c r="M1176" i="5" s="1"/>
  <c r="P1176" i="5" l="1"/>
  <c r="S1176" i="5" s="1"/>
  <c r="I1177" i="5" s="1"/>
  <c r="Q1176" i="5"/>
  <c r="T1176" i="5" s="1"/>
  <c r="U1176" i="5"/>
  <c r="V1176" i="5" s="1"/>
  <c r="W1176" i="5" s="1"/>
  <c r="R1176" i="5"/>
  <c r="F1177" i="5" s="1"/>
  <c r="G1177" i="5" l="1"/>
  <c r="H1177" i="5" s="1"/>
  <c r="J1177" i="5"/>
  <c r="O1177" i="5" s="1"/>
  <c r="M1177" i="5" s="1"/>
  <c r="K1177" i="5"/>
  <c r="L1177" i="5" s="1"/>
  <c r="X1177" i="5" s="1"/>
  <c r="U1177" i="5" l="1"/>
  <c r="V1177" i="5" s="1"/>
  <c r="W1177" i="5" s="1"/>
  <c r="Q1177" i="5"/>
  <c r="T1177" i="5" s="1"/>
  <c r="P1177" i="5"/>
  <c r="S1177" i="5" s="1"/>
  <c r="I1178" i="5" s="1"/>
  <c r="R1177" i="5"/>
  <c r="F1178" i="5" s="1"/>
  <c r="G1178" i="5" l="1"/>
  <c r="H1178" i="5" s="1"/>
  <c r="J1178" i="5"/>
  <c r="O1178" i="5" s="1"/>
  <c r="M1178" i="5" s="1"/>
  <c r="K1178" i="5"/>
  <c r="L1178" i="5" s="1"/>
  <c r="X1178" i="5" s="1"/>
  <c r="P1178" i="5" l="1"/>
  <c r="S1178" i="5" s="1"/>
  <c r="I1179" i="5" s="1"/>
  <c r="U1178" i="5"/>
  <c r="V1178" i="5" s="1"/>
  <c r="W1178" i="5" s="1"/>
  <c r="Q1178" i="5"/>
  <c r="T1178" i="5" s="1"/>
  <c r="R1178" i="5"/>
  <c r="F1179" i="5" s="1"/>
  <c r="G1179" i="5" l="1"/>
  <c r="H1179" i="5" s="1"/>
  <c r="J1179" i="5"/>
  <c r="O1179" i="5" s="1"/>
  <c r="M1179" i="5" s="1"/>
  <c r="K1179" i="5"/>
  <c r="L1179" i="5" s="1"/>
  <c r="X1179" i="5" s="1"/>
  <c r="P1179" i="5" l="1"/>
  <c r="S1179" i="5" s="1"/>
  <c r="I1180" i="5" s="1"/>
  <c r="U1179" i="5"/>
  <c r="V1179" i="5" s="1"/>
  <c r="W1179" i="5" s="1"/>
  <c r="Q1179" i="5"/>
  <c r="T1179" i="5" s="1"/>
  <c r="R1179" i="5"/>
  <c r="F1180" i="5" s="1"/>
  <c r="G1180" i="5" l="1"/>
  <c r="H1180" i="5" s="1"/>
  <c r="J1180" i="5"/>
  <c r="O1180" i="5" s="1"/>
  <c r="M1180" i="5" s="1"/>
  <c r="K1180" i="5"/>
  <c r="L1180" i="5" s="1"/>
  <c r="X1180" i="5" s="1"/>
  <c r="U1180" i="5" l="1"/>
  <c r="V1180" i="5" s="1"/>
  <c r="W1180" i="5" s="1"/>
  <c r="P1180" i="5"/>
  <c r="S1180" i="5" s="1"/>
  <c r="I1181" i="5" s="1"/>
  <c r="Q1180" i="5"/>
  <c r="T1180" i="5" s="1"/>
  <c r="R1180" i="5"/>
  <c r="F1181" i="5" s="1"/>
  <c r="G1181" i="5" l="1"/>
  <c r="H1181" i="5" s="1"/>
  <c r="K1181" i="5"/>
  <c r="L1181" i="5" s="1"/>
  <c r="X1181" i="5" s="1"/>
  <c r="J1181" i="5"/>
  <c r="O1181" i="5" s="1"/>
  <c r="M1181" i="5" s="1"/>
  <c r="P1181" i="5" l="1"/>
  <c r="S1181" i="5" s="1"/>
  <c r="I1182" i="5" s="1"/>
  <c r="U1181" i="5"/>
  <c r="V1181" i="5" s="1"/>
  <c r="W1181" i="5" s="1"/>
  <c r="Q1181" i="5"/>
  <c r="T1181" i="5" s="1"/>
  <c r="R1181" i="5"/>
  <c r="F1182" i="5" s="1"/>
  <c r="G1182" i="5" l="1"/>
  <c r="H1182" i="5" s="1"/>
  <c r="J1182" i="5"/>
  <c r="O1182" i="5" s="1"/>
  <c r="M1182" i="5" s="1"/>
  <c r="K1182" i="5"/>
  <c r="L1182" i="5" s="1"/>
  <c r="X1182" i="5" s="1"/>
  <c r="Q1182" i="5" l="1"/>
  <c r="T1182" i="5" s="1"/>
  <c r="P1182" i="5"/>
  <c r="S1182" i="5" s="1"/>
  <c r="I1183" i="5" s="1"/>
  <c r="U1182" i="5"/>
  <c r="V1182" i="5" s="1"/>
  <c r="W1182" i="5" s="1"/>
  <c r="R1182" i="5"/>
  <c r="F1183" i="5" s="1"/>
  <c r="G1183" i="5" l="1"/>
  <c r="H1183" i="5" s="1"/>
  <c r="K1183" i="5"/>
  <c r="L1183" i="5" s="1"/>
  <c r="X1183" i="5" s="1"/>
  <c r="J1183" i="5"/>
  <c r="O1183" i="5" s="1"/>
  <c r="M1183" i="5" s="1"/>
  <c r="P1183" i="5" l="1"/>
  <c r="S1183" i="5" s="1"/>
  <c r="I1184" i="5" s="1"/>
  <c r="Q1183" i="5"/>
  <c r="T1183" i="5" s="1"/>
  <c r="U1183" i="5"/>
  <c r="V1183" i="5" s="1"/>
  <c r="W1183" i="5" s="1"/>
  <c r="R1183" i="5"/>
  <c r="F1184" i="5" s="1"/>
  <c r="G1184" i="5" l="1"/>
  <c r="H1184" i="5" s="1"/>
  <c r="J1184" i="5"/>
  <c r="O1184" i="5" s="1"/>
  <c r="M1184" i="5" s="1"/>
  <c r="K1184" i="5"/>
  <c r="L1184" i="5" s="1"/>
  <c r="X1184" i="5" s="1"/>
  <c r="U1184" i="5" l="1"/>
  <c r="V1184" i="5" s="1"/>
  <c r="W1184" i="5" s="1"/>
  <c r="P1184" i="5"/>
  <c r="S1184" i="5" s="1"/>
  <c r="I1185" i="5" s="1"/>
  <c r="Q1184" i="5"/>
  <c r="T1184" i="5" s="1"/>
  <c r="R1184" i="5"/>
  <c r="F1185" i="5" s="1"/>
  <c r="G1185" i="5" l="1"/>
  <c r="H1185" i="5" s="1"/>
  <c r="J1185" i="5"/>
  <c r="O1185" i="5" s="1"/>
  <c r="M1185" i="5" s="1"/>
  <c r="K1185" i="5"/>
  <c r="L1185" i="5" s="1"/>
  <c r="X1185" i="5" s="1"/>
  <c r="P1185" i="5" l="1"/>
  <c r="S1185" i="5" s="1"/>
  <c r="I1186" i="5" s="1"/>
  <c r="U1185" i="5"/>
  <c r="V1185" i="5" s="1"/>
  <c r="W1185" i="5" s="1"/>
  <c r="Q1185" i="5"/>
  <c r="T1185" i="5" s="1"/>
  <c r="R1185" i="5"/>
  <c r="F1186" i="5" s="1"/>
  <c r="G1186" i="5" l="1"/>
  <c r="H1186" i="5" s="1"/>
  <c r="J1186" i="5"/>
  <c r="O1186" i="5" s="1"/>
  <c r="M1186" i="5" s="1"/>
  <c r="K1186" i="5"/>
  <c r="L1186" i="5" s="1"/>
  <c r="X1186" i="5" s="1"/>
  <c r="P1186" i="5" l="1"/>
  <c r="S1186" i="5" s="1"/>
  <c r="I1187" i="5" s="1"/>
  <c r="U1186" i="5"/>
  <c r="V1186" i="5" s="1"/>
  <c r="W1186" i="5" s="1"/>
  <c r="Q1186" i="5"/>
  <c r="T1186" i="5" s="1"/>
  <c r="R1186" i="5"/>
  <c r="F1187" i="5" s="1"/>
  <c r="G1187" i="5" l="1"/>
  <c r="H1187" i="5" s="1"/>
  <c r="J1187" i="5"/>
  <c r="O1187" i="5" s="1"/>
  <c r="M1187" i="5" s="1"/>
  <c r="K1187" i="5"/>
  <c r="L1187" i="5" s="1"/>
  <c r="X1187" i="5" s="1"/>
  <c r="U1187" i="5" l="1"/>
  <c r="V1187" i="5" s="1"/>
  <c r="W1187" i="5" s="1"/>
  <c r="Q1187" i="5"/>
  <c r="T1187" i="5" s="1"/>
  <c r="P1187" i="5"/>
  <c r="S1187" i="5" s="1"/>
  <c r="I1188" i="5" s="1"/>
  <c r="R1187" i="5"/>
  <c r="F1188" i="5" s="1"/>
  <c r="G1188" i="5" l="1"/>
  <c r="H1188" i="5" s="1"/>
  <c r="J1188" i="5"/>
  <c r="O1188" i="5" s="1"/>
  <c r="M1188" i="5" s="1"/>
  <c r="K1188" i="5"/>
  <c r="L1188" i="5" s="1"/>
  <c r="X1188" i="5" s="1"/>
  <c r="U1188" i="5" l="1"/>
  <c r="V1188" i="5" s="1"/>
  <c r="W1188" i="5" s="1"/>
  <c r="Q1188" i="5"/>
  <c r="T1188" i="5" s="1"/>
  <c r="P1188" i="5"/>
  <c r="S1188" i="5" s="1"/>
  <c r="I1189" i="5" s="1"/>
  <c r="R1188" i="5"/>
  <c r="F1189" i="5" s="1"/>
  <c r="G1189" i="5" l="1"/>
  <c r="H1189" i="5" s="1"/>
  <c r="K1189" i="5"/>
  <c r="L1189" i="5" s="1"/>
  <c r="X1189" i="5" s="1"/>
  <c r="J1189" i="5"/>
  <c r="O1189" i="5" s="1"/>
  <c r="M1189" i="5" s="1"/>
  <c r="P1189" i="5" l="1"/>
  <c r="S1189" i="5" s="1"/>
  <c r="I1190" i="5" s="1"/>
  <c r="U1189" i="5"/>
  <c r="V1189" i="5" s="1"/>
  <c r="W1189" i="5" s="1"/>
  <c r="Q1189" i="5"/>
  <c r="T1189" i="5" s="1"/>
  <c r="R1189" i="5"/>
  <c r="F1190" i="5" s="1"/>
  <c r="J1190" i="5" l="1"/>
  <c r="O1190" i="5" s="1"/>
  <c r="M1190" i="5" s="1"/>
  <c r="R1190" i="5" s="1"/>
  <c r="F1191" i="5" s="1"/>
  <c r="K1190" i="5"/>
  <c r="L1190" i="5" s="1"/>
  <c r="X1190" i="5" s="1"/>
  <c r="G1190" i="5"/>
  <c r="H1190" i="5" s="1"/>
  <c r="G1191" i="5" l="1"/>
  <c r="H1191" i="5" s="1"/>
  <c r="P1190" i="5"/>
  <c r="S1190" i="5" s="1"/>
  <c r="I1191" i="5" s="1"/>
  <c r="U1190" i="5"/>
  <c r="V1190" i="5" s="1"/>
  <c r="W1190" i="5" s="1"/>
  <c r="Q1190" i="5"/>
  <c r="T1190" i="5" s="1"/>
  <c r="K1191" i="5" l="1"/>
  <c r="L1191" i="5" s="1"/>
  <c r="X1191" i="5" s="1"/>
  <c r="J1191" i="5"/>
  <c r="O1191" i="5" s="1"/>
  <c r="M1191" i="5" s="1"/>
  <c r="P1191" i="5" l="1"/>
  <c r="S1191" i="5" s="1"/>
  <c r="I1192" i="5" s="1"/>
  <c r="Q1191" i="5"/>
  <c r="T1191" i="5" s="1"/>
  <c r="U1191" i="5"/>
  <c r="V1191" i="5" s="1"/>
  <c r="W1191" i="5" s="1"/>
  <c r="R1191" i="5"/>
  <c r="F1192" i="5" s="1"/>
  <c r="G1192" i="5" l="1"/>
  <c r="H1192" i="5" s="1"/>
  <c r="J1192" i="5"/>
  <c r="O1192" i="5" s="1"/>
  <c r="M1192" i="5" s="1"/>
  <c r="K1192" i="5"/>
  <c r="L1192" i="5" s="1"/>
  <c r="X1192" i="5" s="1"/>
  <c r="P1192" i="5" l="1"/>
  <c r="S1192" i="5" s="1"/>
  <c r="I1193" i="5" s="1"/>
  <c r="Q1192" i="5"/>
  <c r="T1192" i="5" s="1"/>
  <c r="U1192" i="5"/>
  <c r="V1192" i="5" s="1"/>
  <c r="W1192" i="5" s="1"/>
  <c r="R1192" i="5"/>
  <c r="F1193" i="5" s="1"/>
  <c r="G1193" i="5" l="1"/>
  <c r="H1193" i="5" s="1"/>
  <c r="K1193" i="5"/>
  <c r="L1193" i="5" s="1"/>
  <c r="X1193" i="5" s="1"/>
  <c r="J1193" i="5"/>
  <c r="O1193" i="5" s="1"/>
  <c r="M1193" i="5" s="1"/>
  <c r="P1193" i="5" l="1"/>
  <c r="S1193" i="5" s="1"/>
  <c r="I1194" i="5" s="1"/>
  <c r="U1193" i="5"/>
  <c r="V1193" i="5" s="1"/>
  <c r="W1193" i="5" s="1"/>
  <c r="Q1193" i="5"/>
  <c r="T1193" i="5" s="1"/>
  <c r="R1193" i="5"/>
  <c r="F1194" i="5" s="1"/>
  <c r="G1194" i="5" l="1"/>
  <c r="H1194" i="5" s="1"/>
  <c r="J1194" i="5"/>
  <c r="O1194" i="5" s="1"/>
  <c r="M1194" i="5" s="1"/>
  <c r="K1194" i="5"/>
  <c r="L1194" i="5" s="1"/>
  <c r="X1194" i="5" s="1"/>
  <c r="P1194" i="5" l="1"/>
  <c r="S1194" i="5" s="1"/>
  <c r="I1195" i="5" s="1"/>
  <c r="U1194" i="5"/>
  <c r="V1194" i="5" s="1"/>
  <c r="W1194" i="5" s="1"/>
  <c r="Q1194" i="5"/>
  <c r="T1194" i="5" s="1"/>
  <c r="R1194" i="5"/>
  <c r="F1195" i="5" s="1"/>
  <c r="K1195" i="5" l="1"/>
  <c r="L1195" i="5" s="1"/>
  <c r="X1195" i="5" s="1"/>
  <c r="J1195" i="5"/>
  <c r="O1195" i="5" s="1"/>
  <c r="M1195" i="5" s="1"/>
  <c r="G1195" i="5"/>
  <c r="H1195" i="5" s="1"/>
  <c r="U1195" i="5" l="1"/>
  <c r="V1195" i="5" s="1"/>
  <c r="W1195" i="5" s="1"/>
  <c r="Q1195" i="5"/>
  <c r="T1195" i="5" s="1"/>
  <c r="P1195" i="5"/>
  <c r="S1195" i="5" s="1"/>
  <c r="I1196" i="5" s="1"/>
  <c r="R1195" i="5"/>
  <c r="F1196" i="5" s="1"/>
  <c r="G1196" i="5" l="1"/>
  <c r="H1196" i="5" s="1"/>
  <c r="J1196" i="5"/>
  <c r="O1196" i="5" s="1"/>
  <c r="M1196" i="5" s="1"/>
  <c r="K1196" i="5"/>
  <c r="L1196" i="5" s="1"/>
  <c r="X1196" i="5" s="1"/>
  <c r="U1196" i="5" l="1"/>
  <c r="V1196" i="5" s="1"/>
  <c r="W1196" i="5" s="1"/>
  <c r="Q1196" i="5"/>
  <c r="T1196" i="5" s="1"/>
  <c r="P1196" i="5"/>
  <c r="S1196" i="5" s="1"/>
  <c r="I1197" i="5" s="1"/>
  <c r="R1196" i="5"/>
  <c r="F1197" i="5" s="1"/>
  <c r="G1197" i="5" l="1"/>
  <c r="H1197" i="5" s="1"/>
  <c r="J1197" i="5"/>
  <c r="O1197" i="5" s="1"/>
  <c r="M1197" i="5" s="1"/>
  <c r="K1197" i="5"/>
  <c r="L1197" i="5" s="1"/>
  <c r="X1197" i="5" s="1"/>
  <c r="Q1197" i="5" l="1"/>
  <c r="T1197" i="5" s="1"/>
  <c r="U1197" i="5"/>
  <c r="V1197" i="5" s="1"/>
  <c r="W1197" i="5" s="1"/>
  <c r="P1197" i="5"/>
  <c r="S1197" i="5" s="1"/>
  <c r="I1198" i="5" s="1"/>
  <c r="R1197" i="5"/>
  <c r="F1198" i="5" s="1"/>
  <c r="G1198" i="5" l="1"/>
  <c r="H1198" i="5" s="1"/>
  <c r="J1198" i="5"/>
  <c r="O1198" i="5" s="1"/>
  <c r="M1198" i="5" s="1"/>
  <c r="K1198" i="5"/>
  <c r="L1198" i="5" s="1"/>
  <c r="X1198" i="5" s="1"/>
  <c r="P1198" i="5" l="1"/>
  <c r="S1198" i="5" s="1"/>
  <c r="I1199" i="5" s="1"/>
  <c r="U1198" i="5"/>
  <c r="V1198" i="5" s="1"/>
  <c r="W1198" i="5" s="1"/>
  <c r="Q1198" i="5"/>
  <c r="T1198" i="5" s="1"/>
  <c r="R1198" i="5"/>
  <c r="F1199" i="5" s="1"/>
  <c r="K1199" i="5" l="1"/>
  <c r="L1199" i="5" s="1"/>
  <c r="X1199" i="5" s="1"/>
  <c r="J1199" i="5"/>
  <c r="O1199" i="5" s="1"/>
  <c r="M1199" i="5" s="1"/>
  <c r="G1199" i="5"/>
  <c r="H1199" i="5" s="1"/>
  <c r="P1199" i="5" l="1"/>
  <c r="S1199" i="5" s="1"/>
  <c r="I1200" i="5" s="1"/>
  <c r="U1199" i="5"/>
  <c r="V1199" i="5" s="1"/>
  <c r="W1199" i="5" s="1"/>
  <c r="Q1199" i="5"/>
  <c r="T1199" i="5" s="1"/>
  <c r="R1199" i="5"/>
  <c r="F1200" i="5" s="1"/>
  <c r="K1200" i="5" l="1"/>
  <c r="L1200" i="5" s="1"/>
  <c r="X1200" i="5" s="1"/>
  <c r="J1200" i="5"/>
  <c r="O1200" i="5" s="1"/>
  <c r="M1200" i="5" s="1"/>
  <c r="R1200" i="5" s="1"/>
  <c r="F1201" i="5" s="1"/>
  <c r="G1200" i="5"/>
  <c r="H1200" i="5" s="1"/>
  <c r="G1201" i="5" l="1"/>
  <c r="H1201" i="5" s="1"/>
  <c r="P1200" i="5"/>
  <c r="S1200" i="5" s="1"/>
  <c r="I1201" i="5" s="1"/>
  <c r="Q1200" i="5"/>
  <c r="T1200" i="5" s="1"/>
  <c r="U1200" i="5"/>
  <c r="V1200" i="5" s="1"/>
  <c r="W1200" i="5" s="1"/>
  <c r="K1201" i="5" l="1"/>
  <c r="L1201" i="5" s="1"/>
  <c r="X1201" i="5" s="1"/>
  <c r="J1201" i="5"/>
  <c r="O1201" i="5" s="1"/>
  <c r="M1201" i="5" s="1"/>
  <c r="P1201" i="5" l="1"/>
  <c r="S1201" i="5" s="1"/>
  <c r="I1202" i="5" s="1"/>
  <c r="U1201" i="5"/>
  <c r="V1201" i="5" s="1"/>
  <c r="W1201" i="5" s="1"/>
  <c r="Q1201" i="5"/>
  <c r="T1201" i="5" s="1"/>
  <c r="R1201" i="5"/>
  <c r="F1202" i="5" s="1"/>
  <c r="G1202" i="5" l="1"/>
  <c r="H1202" i="5" s="1"/>
  <c r="K1202" i="5"/>
  <c r="L1202" i="5" s="1"/>
  <c r="X1202" i="5" s="1"/>
  <c r="J1202" i="5"/>
  <c r="O1202" i="5" s="1"/>
  <c r="M1202" i="5" s="1"/>
  <c r="P1202" i="5" l="1"/>
  <c r="S1202" i="5" s="1"/>
  <c r="I1203" i="5" s="1"/>
  <c r="U1202" i="5"/>
  <c r="V1202" i="5" s="1"/>
  <c r="W1202" i="5" s="1"/>
  <c r="Q1202" i="5"/>
  <c r="T1202" i="5" s="1"/>
  <c r="R1202" i="5"/>
  <c r="F1203" i="5" s="1"/>
  <c r="G1203" i="5" l="1"/>
  <c r="H1203" i="5" s="1"/>
  <c r="J1203" i="5"/>
  <c r="O1203" i="5" s="1"/>
  <c r="M1203" i="5" s="1"/>
  <c r="K1203" i="5"/>
  <c r="L1203" i="5" s="1"/>
  <c r="X1203" i="5" s="1"/>
  <c r="P1203" i="5" l="1"/>
  <c r="S1203" i="5" s="1"/>
  <c r="I1204" i="5" s="1"/>
  <c r="U1203" i="5"/>
  <c r="V1203" i="5" s="1"/>
  <c r="W1203" i="5" s="1"/>
  <c r="Q1203" i="5"/>
  <c r="T1203" i="5" s="1"/>
  <c r="R1203" i="5"/>
  <c r="F1204" i="5" s="1"/>
  <c r="J1204" i="5" l="1"/>
  <c r="O1204" i="5" s="1"/>
  <c r="M1204" i="5" s="1"/>
  <c r="R1204" i="5" s="1"/>
  <c r="F1205" i="5" s="1"/>
  <c r="K1204" i="5"/>
  <c r="L1204" i="5" s="1"/>
  <c r="X1204" i="5" s="1"/>
  <c r="G1204" i="5"/>
  <c r="H1204" i="5" s="1"/>
  <c r="G1205" i="5" l="1"/>
  <c r="H1205" i="5" s="1"/>
  <c r="U1204" i="5"/>
  <c r="V1204" i="5" s="1"/>
  <c r="W1204" i="5" s="1"/>
  <c r="Q1204" i="5"/>
  <c r="T1204" i="5" s="1"/>
  <c r="P1204" i="5"/>
  <c r="S1204" i="5" s="1"/>
  <c r="I1205" i="5" s="1"/>
  <c r="J1205" i="5" l="1"/>
  <c r="O1205" i="5" s="1"/>
  <c r="M1205" i="5" s="1"/>
  <c r="K1205" i="5"/>
  <c r="L1205" i="5" s="1"/>
  <c r="X1205" i="5" s="1"/>
  <c r="Q1205" i="5" l="1"/>
  <c r="T1205" i="5" s="1"/>
  <c r="U1205" i="5"/>
  <c r="V1205" i="5" s="1"/>
  <c r="W1205" i="5" s="1"/>
  <c r="P1205" i="5"/>
  <c r="S1205" i="5" s="1"/>
  <c r="I1206" i="5" s="1"/>
  <c r="R1205" i="5"/>
  <c r="F1206" i="5" s="1"/>
  <c r="G1206" i="5" l="1"/>
  <c r="H1206" i="5" s="1"/>
  <c r="K1206" i="5"/>
  <c r="L1206" i="5" s="1"/>
  <c r="X1206" i="5" s="1"/>
  <c r="J1206" i="5"/>
  <c r="O1206" i="5" s="1"/>
  <c r="M1206" i="5" s="1"/>
  <c r="P1206" i="5" l="1"/>
  <c r="S1206" i="5" s="1"/>
  <c r="I1207" i="5" s="1"/>
  <c r="Q1206" i="5"/>
  <c r="T1206" i="5" s="1"/>
  <c r="U1206" i="5"/>
  <c r="V1206" i="5" s="1"/>
  <c r="W1206" i="5" s="1"/>
  <c r="R1206" i="5"/>
  <c r="F1207" i="5" s="1"/>
  <c r="K1207" i="5" l="1"/>
  <c r="L1207" i="5" s="1"/>
  <c r="X1207" i="5" s="1"/>
  <c r="J1207" i="5"/>
  <c r="O1207" i="5" s="1"/>
  <c r="M1207" i="5" s="1"/>
  <c r="R1207" i="5" s="1"/>
  <c r="F1208" i="5" s="1"/>
  <c r="G1207" i="5"/>
  <c r="H1207" i="5" s="1"/>
  <c r="G1208" i="5" l="1"/>
  <c r="H1208" i="5" s="1"/>
  <c r="P1207" i="5"/>
  <c r="S1207" i="5" s="1"/>
  <c r="I1208" i="5" s="1"/>
  <c r="U1207" i="5"/>
  <c r="V1207" i="5" s="1"/>
  <c r="W1207" i="5" s="1"/>
  <c r="Q1207" i="5"/>
  <c r="T1207" i="5" s="1"/>
  <c r="J1208" i="5" l="1"/>
  <c r="O1208" i="5" s="1"/>
  <c r="M1208" i="5" s="1"/>
  <c r="K1208" i="5"/>
  <c r="L1208" i="5" s="1"/>
  <c r="X1208" i="5" s="1"/>
  <c r="P1208" i="5" l="1"/>
  <c r="S1208" i="5" s="1"/>
  <c r="I1209" i="5" s="1"/>
  <c r="Q1208" i="5"/>
  <c r="T1208" i="5" s="1"/>
  <c r="U1208" i="5"/>
  <c r="V1208" i="5" s="1"/>
  <c r="W1208" i="5" s="1"/>
  <c r="R1208" i="5"/>
  <c r="F1209" i="5" s="1"/>
  <c r="G1209" i="5" l="1"/>
  <c r="H1209" i="5" s="1"/>
  <c r="J1209" i="5"/>
  <c r="O1209" i="5" s="1"/>
  <c r="M1209" i="5" s="1"/>
  <c r="K1209" i="5"/>
  <c r="L1209" i="5" s="1"/>
  <c r="X1209" i="5" s="1"/>
  <c r="U1209" i="5" l="1"/>
  <c r="V1209" i="5" s="1"/>
  <c r="W1209" i="5" s="1"/>
  <c r="P1209" i="5"/>
  <c r="S1209" i="5" s="1"/>
  <c r="I1210" i="5" s="1"/>
  <c r="Q1209" i="5"/>
  <c r="T1209" i="5" s="1"/>
  <c r="R1209" i="5"/>
  <c r="F1210" i="5" s="1"/>
  <c r="G1210" i="5" l="1"/>
  <c r="H1210" i="5" s="1"/>
  <c r="K1210" i="5"/>
  <c r="L1210" i="5" s="1"/>
  <c r="X1210" i="5" s="1"/>
  <c r="J1210" i="5"/>
  <c r="O1210" i="5" s="1"/>
  <c r="M1210" i="5" s="1"/>
  <c r="P1210" i="5" l="1"/>
  <c r="S1210" i="5" s="1"/>
  <c r="I1211" i="5" s="1"/>
  <c r="U1210" i="5"/>
  <c r="V1210" i="5" s="1"/>
  <c r="W1210" i="5" s="1"/>
  <c r="Q1210" i="5"/>
  <c r="T1210" i="5" s="1"/>
  <c r="R1210" i="5"/>
  <c r="F1211" i="5" s="1"/>
  <c r="G1211" i="5" l="1"/>
  <c r="H1211" i="5" s="1"/>
  <c r="J1211" i="5"/>
  <c r="O1211" i="5" s="1"/>
  <c r="M1211" i="5" s="1"/>
  <c r="K1211" i="5"/>
  <c r="L1211" i="5" s="1"/>
  <c r="X1211" i="5" s="1"/>
  <c r="P1211" i="5" l="1"/>
  <c r="S1211" i="5" s="1"/>
  <c r="I1212" i="5" s="1"/>
  <c r="U1211" i="5"/>
  <c r="V1211" i="5" s="1"/>
  <c r="W1211" i="5" s="1"/>
  <c r="Q1211" i="5"/>
  <c r="T1211" i="5" s="1"/>
  <c r="R1211" i="5"/>
  <c r="F1212" i="5" s="1"/>
  <c r="J1212" i="5" l="1"/>
  <c r="O1212" i="5" s="1"/>
  <c r="M1212" i="5" s="1"/>
  <c r="R1212" i="5" s="1"/>
  <c r="F1213" i="5" s="1"/>
  <c r="K1212" i="5"/>
  <c r="L1212" i="5" s="1"/>
  <c r="X1212" i="5" s="1"/>
  <c r="G1212" i="5"/>
  <c r="H1212" i="5" s="1"/>
  <c r="G1213" i="5" l="1"/>
  <c r="H1213" i="5" s="1"/>
  <c r="P1212" i="5"/>
  <c r="S1212" i="5" s="1"/>
  <c r="I1213" i="5" s="1"/>
  <c r="U1212" i="5"/>
  <c r="V1212" i="5" s="1"/>
  <c r="W1212" i="5" s="1"/>
  <c r="Q1212" i="5"/>
  <c r="T1212" i="5" s="1"/>
  <c r="K1213" i="5" l="1"/>
  <c r="L1213" i="5" s="1"/>
  <c r="X1213" i="5" s="1"/>
  <c r="J1213" i="5"/>
  <c r="O1213" i="5" s="1"/>
  <c r="M1213" i="5" s="1"/>
  <c r="U1213" i="5" l="1"/>
  <c r="V1213" i="5" s="1"/>
  <c r="W1213" i="5" s="1"/>
  <c r="Q1213" i="5"/>
  <c r="T1213" i="5" s="1"/>
  <c r="P1213" i="5"/>
  <c r="S1213" i="5" s="1"/>
  <c r="I1214" i="5" s="1"/>
  <c r="R1213" i="5"/>
  <c r="F1214" i="5" s="1"/>
  <c r="G1214" i="5" l="1"/>
  <c r="H1214" i="5" s="1"/>
  <c r="J1214" i="5"/>
  <c r="O1214" i="5" s="1"/>
  <c r="M1214" i="5" s="1"/>
  <c r="K1214" i="5"/>
  <c r="L1214" i="5" s="1"/>
  <c r="X1214" i="5" s="1"/>
  <c r="P1214" i="5" l="1"/>
  <c r="S1214" i="5" s="1"/>
  <c r="I1215" i="5" s="1"/>
  <c r="U1214" i="5"/>
  <c r="V1214" i="5" s="1"/>
  <c r="W1214" i="5" s="1"/>
  <c r="Q1214" i="5"/>
  <c r="T1214" i="5" s="1"/>
  <c r="R1214" i="5"/>
  <c r="F1215" i="5" s="1"/>
  <c r="G1215" i="5" l="1"/>
  <c r="H1215" i="5" s="1"/>
  <c r="K1215" i="5"/>
  <c r="L1215" i="5" s="1"/>
  <c r="X1215" i="5" s="1"/>
  <c r="J1215" i="5"/>
  <c r="O1215" i="5" s="1"/>
  <c r="M1215" i="5" s="1"/>
  <c r="U1215" i="5" l="1"/>
  <c r="V1215" i="5" s="1"/>
  <c r="W1215" i="5" s="1"/>
  <c r="Q1215" i="5"/>
  <c r="T1215" i="5" s="1"/>
  <c r="P1215" i="5"/>
  <c r="S1215" i="5" s="1"/>
  <c r="I1216" i="5" s="1"/>
  <c r="R1215" i="5"/>
  <c r="F1216" i="5" s="1"/>
  <c r="G1216" i="5" l="1"/>
  <c r="H1216" i="5" s="1"/>
  <c r="K1216" i="5"/>
  <c r="L1216" i="5" s="1"/>
  <c r="X1216" i="5" s="1"/>
  <c r="J1216" i="5"/>
  <c r="O1216" i="5" s="1"/>
  <c r="M1216" i="5" s="1"/>
  <c r="P1216" i="5" l="1"/>
  <c r="S1216" i="5" s="1"/>
  <c r="I1217" i="5" s="1"/>
  <c r="Q1216" i="5"/>
  <c r="T1216" i="5" s="1"/>
  <c r="U1216" i="5"/>
  <c r="V1216" i="5" s="1"/>
  <c r="W1216" i="5" s="1"/>
  <c r="R1216" i="5"/>
  <c r="F1217" i="5" s="1"/>
  <c r="G1217" i="5" l="1"/>
  <c r="H1217" i="5" s="1"/>
  <c r="J1217" i="5"/>
  <c r="O1217" i="5" s="1"/>
  <c r="M1217" i="5" s="1"/>
  <c r="K1217" i="5"/>
  <c r="L1217" i="5" s="1"/>
  <c r="X1217" i="5" s="1"/>
  <c r="P1217" i="5" l="1"/>
  <c r="S1217" i="5" s="1"/>
  <c r="I1218" i="5" s="1"/>
  <c r="Q1217" i="5"/>
  <c r="T1217" i="5" s="1"/>
  <c r="U1217" i="5"/>
  <c r="V1217" i="5" s="1"/>
  <c r="W1217" i="5" s="1"/>
  <c r="R1217" i="5"/>
  <c r="F1218" i="5" s="1"/>
  <c r="G1218" i="5" l="1"/>
  <c r="H1218" i="5" s="1"/>
  <c r="J1218" i="5"/>
  <c r="O1218" i="5" s="1"/>
  <c r="M1218" i="5" s="1"/>
  <c r="K1218" i="5"/>
  <c r="L1218" i="5" s="1"/>
  <c r="X1218" i="5" s="1"/>
  <c r="P1218" i="5" l="1"/>
  <c r="S1218" i="5" s="1"/>
  <c r="I1219" i="5" s="1"/>
  <c r="U1218" i="5"/>
  <c r="V1218" i="5" s="1"/>
  <c r="W1218" i="5" s="1"/>
  <c r="Q1218" i="5"/>
  <c r="T1218" i="5" s="1"/>
  <c r="R1218" i="5"/>
  <c r="F1219" i="5" s="1"/>
  <c r="K1219" i="5" l="1"/>
  <c r="L1219" i="5" s="1"/>
  <c r="X1219" i="5" s="1"/>
  <c r="J1219" i="5"/>
  <c r="O1219" i="5" s="1"/>
  <c r="M1219" i="5" s="1"/>
  <c r="R1219" i="5" s="1"/>
  <c r="F1220" i="5" s="1"/>
  <c r="G1219" i="5"/>
  <c r="H1219" i="5" s="1"/>
  <c r="G1220" i="5" l="1"/>
  <c r="H1220" i="5" s="1"/>
  <c r="U1219" i="5"/>
  <c r="V1219" i="5" s="1"/>
  <c r="W1219" i="5" s="1"/>
  <c r="P1219" i="5"/>
  <c r="S1219" i="5" s="1"/>
  <c r="I1220" i="5" s="1"/>
  <c r="Q1219" i="5"/>
  <c r="T1219" i="5" s="1"/>
  <c r="K1220" i="5" l="1"/>
  <c r="L1220" i="5" s="1"/>
  <c r="X1220" i="5" s="1"/>
  <c r="J1220" i="5"/>
  <c r="O1220" i="5" s="1"/>
  <c r="M1220" i="5" s="1"/>
  <c r="P1220" i="5" l="1"/>
  <c r="S1220" i="5" s="1"/>
  <c r="I1221" i="5" s="1"/>
  <c r="U1220" i="5"/>
  <c r="V1220" i="5" s="1"/>
  <c r="W1220" i="5" s="1"/>
  <c r="Q1220" i="5"/>
  <c r="T1220" i="5" s="1"/>
  <c r="R1220" i="5"/>
  <c r="F1221" i="5" s="1"/>
  <c r="K1221" i="5" l="1"/>
  <c r="L1221" i="5" s="1"/>
  <c r="X1221" i="5" s="1"/>
  <c r="J1221" i="5"/>
  <c r="O1221" i="5" s="1"/>
  <c r="M1221" i="5" s="1"/>
  <c r="G1221" i="5"/>
  <c r="H1221" i="5" s="1"/>
  <c r="U1221" i="5" l="1"/>
  <c r="V1221" i="5" s="1"/>
  <c r="W1221" i="5" s="1"/>
  <c r="P1221" i="5"/>
  <c r="S1221" i="5" s="1"/>
  <c r="I1222" i="5" s="1"/>
  <c r="Q1221" i="5"/>
  <c r="T1221" i="5" s="1"/>
  <c r="R1221" i="5"/>
  <c r="F1222" i="5" s="1"/>
  <c r="G1222" i="5" l="1"/>
  <c r="H1222" i="5" s="1"/>
  <c r="K1222" i="5"/>
  <c r="L1222" i="5" s="1"/>
  <c r="X1222" i="5" s="1"/>
  <c r="J1222" i="5"/>
  <c r="O1222" i="5" s="1"/>
  <c r="M1222" i="5" s="1"/>
  <c r="Q1222" i="5" l="1"/>
  <c r="T1222" i="5" s="1"/>
  <c r="U1222" i="5"/>
  <c r="V1222" i="5" s="1"/>
  <c r="W1222" i="5" s="1"/>
  <c r="P1222" i="5"/>
  <c r="S1222" i="5" s="1"/>
  <c r="I1223" i="5" s="1"/>
  <c r="R1222" i="5"/>
  <c r="F1223" i="5" s="1"/>
  <c r="G1223" i="5" l="1"/>
  <c r="H1223" i="5" s="1"/>
  <c r="K1223" i="5"/>
  <c r="L1223" i="5" s="1"/>
  <c r="X1223" i="5" s="1"/>
  <c r="J1223" i="5"/>
  <c r="O1223" i="5" s="1"/>
  <c r="M1223" i="5" s="1"/>
  <c r="U1223" i="5" l="1"/>
  <c r="V1223" i="5" s="1"/>
  <c r="W1223" i="5" s="1"/>
  <c r="Q1223" i="5"/>
  <c r="T1223" i="5" s="1"/>
  <c r="P1223" i="5"/>
  <c r="S1223" i="5" s="1"/>
  <c r="I1224" i="5" s="1"/>
  <c r="R1223" i="5"/>
  <c r="F1224" i="5" s="1"/>
  <c r="G1224" i="5" l="1"/>
  <c r="H1224" i="5" s="1"/>
  <c r="J1224" i="5"/>
  <c r="O1224" i="5" s="1"/>
  <c r="M1224" i="5" s="1"/>
  <c r="K1224" i="5"/>
  <c r="L1224" i="5" s="1"/>
  <c r="X1224" i="5" s="1"/>
  <c r="P1224" i="5" l="1"/>
  <c r="S1224" i="5" s="1"/>
  <c r="I1225" i="5" s="1"/>
  <c r="Q1224" i="5"/>
  <c r="T1224" i="5" s="1"/>
  <c r="U1224" i="5"/>
  <c r="V1224" i="5" s="1"/>
  <c r="W1224" i="5" s="1"/>
  <c r="R1224" i="5"/>
  <c r="F1225" i="5" s="1"/>
  <c r="G1225" i="5" l="1"/>
  <c r="H1225" i="5" s="1"/>
  <c r="J1225" i="5"/>
  <c r="O1225" i="5" s="1"/>
  <c r="M1225" i="5" s="1"/>
  <c r="K1225" i="5"/>
  <c r="L1225" i="5" s="1"/>
  <c r="X1225" i="5" s="1"/>
  <c r="P1225" i="5" l="1"/>
  <c r="S1225" i="5" s="1"/>
  <c r="I1226" i="5" s="1"/>
  <c r="Q1225" i="5"/>
  <c r="T1225" i="5" s="1"/>
  <c r="U1225" i="5"/>
  <c r="V1225" i="5" s="1"/>
  <c r="W1225" i="5" s="1"/>
  <c r="R1225" i="5"/>
  <c r="F1226" i="5" s="1"/>
  <c r="G1226" i="5" l="1"/>
  <c r="H1226" i="5" s="1"/>
  <c r="J1226" i="5"/>
  <c r="O1226" i="5" s="1"/>
  <c r="M1226" i="5" s="1"/>
  <c r="K1226" i="5"/>
  <c r="L1226" i="5" s="1"/>
  <c r="X1226" i="5" s="1"/>
  <c r="P1226" i="5" l="1"/>
  <c r="S1226" i="5" s="1"/>
  <c r="I1227" i="5" s="1"/>
  <c r="U1226" i="5"/>
  <c r="V1226" i="5" s="1"/>
  <c r="W1226" i="5" s="1"/>
  <c r="Q1226" i="5"/>
  <c r="T1226" i="5" s="1"/>
  <c r="R1226" i="5"/>
  <c r="F1227" i="5" s="1"/>
  <c r="G1227" i="5" l="1"/>
  <c r="H1227" i="5" s="1"/>
  <c r="J1227" i="5"/>
  <c r="O1227" i="5" s="1"/>
  <c r="M1227" i="5" s="1"/>
  <c r="K1227" i="5"/>
  <c r="L1227" i="5" s="1"/>
  <c r="X1227" i="5" s="1"/>
  <c r="P1227" i="5" l="1"/>
  <c r="S1227" i="5" s="1"/>
  <c r="I1228" i="5" s="1"/>
  <c r="Q1227" i="5"/>
  <c r="T1227" i="5" s="1"/>
  <c r="U1227" i="5"/>
  <c r="V1227" i="5" s="1"/>
  <c r="W1227" i="5" s="1"/>
  <c r="R1227" i="5"/>
  <c r="F1228" i="5" s="1"/>
  <c r="G1228" i="5" l="1"/>
  <c r="H1228" i="5" s="1"/>
  <c r="K1228" i="5"/>
  <c r="L1228" i="5" s="1"/>
  <c r="X1228" i="5" s="1"/>
  <c r="J1228" i="5"/>
  <c r="O1228" i="5" s="1"/>
  <c r="M1228" i="5" s="1"/>
  <c r="P1228" i="5" l="1"/>
  <c r="S1228" i="5" s="1"/>
  <c r="I1229" i="5" s="1"/>
  <c r="U1228" i="5"/>
  <c r="V1228" i="5" s="1"/>
  <c r="W1228" i="5" s="1"/>
  <c r="Q1228" i="5"/>
  <c r="T1228" i="5" s="1"/>
  <c r="R1228" i="5"/>
  <c r="F1229" i="5" s="1"/>
  <c r="G1229" i="5" l="1"/>
  <c r="H1229" i="5" s="1"/>
  <c r="K1229" i="5"/>
  <c r="L1229" i="5" s="1"/>
  <c r="X1229" i="5" s="1"/>
  <c r="J1229" i="5"/>
  <c r="O1229" i="5" s="1"/>
  <c r="M1229" i="5" s="1"/>
  <c r="U1229" i="5" l="1"/>
  <c r="V1229" i="5" s="1"/>
  <c r="W1229" i="5" s="1"/>
  <c r="Q1229" i="5"/>
  <c r="T1229" i="5" s="1"/>
  <c r="P1229" i="5"/>
  <c r="S1229" i="5" s="1"/>
  <c r="I1230" i="5" s="1"/>
  <c r="R1229" i="5"/>
  <c r="F1230" i="5" s="1"/>
  <c r="G1230" i="5" l="1"/>
  <c r="H1230" i="5" s="1"/>
  <c r="J1230" i="5"/>
  <c r="O1230" i="5" s="1"/>
  <c r="M1230" i="5" s="1"/>
  <c r="K1230" i="5"/>
  <c r="L1230" i="5" s="1"/>
  <c r="X1230" i="5" s="1"/>
  <c r="U1230" i="5" l="1"/>
  <c r="V1230" i="5" s="1"/>
  <c r="W1230" i="5" s="1"/>
  <c r="P1230" i="5"/>
  <c r="S1230" i="5" s="1"/>
  <c r="I1231" i="5" s="1"/>
  <c r="Q1230" i="5"/>
  <c r="T1230" i="5" s="1"/>
  <c r="R1230" i="5"/>
  <c r="F1231" i="5" s="1"/>
  <c r="K1231" i="5" l="1"/>
  <c r="L1231" i="5" s="1"/>
  <c r="X1231" i="5" s="1"/>
  <c r="J1231" i="5"/>
  <c r="O1231" i="5" s="1"/>
  <c r="M1231" i="5" s="1"/>
  <c r="G1231" i="5"/>
  <c r="H1231" i="5" s="1"/>
  <c r="P1231" i="5" l="1"/>
  <c r="S1231" i="5" s="1"/>
  <c r="I1232" i="5" s="1"/>
  <c r="U1231" i="5"/>
  <c r="V1231" i="5" s="1"/>
  <c r="W1231" i="5" s="1"/>
  <c r="Q1231" i="5"/>
  <c r="T1231" i="5" s="1"/>
  <c r="R1231" i="5"/>
  <c r="F1232" i="5" s="1"/>
  <c r="G1232" i="5" l="1"/>
  <c r="H1232" i="5" s="1"/>
  <c r="K1232" i="5"/>
  <c r="L1232" i="5" s="1"/>
  <c r="X1232" i="5" s="1"/>
  <c r="J1232" i="5"/>
  <c r="O1232" i="5" s="1"/>
  <c r="M1232" i="5" s="1"/>
  <c r="U1232" i="5" l="1"/>
  <c r="V1232" i="5" s="1"/>
  <c r="W1232" i="5" s="1"/>
  <c r="P1232" i="5"/>
  <c r="S1232" i="5" s="1"/>
  <c r="I1233" i="5" s="1"/>
  <c r="Q1232" i="5"/>
  <c r="T1232" i="5" s="1"/>
  <c r="R1232" i="5"/>
  <c r="F1233" i="5" s="1"/>
  <c r="G1233" i="5" l="1"/>
  <c r="H1233" i="5" s="1"/>
  <c r="J1233" i="5"/>
  <c r="O1233" i="5" s="1"/>
  <c r="M1233" i="5" s="1"/>
  <c r="K1233" i="5"/>
  <c r="L1233" i="5" s="1"/>
  <c r="X1233" i="5" s="1"/>
  <c r="P1233" i="5" l="1"/>
  <c r="S1233" i="5" s="1"/>
  <c r="I1234" i="5" s="1"/>
  <c r="U1233" i="5"/>
  <c r="V1233" i="5" s="1"/>
  <c r="W1233" i="5" s="1"/>
  <c r="Q1233" i="5"/>
  <c r="T1233" i="5" s="1"/>
  <c r="R1233" i="5"/>
  <c r="F1234" i="5" s="1"/>
  <c r="K1234" i="5" l="1"/>
  <c r="L1234" i="5" s="1"/>
  <c r="X1234" i="5" s="1"/>
  <c r="J1234" i="5"/>
  <c r="O1234" i="5" s="1"/>
  <c r="M1234" i="5" s="1"/>
  <c r="G1234" i="5"/>
  <c r="H1234" i="5" s="1"/>
  <c r="U1234" i="5" l="1"/>
  <c r="V1234" i="5" s="1"/>
  <c r="W1234" i="5" s="1"/>
  <c r="P1234" i="5"/>
  <c r="S1234" i="5" s="1"/>
  <c r="I1235" i="5" s="1"/>
  <c r="Q1234" i="5"/>
  <c r="T1234" i="5" s="1"/>
  <c r="R1234" i="5"/>
  <c r="F1235" i="5" s="1"/>
  <c r="G1235" i="5" l="1"/>
  <c r="H1235" i="5" s="1"/>
  <c r="J1235" i="5"/>
  <c r="O1235" i="5" s="1"/>
  <c r="M1235" i="5" s="1"/>
  <c r="K1235" i="5"/>
  <c r="L1235" i="5" s="1"/>
  <c r="X1235" i="5" s="1"/>
  <c r="U1235" i="5" l="1"/>
  <c r="V1235" i="5" s="1"/>
  <c r="W1235" i="5" s="1"/>
  <c r="Q1235" i="5"/>
  <c r="T1235" i="5" s="1"/>
  <c r="P1235" i="5"/>
  <c r="S1235" i="5" s="1"/>
  <c r="I1236" i="5" s="1"/>
  <c r="R1235" i="5"/>
  <c r="F1236" i="5" s="1"/>
  <c r="G1236" i="5" l="1"/>
  <c r="H1236" i="5" s="1"/>
  <c r="J1236" i="5"/>
  <c r="O1236" i="5" s="1"/>
  <c r="M1236" i="5" s="1"/>
  <c r="K1236" i="5"/>
  <c r="L1236" i="5" s="1"/>
  <c r="X1236" i="5" s="1"/>
  <c r="P1236" i="5" l="1"/>
  <c r="S1236" i="5" s="1"/>
  <c r="I1237" i="5" s="1"/>
  <c r="U1236" i="5"/>
  <c r="V1236" i="5" s="1"/>
  <c r="W1236" i="5" s="1"/>
  <c r="Q1236" i="5"/>
  <c r="T1236" i="5" s="1"/>
  <c r="R1236" i="5"/>
  <c r="F1237" i="5" s="1"/>
  <c r="G1237" i="5" l="1"/>
  <c r="H1237" i="5" s="1"/>
  <c r="J1237" i="5"/>
  <c r="O1237" i="5" s="1"/>
  <c r="M1237" i="5" s="1"/>
  <c r="K1237" i="5"/>
  <c r="L1237" i="5" s="1"/>
  <c r="X1237" i="5" s="1"/>
  <c r="Q1237" i="5" l="1"/>
  <c r="T1237" i="5" s="1"/>
  <c r="P1237" i="5"/>
  <c r="S1237" i="5" s="1"/>
  <c r="I1238" i="5" s="1"/>
  <c r="U1237" i="5"/>
  <c r="V1237" i="5" s="1"/>
  <c r="W1237" i="5" s="1"/>
  <c r="R1237" i="5"/>
  <c r="F1238" i="5" s="1"/>
  <c r="G1238" i="5" l="1"/>
  <c r="H1238" i="5" s="1"/>
  <c r="J1238" i="5"/>
  <c r="O1238" i="5" s="1"/>
  <c r="M1238" i="5" s="1"/>
  <c r="K1238" i="5"/>
  <c r="L1238" i="5" s="1"/>
  <c r="X1238" i="5" s="1"/>
  <c r="U1238" i="5" l="1"/>
  <c r="V1238" i="5" s="1"/>
  <c r="W1238" i="5" s="1"/>
  <c r="Q1238" i="5"/>
  <c r="T1238" i="5" s="1"/>
  <c r="P1238" i="5"/>
  <c r="S1238" i="5" s="1"/>
  <c r="I1239" i="5" s="1"/>
  <c r="R1238" i="5"/>
  <c r="F1239" i="5" s="1"/>
  <c r="G1239" i="5" l="1"/>
  <c r="H1239" i="5" s="1"/>
  <c r="J1239" i="5"/>
  <c r="O1239" i="5" s="1"/>
  <c r="M1239" i="5" s="1"/>
  <c r="K1239" i="5"/>
  <c r="L1239" i="5" s="1"/>
  <c r="X1239" i="5" s="1"/>
  <c r="P1239" i="5" l="1"/>
  <c r="S1239" i="5" s="1"/>
  <c r="I1240" i="5" s="1"/>
  <c r="Q1239" i="5"/>
  <c r="T1239" i="5" s="1"/>
  <c r="U1239" i="5"/>
  <c r="V1239" i="5" s="1"/>
  <c r="W1239" i="5" s="1"/>
  <c r="R1239" i="5"/>
  <c r="F1240" i="5" s="1"/>
  <c r="G1240" i="5" l="1"/>
  <c r="H1240" i="5" s="1"/>
  <c r="K1240" i="5"/>
  <c r="L1240" i="5" s="1"/>
  <c r="X1240" i="5" s="1"/>
  <c r="J1240" i="5"/>
  <c r="O1240" i="5" s="1"/>
  <c r="M1240" i="5" s="1"/>
  <c r="Q1240" i="5" l="1"/>
  <c r="T1240" i="5" s="1"/>
  <c r="P1240" i="5"/>
  <c r="S1240" i="5" s="1"/>
  <c r="I1241" i="5" s="1"/>
  <c r="U1240" i="5"/>
  <c r="V1240" i="5" s="1"/>
  <c r="W1240" i="5" s="1"/>
  <c r="R1240" i="5"/>
  <c r="F1241" i="5" s="1"/>
  <c r="G1241" i="5" l="1"/>
  <c r="H1241" i="5" s="1"/>
  <c r="K1241" i="5"/>
  <c r="L1241" i="5" s="1"/>
  <c r="X1241" i="5" s="1"/>
  <c r="J1241" i="5"/>
  <c r="O1241" i="5" s="1"/>
  <c r="M1241" i="5" s="1"/>
  <c r="U1241" i="5" l="1"/>
  <c r="V1241" i="5" s="1"/>
  <c r="W1241" i="5" s="1"/>
  <c r="P1241" i="5"/>
  <c r="S1241" i="5" s="1"/>
  <c r="I1242" i="5" s="1"/>
  <c r="Q1241" i="5"/>
  <c r="T1241" i="5" s="1"/>
  <c r="R1241" i="5"/>
  <c r="F1242" i="5" s="1"/>
  <c r="K1242" i="5" l="1"/>
  <c r="L1242" i="5" s="1"/>
  <c r="X1242" i="5" s="1"/>
  <c r="J1242" i="5"/>
  <c r="O1242" i="5" s="1"/>
  <c r="M1242" i="5" s="1"/>
  <c r="G1242" i="5"/>
  <c r="H1242" i="5" s="1"/>
  <c r="P1242" i="5" l="1"/>
  <c r="S1242" i="5" s="1"/>
  <c r="I1243" i="5" s="1"/>
  <c r="U1242" i="5"/>
  <c r="V1242" i="5" s="1"/>
  <c r="W1242" i="5" s="1"/>
  <c r="Q1242" i="5"/>
  <c r="T1242" i="5" s="1"/>
  <c r="R1242" i="5"/>
  <c r="F1243" i="5" s="1"/>
  <c r="K1243" i="5" l="1"/>
  <c r="L1243" i="5" s="1"/>
  <c r="X1243" i="5" s="1"/>
  <c r="J1243" i="5"/>
  <c r="O1243" i="5" s="1"/>
  <c r="M1243" i="5" s="1"/>
  <c r="G1243" i="5"/>
  <c r="H1243" i="5" s="1"/>
  <c r="U1243" i="5" l="1"/>
  <c r="V1243" i="5" s="1"/>
  <c r="W1243" i="5" s="1"/>
  <c r="P1243" i="5"/>
  <c r="S1243" i="5" s="1"/>
  <c r="I1244" i="5" s="1"/>
  <c r="Q1243" i="5"/>
  <c r="T1243" i="5" s="1"/>
  <c r="R1243" i="5"/>
  <c r="F1244" i="5" s="1"/>
  <c r="K1244" i="5" l="1"/>
  <c r="L1244" i="5" s="1"/>
  <c r="X1244" i="5" s="1"/>
  <c r="J1244" i="5"/>
  <c r="O1244" i="5" s="1"/>
  <c r="M1244" i="5" s="1"/>
  <c r="G1244" i="5"/>
  <c r="H1244" i="5" s="1"/>
  <c r="P1244" i="5" l="1"/>
  <c r="S1244" i="5" s="1"/>
  <c r="I1245" i="5" s="1"/>
  <c r="U1244" i="5"/>
  <c r="V1244" i="5" s="1"/>
  <c r="W1244" i="5" s="1"/>
  <c r="Q1244" i="5"/>
  <c r="T1244" i="5" s="1"/>
  <c r="R1244" i="5"/>
  <c r="F1245" i="5" s="1"/>
  <c r="K1245" i="5" l="1"/>
  <c r="L1245" i="5" s="1"/>
  <c r="X1245" i="5" s="1"/>
  <c r="J1245" i="5"/>
  <c r="O1245" i="5" s="1"/>
  <c r="M1245" i="5" s="1"/>
  <c r="R1245" i="5" s="1"/>
  <c r="F1246" i="5" s="1"/>
  <c r="G1245" i="5"/>
  <c r="H1245" i="5" s="1"/>
  <c r="G1246" i="5" l="1"/>
  <c r="H1246" i="5" s="1"/>
  <c r="P1245" i="5"/>
  <c r="S1245" i="5" s="1"/>
  <c r="I1246" i="5" s="1"/>
  <c r="Q1245" i="5"/>
  <c r="T1245" i="5" s="1"/>
  <c r="U1245" i="5"/>
  <c r="V1245" i="5" s="1"/>
  <c r="W1245" i="5" s="1"/>
  <c r="J1246" i="5" l="1"/>
  <c r="O1246" i="5" s="1"/>
  <c r="M1246" i="5" s="1"/>
  <c r="K1246" i="5"/>
  <c r="L1246" i="5" s="1"/>
  <c r="X1246" i="5" s="1"/>
  <c r="U1246" i="5" l="1"/>
  <c r="V1246" i="5" s="1"/>
  <c r="W1246" i="5" s="1"/>
  <c r="Q1246" i="5"/>
  <c r="T1246" i="5" s="1"/>
  <c r="P1246" i="5"/>
  <c r="S1246" i="5" s="1"/>
  <c r="I1247" i="5" s="1"/>
  <c r="R1246" i="5"/>
  <c r="F1247" i="5" s="1"/>
  <c r="G1247" i="5" l="1"/>
  <c r="H1247" i="5" s="1"/>
  <c r="K1247" i="5"/>
  <c r="L1247" i="5" s="1"/>
  <c r="X1247" i="5" s="1"/>
  <c r="J1247" i="5"/>
  <c r="O1247" i="5" s="1"/>
  <c r="M1247" i="5" s="1"/>
  <c r="U1247" i="5" l="1"/>
  <c r="V1247" i="5" s="1"/>
  <c r="W1247" i="5" s="1"/>
  <c r="Q1247" i="5"/>
  <c r="T1247" i="5" s="1"/>
  <c r="P1247" i="5"/>
  <c r="S1247" i="5" s="1"/>
  <c r="I1248" i="5" s="1"/>
  <c r="R1247" i="5"/>
  <c r="F1248" i="5" s="1"/>
  <c r="G1248" i="5" l="1"/>
  <c r="H1248" i="5" s="1"/>
  <c r="J1248" i="5"/>
  <c r="O1248" i="5" s="1"/>
  <c r="M1248" i="5" s="1"/>
  <c r="K1248" i="5"/>
  <c r="L1248" i="5" s="1"/>
  <c r="X1248" i="5" s="1"/>
  <c r="P1248" i="5" l="1"/>
  <c r="S1248" i="5" s="1"/>
  <c r="I1249" i="5" s="1"/>
  <c r="U1248" i="5"/>
  <c r="V1248" i="5" s="1"/>
  <c r="W1248" i="5" s="1"/>
  <c r="Q1248" i="5"/>
  <c r="T1248" i="5" s="1"/>
  <c r="R1248" i="5"/>
  <c r="F1249" i="5" s="1"/>
  <c r="G1249" i="5" l="1"/>
  <c r="H1249" i="5" s="1"/>
  <c r="K1249" i="5"/>
  <c r="L1249" i="5" s="1"/>
  <c r="X1249" i="5" s="1"/>
  <c r="J1249" i="5"/>
  <c r="O1249" i="5" s="1"/>
  <c r="M1249" i="5" s="1"/>
  <c r="P1249" i="5" l="1"/>
  <c r="S1249" i="5" s="1"/>
  <c r="I1250" i="5" s="1"/>
  <c r="Q1249" i="5"/>
  <c r="T1249" i="5" s="1"/>
  <c r="U1249" i="5"/>
  <c r="V1249" i="5" s="1"/>
  <c r="W1249" i="5" s="1"/>
  <c r="R1249" i="5"/>
  <c r="F1250" i="5" s="1"/>
  <c r="G1250" i="5" l="1"/>
  <c r="H1250" i="5" s="1"/>
  <c r="J1250" i="5"/>
  <c r="O1250" i="5" s="1"/>
  <c r="M1250" i="5" s="1"/>
  <c r="K1250" i="5"/>
  <c r="L1250" i="5" s="1"/>
  <c r="X1250" i="5" s="1"/>
  <c r="P1250" i="5" l="1"/>
  <c r="S1250" i="5" s="1"/>
  <c r="I1251" i="5" s="1"/>
  <c r="Q1250" i="5"/>
  <c r="T1250" i="5" s="1"/>
  <c r="U1250" i="5"/>
  <c r="V1250" i="5" s="1"/>
  <c r="W1250" i="5" s="1"/>
  <c r="R1250" i="5"/>
  <c r="F1251" i="5" s="1"/>
  <c r="G1251" i="5" l="1"/>
  <c r="H1251" i="5" s="1"/>
  <c r="K1251" i="5"/>
  <c r="L1251" i="5" s="1"/>
  <c r="X1251" i="5" s="1"/>
  <c r="J1251" i="5"/>
  <c r="O1251" i="5" s="1"/>
  <c r="M1251" i="5" s="1"/>
  <c r="U1251" i="5" l="1"/>
  <c r="V1251" i="5" s="1"/>
  <c r="W1251" i="5" s="1"/>
  <c r="Q1251" i="5"/>
  <c r="T1251" i="5" s="1"/>
  <c r="P1251" i="5"/>
  <c r="S1251" i="5" s="1"/>
  <c r="I1252" i="5" s="1"/>
  <c r="R1251" i="5"/>
  <c r="F1252" i="5" s="1"/>
  <c r="G1252" i="5" l="1"/>
  <c r="H1252" i="5" s="1"/>
  <c r="K1252" i="5"/>
  <c r="L1252" i="5" s="1"/>
  <c r="X1252" i="5" s="1"/>
  <c r="J1252" i="5"/>
  <c r="O1252" i="5" s="1"/>
  <c r="M1252" i="5" s="1"/>
  <c r="U1252" i="5" l="1"/>
  <c r="V1252" i="5" s="1"/>
  <c r="W1252" i="5" s="1"/>
  <c r="P1252" i="5"/>
  <c r="S1252" i="5" s="1"/>
  <c r="I1253" i="5" s="1"/>
  <c r="Q1252" i="5"/>
  <c r="T1252" i="5" s="1"/>
  <c r="R1252" i="5"/>
  <c r="F1253" i="5" s="1"/>
  <c r="G1253" i="5" l="1"/>
  <c r="H1253" i="5" s="1"/>
  <c r="J1253" i="5"/>
  <c r="O1253" i="5" s="1"/>
  <c r="M1253" i="5" s="1"/>
  <c r="K1253" i="5"/>
  <c r="L1253" i="5" s="1"/>
  <c r="X1253" i="5" s="1"/>
  <c r="P1253" i="5" l="1"/>
  <c r="S1253" i="5" s="1"/>
  <c r="I1254" i="5" s="1"/>
  <c r="Q1253" i="5"/>
  <c r="T1253" i="5" s="1"/>
  <c r="U1253" i="5"/>
  <c r="V1253" i="5" s="1"/>
  <c r="W1253" i="5" s="1"/>
  <c r="R1253" i="5"/>
  <c r="F1254" i="5" s="1"/>
  <c r="G1254" i="5" l="1"/>
  <c r="H1254" i="5" s="1"/>
  <c r="J1254" i="5"/>
  <c r="O1254" i="5" s="1"/>
  <c r="M1254" i="5" s="1"/>
  <c r="K1254" i="5"/>
  <c r="L1254" i="5" s="1"/>
  <c r="X1254" i="5" s="1"/>
  <c r="Q1254" i="5" l="1"/>
  <c r="T1254" i="5" s="1"/>
  <c r="U1254" i="5"/>
  <c r="V1254" i="5" s="1"/>
  <c r="W1254" i="5" s="1"/>
  <c r="P1254" i="5"/>
  <c r="S1254" i="5" s="1"/>
  <c r="I1255" i="5" s="1"/>
  <c r="R1254" i="5"/>
  <c r="F1255" i="5" s="1"/>
  <c r="G1255" i="5" l="1"/>
  <c r="H1255" i="5" s="1"/>
  <c r="K1255" i="5"/>
  <c r="L1255" i="5" s="1"/>
  <c r="X1255" i="5" s="1"/>
  <c r="J1255" i="5"/>
  <c r="O1255" i="5" s="1"/>
  <c r="M1255" i="5" s="1"/>
  <c r="Q1255" i="5" l="1"/>
  <c r="T1255" i="5" s="1"/>
  <c r="U1255" i="5"/>
  <c r="V1255" i="5" s="1"/>
  <c r="W1255" i="5" s="1"/>
  <c r="P1255" i="5"/>
  <c r="S1255" i="5" s="1"/>
  <c r="I1256" i="5" s="1"/>
  <c r="R1255" i="5"/>
  <c r="F1256" i="5" s="1"/>
  <c r="G1256" i="5" l="1"/>
  <c r="H1256" i="5" s="1"/>
  <c r="J1256" i="5"/>
  <c r="O1256" i="5" s="1"/>
  <c r="M1256" i="5" s="1"/>
  <c r="K1256" i="5"/>
  <c r="L1256" i="5" s="1"/>
  <c r="X1256" i="5" s="1"/>
  <c r="Q1256" i="5" l="1"/>
  <c r="T1256" i="5" s="1"/>
  <c r="U1256" i="5"/>
  <c r="V1256" i="5" s="1"/>
  <c r="W1256" i="5" s="1"/>
  <c r="P1256" i="5"/>
  <c r="S1256" i="5" s="1"/>
  <c r="I1257" i="5" s="1"/>
  <c r="R1256" i="5"/>
  <c r="F1257" i="5" s="1"/>
  <c r="G1257" i="5" l="1"/>
  <c r="H1257" i="5" s="1"/>
  <c r="K1257" i="5"/>
  <c r="L1257" i="5" s="1"/>
  <c r="X1257" i="5" s="1"/>
  <c r="J1257" i="5"/>
  <c r="O1257" i="5" s="1"/>
  <c r="M1257" i="5" s="1"/>
  <c r="P1257" i="5" l="1"/>
  <c r="S1257" i="5" s="1"/>
  <c r="I1258" i="5" s="1"/>
  <c r="U1257" i="5"/>
  <c r="V1257" i="5" s="1"/>
  <c r="W1257" i="5" s="1"/>
  <c r="Q1257" i="5"/>
  <c r="T1257" i="5" s="1"/>
  <c r="R1257" i="5"/>
  <c r="F1258" i="5" s="1"/>
  <c r="K1258" i="5" l="1"/>
  <c r="L1258" i="5" s="1"/>
  <c r="X1258" i="5" s="1"/>
  <c r="J1258" i="5"/>
  <c r="O1258" i="5" s="1"/>
  <c r="M1258" i="5" s="1"/>
  <c r="G1258" i="5"/>
  <c r="H1258" i="5" s="1"/>
  <c r="P1258" i="5" l="1"/>
  <c r="S1258" i="5" s="1"/>
  <c r="I1259" i="5" s="1"/>
  <c r="U1258" i="5"/>
  <c r="V1258" i="5" s="1"/>
  <c r="W1258" i="5" s="1"/>
  <c r="Q1258" i="5"/>
  <c r="T1258" i="5" s="1"/>
  <c r="R1258" i="5"/>
  <c r="F1259" i="5" s="1"/>
  <c r="K1259" i="5" l="1"/>
  <c r="L1259" i="5" s="1"/>
  <c r="X1259" i="5" s="1"/>
  <c r="J1259" i="5"/>
  <c r="O1259" i="5" s="1"/>
  <c r="M1259" i="5" s="1"/>
  <c r="G1259" i="5"/>
  <c r="H1259" i="5" s="1"/>
  <c r="U1259" i="5" l="1"/>
  <c r="V1259" i="5" s="1"/>
  <c r="W1259" i="5" s="1"/>
  <c r="Q1259" i="5"/>
  <c r="T1259" i="5" s="1"/>
  <c r="P1259" i="5"/>
  <c r="S1259" i="5" s="1"/>
  <c r="I1260" i="5" s="1"/>
  <c r="R1259" i="5"/>
  <c r="F1260" i="5" s="1"/>
  <c r="G1260" i="5" l="1"/>
  <c r="H1260" i="5" s="1"/>
  <c r="J1260" i="5"/>
  <c r="O1260" i="5" s="1"/>
  <c r="M1260" i="5" s="1"/>
  <c r="K1260" i="5"/>
  <c r="L1260" i="5" s="1"/>
  <c r="X1260" i="5" s="1"/>
  <c r="U1260" i="5" l="1"/>
  <c r="V1260" i="5" s="1"/>
  <c r="W1260" i="5" s="1"/>
  <c r="P1260" i="5"/>
  <c r="S1260" i="5" s="1"/>
  <c r="I1261" i="5" s="1"/>
  <c r="Q1260" i="5"/>
  <c r="T1260" i="5" s="1"/>
  <c r="R1260" i="5"/>
  <c r="F1261" i="5" s="1"/>
  <c r="G1261" i="5" l="1"/>
  <c r="H1261" i="5" s="1"/>
  <c r="J1261" i="5"/>
  <c r="O1261" i="5" s="1"/>
  <c r="M1261" i="5" s="1"/>
  <c r="K1261" i="5"/>
  <c r="L1261" i="5" s="1"/>
  <c r="X1261" i="5" s="1"/>
  <c r="U1261" i="5" l="1"/>
  <c r="V1261" i="5" s="1"/>
  <c r="W1261" i="5" s="1"/>
  <c r="Q1261" i="5"/>
  <c r="T1261" i="5" s="1"/>
  <c r="P1261" i="5"/>
  <c r="S1261" i="5" s="1"/>
  <c r="I1262" i="5" s="1"/>
  <c r="R1261" i="5"/>
  <c r="F1262" i="5" s="1"/>
  <c r="G1262" i="5" l="1"/>
  <c r="H1262" i="5" s="1"/>
  <c r="J1262" i="5"/>
  <c r="O1262" i="5" s="1"/>
  <c r="M1262" i="5" s="1"/>
  <c r="K1262" i="5"/>
  <c r="L1262" i="5" s="1"/>
  <c r="X1262" i="5" s="1"/>
  <c r="P1262" i="5" l="1"/>
  <c r="S1262" i="5" s="1"/>
  <c r="I1263" i="5" s="1"/>
  <c r="Q1262" i="5"/>
  <c r="T1262" i="5" s="1"/>
  <c r="U1262" i="5"/>
  <c r="V1262" i="5" s="1"/>
  <c r="W1262" i="5" s="1"/>
  <c r="R1262" i="5"/>
  <c r="F1263" i="5" s="1"/>
  <c r="G1263" i="5" l="1"/>
  <c r="H1263" i="5" s="1"/>
  <c r="K1263" i="5"/>
  <c r="L1263" i="5" s="1"/>
  <c r="X1263" i="5" s="1"/>
  <c r="J1263" i="5"/>
  <c r="O1263" i="5" s="1"/>
  <c r="M1263" i="5" s="1"/>
  <c r="Q1263" i="5" l="1"/>
  <c r="T1263" i="5" s="1"/>
  <c r="U1263" i="5"/>
  <c r="V1263" i="5" s="1"/>
  <c r="W1263" i="5" s="1"/>
  <c r="P1263" i="5"/>
  <c r="S1263" i="5" s="1"/>
  <c r="I1264" i="5" s="1"/>
  <c r="R1263" i="5"/>
  <c r="F1264" i="5" s="1"/>
  <c r="G1264" i="5" l="1"/>
  <c r="H1264" i="5" s="1"/>
  <c r="J1264" i="5"/>
  <c r="O1264" i="5" s="1"/>
  <c r="M1264" i="5" s="1"/>
  <c r="K1264" i="5"/>
  <c r="L1264" i="5" s="1"/>
  <c r="X1264" i="5" s="1"/>
  <c r="P1264" i="5" l="1"/>
  <c r="S1264" i="5" s="1"/>
  <c r="I1265" i="5" s="1"/>
  <c r="Q1264" i="5"/>
  <c r="T1264" i="5" s="1"/>
  <c r="U1264" i="5"/>
  <c r="V1264" i="5" s="1"/>
  <c r="W1264" i="5" s="1"/>
  <c r="R1264" i="5"/>
  <c r="F1265" i="5" s="1"/>
  <c r="G1265" i="5" l="1"/>
  <c r="H1265" i="5" s="1"/>
  <c r="K1265" i="5"/>
  <c r="L1265" i="5" s="1"/>
  <c r="X1265" i="5" s="1"/>
  <c r="J1265" i="5"/>
  <c r="O1265" i="5" s="1"/>
  <c r="M1265" i="5" s="1"/>
  <c r="P1265" i="5" l="1"/>
  <c r="S1265" i="5" s="1"/>
  <c r="I1266" i="5" s="1"/>
  <c r="U1265" i="5"/>
  <c r="V1265" i="5" s="1"/>
  <c r="W1265" i="5" s="1"/>
  <c r="Q1265" i="5"/>
  <c r="T1265" i="5" s="1"/>
  <c r="R1265" i="5"/>
  <c r="F1266" i="5" s="1"/>
  <c r="G1266" i="5" l="1"/>
  <c r="H1266" i="5" s="1"/>
  <c r="J1266" i="5"/>
  <c r="O1266" i="5" s="1"/>
  <c r="M1266" i="5" s="1"/>
  <c r="K1266" i="5"/>
  <c r="L1266" i="5" s="1"/>
  <c r="X1266" i="5" s="1"/>
  <c r="P1266" i="5" l="1"/>
  <c r="S1266" i="5" s="1"/>
  <c r="I1267" i="5" s="1"/>
  <c r="Q1266" i="5"/>
  <c r="T1266" i="5" s="1"/>
  <c r="U1266" i="5"/>
  <c r="V1266" i="5" s="1"/>
  <c r="W1266" i="5" s="1"/>
  <c r="R1266" i="5"/>
  <c r="F1267" i="5" s="1"/>
  <c r="G1267" i="5" l="1"/>
  <c r="H1267" i="5" s="1"/>
  <c r="J1267" i="5"/>
  <c r="O1267" i="5" s="1"/>
  <c r="M1267" i="5" s="1"/>
  <c r="K1267" i="5"/>
  <c r="L1267" i="5" s="1"/>
  <c r="X1267" i="5" s="1"/>
  <c r="U1267" i="5" l="1"/>
  <c r="V1267" i="5" s="1"/>
  <c r="W1267" i="5" s="1"/>
  <c r="Q1267" i="5"/>
  <c r="T1267" i="5" s="1"/>
  <c r="P1267" i="5"/>
  <c r="S1267" i="5" s="1"/>
  <c r="I1268" i="5" s="1"/>
  <c r="R1267" i="5"/>
  <c r="F1268" i="5" s="1"/>
  <c r="G1268" i="5" l="1"/>
  <c r="H1268" i="5" s="1"/>
  <c r="J1268" i="5"/>
  <c r="O1268" i="5" s="1"/>
  <c r="M1268" i="5" s="1"/>
  <c r="K1268" i="5"/>
  <c r="L1268" i="5" s="1"/>
  <c r="X1268" i="5" s="1"/>
  <c r="P1268" i="5" l="1"/>
  <c r="S1268" i="5" s="1"/>
  <c r="I1269" i="5" s="1"/>
  <c r="U1268" i="5"/>
  <c r="V1268" i="5" s="1"/>
  <c r="W1268" i="5" s="1"/>
  <c r="Q1268" i="5"/>
  <c r="T1268" i="5" s="1"/>
  <c r="R1268" i="5"/>
  <c r="F1269" i="5" s="1"/>
  <c r="G1269" i="5" l="1"/>
  <c r="H1269" i="5" s="1"/>
  <c r="J1269" i="5"/>
  <c r="O1269" i="5" s="1"/>
  <c r="M1269" i="5" s="1"/>
  <c r="K1269" i="5"/>
  <c r="L1269" i="5" s="1"/>
  <c r="X1269" i="5" s="1"/>
  <c r="U1269" i="5" l="1"/>
  <c r="V1269" i="5" s="1"/>
  <c r="W1269" i="5" s="1"/>
  <c r="P1269" i="5"/>
  <c r="S1269" i="5" s="1"/>
  <c r="I1270" i="5" s="1"/>
  <c r="Q1269" i="5"/>
  <c r="T1269" i="5" s="1"/>
  <c r="R1269" i="5"/>
  <c r="F1270" i="5" s="1"/>
  <c r="K1270" i="5" l="1"/>
  <c r="L1270" i="5" s="1"/>
  <c r="X1270" i="5" s="1"/>
  <c r="J1270" i="5"/>
  <c r="O1270" i="5" s="1"/>
  <c r="M1270" i="5" s="1"/>
  <c r="G1270" i="5"/>
  <c r="H1270" i="5" s="1"/>
  <c r="P1270" i="5" l="1"/>
  <c r="S1270" i="5" s="1"/>
  <c r="I1271" i="5" s="1"/>
  <c r="Q1270" i="5"/>
  <c r="T1270" i="5" s="1"/>
  <c r="U1270" i="5"/>
  <c r="V1270" i="5" s="1"/>
  <c r="W1270" i="5" s="1"/>
  <c r="R1270" i="5"/>
  <c r="F1271" i="5" s="1"/>
  <c r="G1271" i="5" l="1"/>
  <c r="H1271" i="5" s="1"/>
  <c r="J1271" i="5"/>
  <c r="O1271" i="5" s="1"/>
  <c r="M1271" i="5" s="1"/>
  <c r="K1271" i="5"/>
  <c r="L1271" i="5" s="1"/>
  <c r="X1271" i="5" s="1"/>
  <c r="Q1271" i="5" l="1"/>
  <c r="T1271" i="5" s="1"/>
  <c r="P1271" i="5"/>
  <c r="S1271" i="5" s="1"/>
  <c r="I1272" i="5" s="1"/>
  <c r="U1271" i="5"/>
  <c r="V1271" i="5" s="1"/>
  <c r="W1271" i="5" s="1"/>
  <c r="R1271" i="5"/>
  <c r="F1272" i="5" s="1"/>
  <c r="G1272" i="5" l="1"/>
  <c r="H1272" i="5" s="1"/>
  <c r="J1272" i="5"/>
  <c r="O1272" i="5" s="1"/>
  <c r="M1272" i="5" s="1"/>
  <c r="K1272" i="5"/>
  <c r="L1272" i="5" s="1"/>
  <c r="X1272" i="5" s="1"/>
  <c r="P1272" i="5" l="1"/>
  <c r="S1272" i="5" s="1"/>
  <c r="I1273" i="5" s="1"/>
  <c r="Q1272" i="5"/>
  <c r="T1272" i="5" s="1"/>
  <c r="U1272" i="5"/>
  <c r="V1272" i="5" s="1"/>
  <c r="W1272" i="5" s="1"/>
  <c r="R1272" i="5"/>
  <c r="F1273" i="5" s="1"/>
  <c r="G1273" i="5" l="1"/>
  <c r="H1273" i="5" s="1"/>
  <c r="K1273" i="5"/>
  <c r="L1273" i="5" s="1"/>
  <c r="X1273" i="5" s="1"/>
  <c r="J1273" i="5"/>
  <c r="O1273" i="5" s="1"/>
  <c r="M1273" i="5" s="1"/>
  <c r="U1273" i="5" l="1"/>
  <c r="V1273" i="5" s="1"/>
  <c r="W1273" i="5" s="1"/>
  <c r="P1273" i="5"/>
  <c r="S1273" i="5" s="1"/>
  <c r="I1274" i="5" s="1"/>
  <c r="Q1273" i="5"/>
  <c r="T1273" i="5" s="1"/>
  <c r="R1273" i="5"/>
  <c r="F1274" i="5" s="1"/>
  <c r="G1274" i="5" l="1"/>
  <c r="H1274" i="5" s="1"/>
  <c r="J1274" i="5"/>
  <c r="O1274" i="5" s="1"/>
  <c r="M1274" i="5" s="1"/>
  <c r="K1274" i="5"/>
  <c r="L1274" i="5" s="1"/>
  <c r="X1274" i="5" s="1"/>
  <c r="U1274" i="5" l="1"/>
  <c r="V1274" i="5" s="1"/>
  <c r="W1274" i="5" s="1"/>
  <c r="P1274" i="5"/>
  <c r="S1274" i="5" s="1"/>
  <c r="I1275" i="5" s="1"/>
  <c r="Q1274" i="5"/>
  <c r="T1274" i="5" s="1"/>
  <c r="R1274" i="5"/>
  <c r="F1275" i="5" s="1"/>
  <c r="G1275" i="5" l="1"/>
  <c r="H1275" i="5" s="1"/>
  <c r="J1275" i="5"/>
  <c r="O1275" i="5" s="1"/>
  <c r="M1275" i="5" s="1"/>
  <c r="K1275" i="5"/>
  <c r="L1275" i="5" s="1"/>
  <c r="X1275" i="5" s="1"/>
  <c r="P1275" i="5" l="1"/>
  <c r="S1275" i="5" s="1"/>
  <c r="I1276" i="5" s="1"/>
  <c r="U1275" i="5"/>
  <c r="V1275" i="5" s="1"/>
  <c r="W1275" i="5" s="1"/>
  <c r="Q1275" i="5"/>
  <c r="T1275" i="5" s="1"/>
  <c r="R1275" i="5"/>
  <c r="F1276" i="5" s="1"/>
  <c r="G1276" i="5" l="1"/>
  <c r="H1276" i="5" s="1"/>
  <c r="K1276" i="5"/>
  <c r="L1276" i="5" s="1"/>
  <c r="X1276" i="5" s="1"/>
  <c r="J1276" i="5"/>
  <c r="O1276" i="5" s="1"/>
  <c r="M1276" i="5" s="1"/>
  <c r="P1276" i="5" l="1"/>
  <c r="S1276" i="5" s="1"/>
  <c r="I1277" i="5" s="1"/>
  <c r="U1276" i="5"/>
  <c r="V1276" i="5" s="1"/>
  <c r="W1276" i="5" s="1"/>
  <c r="Q1276" i="5"/>
  <c r="T1276" i="5" s="1"/>
  <c r="R1276" i="5"/>
  <c r="F1277" i="5" s="1"/>
  <c r="G1277" i="5" l="1"/>
  <c r="H1277" i="5" s="1"/>
  <c r="K1277" i="5"/>
  <c r="L1277" i="5" s="1"/>
  <c r="X1277" i="5" s="1"/>
  <c r="J1277" i="5"/>
  <c r="O1277" i="5" s="1"/>
  <c r="M1277" i="5" s="1"/>
  <c r="U1277" i="5" l="1"/>
  <c r="V1277" i="5" s="1"/>
  <c r="W1277" i="5" s="1"/>
  <c r="P1277" i="5"/>
  <c r="S1277" i="5" s="1"/>
  <c r="I1278" i="5" s="1"/>
  <c r="Q1277" i="5"/>
  <c r="T1277" i="5" s="1"/>
  <c r="R1277" i="5"/>
  <c r="F1278" i="5" s="1"/>
  <c r="G1278" i="5" l="1"/>
  <c r="H1278" i="5" s="1"/>
  <c r="K1278" i="5"/>
  <c r="L1278" i="5" s="1"/>
  <c r="X1278" i="5" s="1"/>
  <c r="J1278" i="5"/>
  <c r="O1278" i="5" s="1"/>
  <c r="M1278" i="5" s="1"/>
  <c r="U1278" i="5" l="1"/>
  <c r="V1278" i="5" s="1"/>
  <c r="W1278" i="5" s="1"/>
  <c r="Q1278" i="5"/>
  <c r="T1278" i="5" s="1"/>
  <c r="P1278" i="5"/>
  <c r="S1278" i="5" s="1"/>
  <c r="I1279" i="5" s="1"/>
  <c r="R1278" i="5"/>
  <c r="F1279" i="5" s="1"/>
  <c r="G1279" i="5" l="1"/>
  <c r="H1279" i="5" s="1"/>
  <c r="J1279" i="5"/>
  <c r="O1279" i="5" s="1"/>
  <c r="M1279" i="5" s="1"/>
  <c r="K1279" i="5"/>
  <c r="L1279" i="5" s="1"/>
  <c r="X1279" i="5" s="1"/>
  <c r="P1279" i="5" l="1"/>
  <c r="S1279" i="5" s="1"/>
  <c r="I1280" i="5" s="1"/>
  <c r="Q1279" i="5"/>
  <c r="T1279" i="5" s="1"/>
  <c r="U1279" i="5"/>
  <c r="V1279" i="5" s="1"/>
  <c r="W1279" i="5" s="1"/>
  <c r="R1279" i="5"/>
  <c r="F1280" i="5" s="1"/>
  <c r="G1280" i="5" l="1"/>
  <c r="H1280" i="5" s="1"/>
  <c r="J1280" i="5"/>
  <c r="O1280" i="5" s="1"/>
  <c r="M1280" i="5" s="1"/>
  <c r="K1280" i="5"/>
  <c r="L1280" i="5" s="1"/>
  <c r="X1280" i="5" s="1"/>
  <c r="Q1280" i="5" l="1"/>
  <c r="T1280" i="5" s="1"/>
  <c r="P1280" i="5"/>
  <c r="S1280" i="5" s="1"/>
  <c r="I1281" i="5" s="1"/>
  <c r="U1280" i="5"/>
  <c r="V1280" i="5" s="1"/>
  <c r="W1280" i="5" s="1"/>
  <c r="R1280" i="5"/>
  <c r="F1281" i="5" s="1"/>
  <c r="G1281" i="5" l="1"/>
  <c r="H1281" i="5" s="1"/>
  <c r="K1281" i="5"/>
  <c r="L1281" i="5" s="1"/>
  <c r="X1281" i="5" s="1"/>
  <c r="J1281" i="5"/>
  <c r="O1281" i="5" s="1"/>
  <c r="M1281" i="5" s="1"/>
  <c r="Q1281" i="5" l="1"/>
  <c r="T1281" i="5" s="1"/>
  <c r="P1281" i="5"/>
  <c r="S1281" i="5" s="1"/>
  <c r="I1282" i="5" s="1"/>
  <c r="U1281" i="5"/>
  <c r="V1281" i="5" s="1"/>
  <c r="W1281" i="5" s="1"/>
  <c r="R1281" i="5"/>
  <c r="F1282" i="5" s="1"/>
  <c r="J1282" i="5" l="1"/>
  <c r="O1282" i="5" s="1"/>
  <c r="M1282" i="5" s="1"/>
  <c r="K1282" i="5"/>
  <c r="L1282" i="5" s="1"/>
  <c r="X1282" i="5" s="1"/>
  <c r="G1282" i="5"/>
  <c r="H1282" i="5" s="1"/>
  <c r="Q1282" i="5" l="1"/>
  <c r="T1282" i="5" s="1"/>
  <c r="P1282" i="5"/>
  <c r="S1282" i="5" s="1"/>
  <c r="I1283" i="5" s="1"/>
  <c r="U1282" i="5"/>
  <c r="V1282" i="5" s="1"/>
  <c r="W1282" i="5" s="1"/>
  <c r="R1282" i="5"/>
  <c r="F1283" i="5" s="1"/>
  <c r="G1283" i="5" l="1"/>
  <c r="H1283" i="5" s="1"/>
  <c r="J1283" i="5"/>
  <c r="O1283" i="5" s="1"/>
  <c r="M1283" i="5" s="1"/>
  <c r="K1283" i="5"/>
  <c r="L1283" i="5" s="1"/>
  <c r="X1283" i="5" s="1"/>
  <c r="U1283" i="5" l="1"/>
  <c r="V1283" i="5" s="1"/>
  <c r="W1283" i="5" s="1"/>
  <c r="Q1283" i="5"/>
  <c r="T1283" i="5" s="1"/>
  <c r="P1283" i="5"/>
  <c r="S1283" i="5" s="1"/>
  <c r="I1284" i="5" s="1"/>
  <c r="R1283" i="5"/>
  <c r="F1284" i="5" s="1"/>
  <c r="G1284" i="5" l="1"/>
  <c r="H1284" i="5" s="1"/>
  <c r="K1284" i="5"/>
  <c r="L1284" i="5" s="1"/>
  <c r="X1284" i="5" s="1"/>
  <c r="J1284" i="5"/>
  <c r="O1284" i="5" s="1"/>
  <c r="M1284" i="5" s="1"/>
  <c r="Q1284" i="5" l="1"/>
  <c r="T1284" i="5" s="1"/>
  <c r="U1284" i="5"/>
  <c r="V1284" i="5" s="1"/>
  <c r="W1284" i="5" s="1"/>
  <c r="P1284" i="5"/>
  <c r="S1284" i="5" s="1"/>
  <c r="I1285" i="5" s="1"/>
  <c r="R1284" i="5"/>
  <c r="F1285" i="5" s="1"/>
  <c r="G1285" i="5" l="1"/>
  <c r="H1285" i="5" s="1"/>
  <c r="J1285" i="5"/>
  <c r="O1285" i="5" s="1"/>
  <c r="M1285" i="5" s="1"/>
  <c r="K1285" i="5"/>
  <c r="L1285" i="5" s="1"/>
  <c r="X1285" i="5" s="1"/>
  <c r="U1285" i="5" l="1"/>
  <c r="V1285" i="5" s="1"/>
  <c r="W1285" i="5" s="1"/>
  <c r="Q1285" i="5"/>
  <c r="T1285" i="5" s="1"/>
  <c r="P1285" i="5"/>
  <c r="S1285" i="5" s="1"/>
  <c r="I1286" i="5" s="1"/>
  <c r="R1285" i="5"/>
  <c r="F1286" i="5" s="1"/>
  <c r="G1286" i="5" l="1"/>
  <c r="H1286" i="5" s="1"/>
  <c r="K1286" i="5"/>
  <c r="L1286" i="5" s="1"/>
  <c r="X1286" i="5" s="1"/>
  <c r="J1286" i="5"/>
  <c r="O1286" i="5" s="1"/>
  <c r="M1286" i="5" s="1"/>
  <c r="P1286" i="5" l="1"/>
  <c r="S1286" i="5" s="1"/>
  <c r="I1287" i="5" s="1"/>
  <c r="Q1286" i="5"/>
  <c r="T1286" i="5" s="1"/>
  <c r="U1286" i="5"/>
  <c r="V1286" i="5" s="1"/>
  <c r="W1286" i="5" s="1"/>
  <c r="R1286" i="5"/>
  <c r="F1287" i="5" s="1"/>
  <c r="G1287" i="5" l="1"/>
  <c r="H1287" i="5" s="1"/>
  <c r="J1287" i="5"/>
  <c r="O1287" i="5" s="1"/>
  <c r="M1287" i="5" s="1"/>
  <c r="K1287" i="5"/>
  <c r="L1287" i="5" s="1"/>
  <c r="X1287" i="5" s="1"/>
  <c r="Q1287" i="5" l="1"/>
  <c r="T1287" i="5" s="1"/>
  <c r="P1287" i="5"/>
  <c r="S1287" i="5" s="1"/>
  <c r="I1288" i="5" s="1"/>
  <c r="U1287" i="5"/>
  <c r="V1287" i="5" s="1"/>
  <c r="W1287" i="5" s="1"/>
  <c r="R1287" i="5"/>
  <c r="F1288" i="5" s="1"/>
  <c r="G1288" i="5" l="1"/>
  <c r="H1288" i="5" s="1"/>
  <c r="K1288" i="5"/>
  <c r="L1288" i="5" s="1"/>
  <c r="X1288" i="5" s="1"/>
  <c r="J1288" i="5"/>
  <c r="O1288" i="5" s="1"/>
  <c r="M1288" i="5" s="1"/>
  <c r="Q1288" i="5" l="1"/>
  <c r="T1288" i="5" s="1"/>
  <c r="P1288" i="5"/>
  <c r="S1288" i="5" s="1"/>
  <c r="I1289" i="5" s="1"/>
  <c r="U1288" i="5"/>
  <c r="V1288" i="5" s="1"/>
  <c r="W1288" i="5" s="1"/>
  <c r="R1288" i="5"/>
  <c r="F1289" i="5" s="1"/>
  <c r="J1289" i="5" l="1"/>
  <c r="O1289" i="5" s="1"/>
  <c r="M1289" i="5" s="1"/>
  <c r="K1289" i="5"/>
  <c r="L1289" i="5" s="1"/>
  <c r="X1289" i="5" s="1"/>
  <c r="G1289" i="5"/>
  <c r="H1289" i="5" s="1"/>
  <c r="Q1289" i="5" l="1"/>
  <c r="T1289" i="5" s="1"/>
  <c r="U1289" i="5"/>
  <c r="V1289" i="5" s="1"/>
  <c r="W1289" i="5" s="1"/>
  <c r="P1289" i="5"/>
  <c r="S1289" i="5" s="1"/>
  <c r="I1290" i="5" s="1"/>
  <c r="R1289" i="5"/>
  <c r="F1290" i="5" s="1"/>
  <c r="G1290" i="5" l="1"/>
  <c r="H1290" i="5" s="1"/>
  <c r="J1290" i="5"/>
  <c r="O1290" i="5" s="1"/>
  <c r="M1290" i="5" s="1"/>
  <c r="K1290" i="5"/>
  <c r="L1290" i="5" s="1"/>
  <c r="X1290" i="5" s="1"/>
  <c r="Q1290" i="5" l="1"/>
  <c r="T1290" i="5" s="1"/>
  <c r="P1290" i="5"/>
  <c r="S1290" i="5" s="1"/>
  <c r="I1291" i="5" s="1"/>
  <c r="U1290" i="5"/>
  <c r="V1290" i="5" s="1"/>
  <c r="W1290" i="5" s="1"/>
  <c r="R1290" i="5"/>
  <c r="F1291" i="5" s="1"/>
  <c r="G1291" i="5" l="1"/>
  <c r="H1291" i="5" s="1"/>
  <c r="K1291" i="5"/>
  <c r="L1291" i="5" s="1"/>
  <c r="X1291" i="5" s="1"/>
  <c r="J1291" i="5"/>
  <c r="O1291" i="5" s="1"/>
  <c r="M1291" i="5" s="1"/>
  <c r="P1291" i="5" l="1"/>
  <c r="S1291" i="5" s="1"/>
  <c r="I1292" i="5" s="1"/>
  <c r="U1291" i="5"/>
  <c r="V1291" i="5" s="1"/>
  <c r="W1291" i="5" s="1"/>
  <c r="Q1291" i="5"/>
  <c r="T1291" i="5" s="1"/>
  <c r="R1291" i="5"/>
  <c r="F1292" i="5" s="1"/>
  <c r="K1292" i="5" l="1"/>
  <c r="L1292" i="5" s="1"/>
  <c r="X1292" i="5" s="1"/>
  <c r="J1292" i="5"/>
  <c r="O1292" i="5" s="1"/>
  <c r="M1292" i="5" s="1"/>
  <c r="G1292" i="5"/>
  <c r="H1292" i="5" s="1"/>
  <c r="P1292" i="5" l="1"/>
  <c r="S1292" i="5" s="1"/>
  <c r="I1293" i="5" s="1"/>
  <c r="Q1292" i="5"/>
  <c r="T1292" i="5" s="1"/>
  <c r="U1292" i="5"/>
  <c r="V1292" i="5" s="1"/>
  <c r="W1292" i="5" s="1"/>
  <c r="R1292" i="5"/>
  <c r="F1293" i="5" s="1"/>
  <c r="G1293" i="5" l="1"/>
  <c r="H1293" i="5" s="1"/>
  <c r="J1293" i="5"/>
  <c r="O1293" i="5" s="1"/>
  <c r="M1293" i="5" s="1"/>
  <c r="K1293" i="5"/>
  <c r="L1293" i="5" s="1"/>
  <c r="X1293" i="5" s="1"/>
  <c r="U1293" i="5" l="1"/>
  <c r="V1293" i="5" s="1"/>
  <c r="W1293" i="5" s="1"/>
  <c r="Q1293" i="5"/>
  <c r="T1293" i="5" s="1"/>
  <c r="P1293" i="5"/>
  <c r="S1293" i="5" s="1"/>
  <c r="I1294" i="5" s="1"/>
  <c r="R1293" i="5"/>
  <c r="F1294" i="5" s="1"/>
  <c r="G1294" i="5" l="1"/>
  <c r="H1294" i="5" s="1"/>
  <c r="K1294" i="5"/>
  <c r="L1294" i="5" s="1"/>
  <c r="X1294" i="5" s="1"/>
  <c r="J1294" i="5"/>
  <c r="O1294" i="5" s="1"/>
  <c r="M1294" i="5" s="1"/>
  <c r="P1294" i="5" l="1"/>
  <c r="S1294" i="5" s="1"/>
  <c r="I1295" i="5" s="1"/>
  <c r="Q1294" i="5"/>
  <c r="T1294" i="5" s="1"/>
  <c r="U1294" i="5"/>
  <c r="V1294" i="5" s="1"/>
  <c r="W1294" i="5" s="1"/>
  <c r="R1294" i="5"/>
  <c r="F1295" i="5" s="1"/>
  <c r="G1295" i="5" l="1"/>
  <c r="H1295" i="5" s="1"/>
  <c r="J1295" i="5"/>
  <c r="O1295" i="5" s="1"/>
  <c r="M1295" i="5" s="1"/>
  <c r="K1295" i="5"/>
  <c r="L1295" i="5" s="1"/>
  <c r="X1295" i="5" s="1"/>
  <c r="P1295" i="5" l="1"/>
  <c r="S1295" i="5" s="1"/>
  <c r="I1296" i="5" s="1"/>
  <c r="Q1295" i="5"/>
  <c r="T1295" i="5" s="1"/>
  <c r="U1295" i="5"/>
  <c r="V1295" i="5" s="1"/>
  <c r="W1295" i="5" s="1"/>
  <c r="R1295" i="5"/>
  <c r="F1296" i="5" s="1"/>
  <c r="G1296" i="5" l="1"/>
  <c r="H1296" i="5" s="1"/>
  <c r="J1296" i="5"/>
  <c r="O1296" i="5" s="1"/>
  <c r="M1296" i="5" s="1"/>
  <c r="K1296" i="5"/>
  <c r="L1296" i="5" s="1"/>
  <c r="X1296" i="5" s="1"/>
  <c r="Q1296" i="5" l="1"/>
  <c r="T1296" i="5" s="1"/>
  <c r="P1296" i="5"/>
  <c r="S1296" i="5" s="1"/>
  <c r="I1297" i="5" s="1"/>
  <c r="U1296" i="5"/>
  <c r="V1296" i="5" s="1"/>
  <c r="W1296" i="5" s="1"/>
  <c r="R1296" i="5"/>
  <c r="F1297" i="5" s="1"/>
  <c r="G1297" i="5" l="1"/>
  <c r="H1297" i="5" s="1"/>
  <c r="K1297" i="5"/>
  <c r="L1297" i="5" s="1"/>
  <c r="X1297" i="5" s="1"/>
  <c r="J1297" i="5"/>
  <c r="O1297" i="5" s="1"/>
  <c r="M1297" i="5" s="1"/>
  <c r="Q1297" i="5" l="1"/>
  <c r="T1297" i="5" s="1"/>
  <c r="P1297" i="5"/>
  <c r="S1297" i="5" s="1"/>
  <c r="I1298" i="5" s="1"/>
  <c r="U1297" i="5"/>
  <c r="V1297" i="5" s="1"/>
  <c r="W1297" i="5" s="1"/>
  <c r="R1297" i="5"/>
  <c r="F1298" i="5" s="1"/>
  <c r="G1298" i="5" l="1"/>
  <c r="H1298" i="5" s="1"/>
  <c r="J1298" i="5"/>
  <c r="O1298" i="5" s="1"/>
  <c r="M1298" i="5" s="1"/>
  <c r="K1298" i="5"/>
  <c r="L1298" i="5" s="1"/>
  <c r="X1298" i="5" s="1"/>
  <c r="Q1298" i="5" l="1"/>
  <c r="T1298" i="5" s="1"/>
  <c r="P1298" i="5"/>
  <c r="S1298" i="5" s="1"/>
  <c r="I1299" i="5" s="1"/>
  <c r="U1298" i="5"/>
  <c r="V1298" i="5" s="1"/>
  <c r="W1298" i="5" s="1"/>
  <c r="R1298" i="5"/>
  <c r="F1299" i="5" s="1"/>
  <c r="G1299" i="5" l="1"/>
  <c r="H1299" i="5" s="1"/>
  <c r="K1299" i="5"/>
  <c r="L1299" i="5" s="1"/>
  <c r="X1299" i="5" s="1"/>
  <c r="J1299" i="5"/>
  <c r="O1299" i="5" s="1"/>
  <c r="M1299" i="5" s="1"/>
  <c r="U1299" i="5" l="1"/>
  <c r="V1299" i="5" s="1"/>
  <c r="W1299" i="5" s="1"/>
  <c r="P1299" i="5"/>
  <c r="S1299" i="5" s="1"/>
  <c r="I1300" i="5" s="1"/>
  <c r="Q1299" i="5"/>
  <c r="T1299" i="5" s="1"/>
  <c r="R1299" i="5"/>
  <c r="F1300" i="5" s="1"/>
  <c r="G1300" i="5" l="1"/>
  <c r="H1300" i="5" s="1"/>
  <c r="K1300" i="5"/>
  <c r="L1300" i="5" s="1"/>
  <c r="X1300" i="5" s="1"/>
  <c r="J1300" i="5"/>
  <c r="O1300" i="5" s="1"/>
  <c r="M1300" i="5" s="1"/>
  <c r="Q1300" i="5" l="1"/>
  <c r="T1300" i="5" s="1"/>
  <c r="P1300" i="5"/>
  <c r="S1300" i="5" s="1"/>
  <c r="I1301" i="5" s="1"/>
  <c r="U1300" i="5"/>
  <c r="V1300" i="5" s="1"/>
  <c r="W1300" i="5" s="1"/>
  <c r="R1300" i="5"/>
  <c r="F1301" i="5" s="1"/>
  <c r="G1301" i="5" l="1"/>
  <c r="H1301" i="5" s="1"/>
  <c r="J1301" i="5"/>
  <c r="O1301" i="5" s="1"/>
  <c r="M1301" i="5" s="1"/>
  <c r="K1301" i="5"/>
  <c r="L1301" i="5" s="1"/>
  <c r="X1301" i="5" s="1"/>
  <c r="U1301" i="5" l="1"/>
  <c r="V1301" i="5" s="1"/>
  <c r="W1301" i="5" s="1"/>
  <c r="Q1301" i="5"/>
  <c r="T1301" i="5" s="1"/>
  <c r="P1301" i="5"/>
  <c r="S1301" i="5" s="1"/>
  <c r="I1302" i="5" s="1"/>
  <c r="R1301" i="5"/>
  <c r="F1302" i="5" s="1"/>
  <c r="G1302" i="5" l="1"/>
  <c r="H1302" i="5" s="1"/>
  <c r="K1302" i="5"/>
  <c r="L1302" i="5" s="1"/>
  <c r="X1302" i="5" s="1"/>
  <c r="J1302" i="5"/>
  <c r="O1302" i="5" s="1"/>
  <c r="M1302" i="5" s="1"/>
  <c r="P1302" i="5" l="1"/>
  <c r="S1302" i="5" s="1"/>
  <c r="I1303" i="5" s="1"/>
  <c r="U1302" i="5"/>
  <c r="V1302" i="5" s="1"/>
  <c r="W1302" i="5" s="1"/>
  <c r="Q1302" i="5"/>
  <c r="T1302" i="5" s="1"/>
  <c r="R1302" i="5"/>
  <c r="F1303" i="5" s="1"/>
  <c r="J1303" i="5" l="1"/>
  <c r="O1303" i="5" s="1"/>
  <c r="M1303" i="5" s="1"/>
  <c r="K1303" i="5"/>
  <c r="L1303" i="5" s="1"/>
  <c r="X1303" i="5" s="1"/>
  <c r="G1303" i="5"/>
  <c r="H1303" i="5" s="1"/>
  <c r="P1303" i="5" l="1"/>
  <c r="S1303" i="5" s="1"/>
  <c r="I1304" i="5" s="1"/>
  <c r="U1303" i="5"/>
  <c r="V1303" i="5" s="1"/>
  <c r="W1303" i="5" s="1"/>
  <c r="Q1303" i="5"/>
  <c r="T1303" i="5" s="1"/>
  <c r="R1303" i="5"/>
  <c r="F1304" i="5" s="1"/>
  <c r="G1304" i="5" l="1"/>
  <c r="H1304" i="5" s="1"/>
  <c r="J1304" i="5"/>
  <c r="O1304" i="5" s="1"/>
  <c r="M1304" i="5" s="1"/>
  <c r="K1304" i="5"/>
  <c r="L1304" i="5" s="1"/>
  <c r="X1304" i="5" s="1"/>
  <c r="P1304" i="5" l="1"/>
  <c r="S1304" i="5" s="1"/>
  <c r="I1305" i="5" s="1"/>
  <c r="U1304" i="5"/>
  <c r="V1304" i="5" s="1"/>
  <c r="W1304" i="5" s="1"/>
  <c r="Q1304" i="5"/>
  <c r="T1304" i="5" s="1"/>
  <c r="R1304" i="5"/>
  <c r="F1305" i="5" s="1"/>
  <c r="G1305" i="5" l="1"/>
  <c r="H1305" i="5" s="1"/>
  <c r="K1305" i="5"/>
  <c r="L1305" i="5" s="1"/>
  <c r="X1305" i="5" s="1"/>
  <c r="J1305" i="5"/>
  <c r="O1305" i="5" s="1"/>
  <c r="M1305" i="5" s="1"/>
  <c r="U1305" i="5" l="1"/>
  <c r="V1305" i="5" s="1"/>
  <c r="W1305" i="5" s="1"/>
  <c r="Q1305" i="5"/>
  <c r="T1305" i="5" s="1"/>
  <c r="P1305" i="5"/>
  <c r="S1305" i="5" s="1"/>
  <c r="I1306" i="5" s="1"/>
  <c r="R1305" i="5"/>
  <c r="F1306" i="5" s="1"/>
  <c r="G1306" i="5" l="1"/>
  <c r="H1306" i="5" s="1"/>
  <c r="J1306" i="5"/>
  <c r="O1306" i="5" s="1"/>
  <c r="M1306" i="5" s="1"/>
  <c r="K1306" i="5"/>
  <c r="L1306" i="5" s="1"/>
  <c r="X1306" i="5" s="1"/>
  <c r="P1306" i="5" l="1"/>
  <c r="S1306" i="5" s="1"/>
  <c r="I1307" i="5" s="1"/>
  <c r="U1306" i="5"/>
  <c r="V1306" i="5" s="1"/>
  <c r="W1306" i="5" s="1"/>
  <c r="Q1306" i="5"/>
  <c r="T1306" i="5" s="1"/>
  <c r="R1306" i="5"/>
  <c r="F1307" i="5" s="1"/>
  <c r="G1307" i="5" l="1"/>
  <c r="H1307" i="5" s="1"/>
  <c r="J1307" i="5"/>
  <c r="O1307" i="5" s="1"/>
  <c r="M1307" i="5" s="1"/>
  <c r="K1307" i="5"/>
  <c r="L1307" i="5" s="1"/>
  <c r="X1307" i="5" s="1"/>
  <c r="P1307" i="5" l="1"/>
  <c r="S1307" i="5" s="1"/>
  <c r="I1308" i="5" s="1"/>
  <c r="U1307" i="5"/>
  <c r="V1307" i="5" s="1"/>
  <c r="W1307" i="5" s="1"/>
  <c r="Q1307" i="5"/>
  <c r="T1307" i="5" s="1"/>
  <c r="R1307" i="5"/>
  <c r="F1308" i="5" s="1"/>
  <c r="G1308" i="5" l="1"/>
  <c r="H1308" i="5" s="1"/>
  <c r="K1308" i="5"/>
  <c r="L1308" i="5" s="1"/>
  <c r="X1308" i="5" s="1"/>
  <c r="J1308" i="5"/>
  <c r="O1308" i="5" s="1"/>
  <c r="M1308" i="5" s="1"/>
  <c r="P1308" i="5" l="1"/>
  <c r="S1308" i="5" s="1"/>
  <c r="I1309" i="5" s="1"/>
  <c r="U1308" i="5"/>
  <c r="V1308" i="5" s="1"/>
  <c r="W1308" i="5" s="1"/>
  <c r="Q1308" i="5"/>
  <c r="T1308" i="5" s="1"/>
  <c r="R1308" i="5"/>
  <c r="F1309" i="5" s="1"/>
  <c r="G1309" i="5" l="1"/>
  <c r="H1309" i="5" s="1"/>
  <c r="J1309" i="5"/>
  <c r="O1309" i="5" s="1"/>
  <c r="M1309" i="5" s="1"/>
  <c r="K1309" i="5"/>
  <c r="L1309" i="5" s="1"/>
  <c r="X1309" i="5" s="1"/>
  <c r="U1309" i="5" l="1"/>
  <c r="V1309" i="5" s="1"/>
  <c r="W1309" i="5" s="1"/>
  <c r="Q1309" i="5"/>
  <c r="T1309" i="5" s="1"/>
  <c r="P1309" i="5"/>
  <c r="S1309" i="5" s="1"/>
  <c r="I1310" i="5" s="1"/>
  <c r="R1309" i="5"/>
  <c r="F1310" i="5" s="1"/>
  <c r="G1310" i="5" l="1"/>
  <c r="H1310" i="5" s="1"/>
  <c r="K1310" i="5"/>
  <c r="L1310" i="5" s="1"/>
  <c r="X1310" i="5" s="1"/>
  <c r="J1310" i="5"/>
  <c r="O1310" i="5" s="1"/>
  <c r="M1310" i="5" s="1"/>
  <c r="P1310" i="5" l="1"/>
  <c r="S1310" i="5" s="1"/>
  <c r="I1311" i="5" s="1"/>
  <c r="U1310" i="5"/>
  <c r="V1310" i="5" s="1"/>
  <c r="W1310" i="5" s="1"/>
  <c r="Q1310" i="5"/>
  <c r="T1310" i="5" s="1"/>
  <c r="R1310" i="5"/>
  <c r="F1311" i="5" s="1"/>
  <c r="G1311" i="5" l="1"/>
  <c r="H1311" i="5" s="1"/>
  <c r="K1311" i="5"/>
  <c r="L1311" i="5" s="1"/>
  <c r="X1311" i="5" s="1"/>
  <c r="J1311" i="5"/>
  <c r="O1311" i="5" s="1"/>
  <c r="M1311" i="5" s="1"/>
  <c r="P1311" i="5" l="1"/>
  <c r="S1311" i="5" s="1"/>
  <c r="I1312" i="5" s="1"/>
  <c r="U1311" i="5"/>
  <c r="V1311" i="5" s="1"/>
  <c r="W1311" i="5" s="1"/>
  <c r="Q1311" i="5"/>
  <c r="T1311" i="5" s="1"/>
  <c r="R1311" i="5"/>
  <c r="F1312" i="5" s="1"/>
  <c r="G1312" i="5" l="1"/>
  <c r="H1312" i="5" s="1"/>
  <c r="J1312" i="5"/>
  <c r="O1312" i="5" s="1"/>
  <c r="M1312" i="5" s="1"/>
  <c r="K1312" i="5"/>
  <c r="L1312" i="5" s="1"/>
  <c r="X1312" i="5" s="1"/>
  <c r="P1312" i="5" l="1"/>
  <c r="S1312" i="5" s="1"/>
  <c r="I1313" i="5" s="1"/>
  <c r="U1312" i="5"/>
  <c r="V1312" i="5" s="1"/>
  <c r="W1312" i="5" s="1"/>
  <c r="Q1312" i="5"/>
  <c r="T1312" i="5" s="1"/>
  <c r="R1312" i="5"/>
  <c r="F1313" i="5" s="1"/>
  <c r="G1313" i="5" l="1"/>
  <c r="H1313" i="5" s="1"/>
  <c r="K1313" i="5"/>
  <c r="L1313" i="5" s="1"/>
  <c r="X1313" i="5" s="1"/>
  <c r="J1313" i="5"/>
  <c r="O1313" i="5" s="1"/>
  <c r="M1313" i="5" s="1"/>
  <c r="U1313" i="5" l="1"/>
  <c r="V1313" i="5" s="1"/>
  <c r="W1313" i="5" s="1"/>
  <c r="P1313" i="5"/>
  <c r="S1313" i="5" s="1"/>
  <c r="I1314" i="5" s="1"/>
  <c r="Q1313" i="5"/>
  <c r="T1313" i="5" s="1"/>
  <c r="R1313" i="5"/>
  <c r="F1314" i="5" s="1"/>
  <c r="G1314" i="5" l="1"/>
  <c r="H1314" i="5" s="1"/>
  <c r="K1314" i="5"/>
  <c r="L1314" i="5" s="1"/>
  <c r="X1314" i="5" s="1"/>
  <c r="J1314" i="5"/>
  <c r="O1314" i="5" s="1"/>
  <c r="M1314" i="5" s="1"/>
  <c r="Q1314" i="5" l="1"/>
  <c r="T1314" i="5" s="1"/>
  <c r="P1314" i="5"/>
  <c r="S1314" i="5" s="1"/>
  <c r="I1315" i="5" s="1"/>
  <c r="U1314" i="5"/>
  <c r="V1314" i="5" s="1"/>
  <c r="W1314" i="5" s="1"/>
  <c r="R1314" i="5"/>
  <c r="F1315" i="5" s="1"/>
  <c r="G1315" i="5" l="1"/>
  <c r="H1315" i="5" s="1"/>
  <c r="J1315" i="5"/>
  <c r="O1315" i="5" s="1"/>
  <c r="M1315" i="5" s="1"/>
  <c r="K1315" i="5"/>
  <c r="L1315" i="5" s="1"/>
  <c r="X1315" i="5" s="1"/>
  <c r="U1315" i="5" l="1"/>
  <c r="V1315" i="5" s="1"/>
  <c r="W1315" i="5" s="1"/>
  <c r="Q1315" i="5"/>
  <c r="T1315" i="5" s="1"/>
  <c r="P1315" i="5"/>
  <c r="S1315" i="5" s="1"/>
  <c r="I1316" i="5" s="1"/>
  <c r="R1315" i="5"/>
  <c r="F1316" i="5" s="1"/>
  <c r="G1316" i="5" l="1"/>
  <c r="H1316" i="5" s="1"/>
  <c r="J1316" i="5"/>
  <c r="O1316" i="5" s="1"/>
  <c r="M1316" i="5" s="1"/>
  <c r="K1316" i="5"/>
  <c r="L1316" i="5" s="1"/>
  <c r="X1316" i="5" s="1"/>
  <c r="Q1316" i="5" l="1"/>
  <c r="T1316" i="5" s="1"/>
  <c r="P1316" i="5"/>
  <c r="S1316" i="5" s="1"/>
  <c r="I1317" i="5" s="1"/>
  <c r="U1316" i="5"/>
  <c r="V1316" i="5" s="1"/>
  <c r="W1316" i="5" s="1"/>
  <c r="R1316" i="5"/>
  <c r="F1317" i="5" s="1"/>
  <c r="G1317" i="5" l="1"/>
  <c r="H1317" i="5" s="1"/>
  <c r="J1317" i="5"/>
  <c r="O1317" i="5" s="1"/>
  <c r="M1317" i="5" s="1"/>
  <c r="K1317" i="5"/>
  <c r="L1317" i="5" s="1"/>
  <c r="X1317" i="5" s="1"/>
  <c r="Q1317" i="5" l="1"/>
  <c r="T1317" i="5" s="1"/>
  <c r="P1317" i="5"/>
  <c r="S1317" i="5" s="1"/>
  <c r="I1318" i="5" s="1"/>
  <c r="U1317" i="5"/>
  <c r="V1317" i="5" s="1"/>
  <c r="W1317" i="5" s="1"/>
  <c r="R1317" i="5"/>
  <c r="F1318" i="5" s="1"/>
  <c r="G1318" i="5" l="1"/>
  <c r="H1318" i="5" s="1"/>
  <c r="K1318" i="5"/>
  <c r="L1318" i="5" s="1"/>
  <c r="X1318" i="5" s="1"/>
  <c r="J1318" i="5"/>
  <c r="O1318" i="5" s="1"/>
  <c r="M1318" i="5" s="1"/>
  <c r="U1318" i="5" l="1"/>
  <c r="V1318" i="5" s="1"/>
  <c r="W1318" i="5" s="1"/>
  <c r="P1318" i="5"/>
  <c r="S1318" i="5" s="1"/>
  <c r="I1319" i="5" s="1"/>
  <c r="Q1318" i="5"/>
  <c r="T1318" i="5" s="1"/>
  <c r="R1318" i="5"/>
  <c r="F1319" i="5" s="1"/>
  <c r="G1319" i="5" l="1"/>
  <c r="H1319" i="5" s="1"/>
  <c r="K1319" i="5"/>
  <c r="L1319" i="5" s="1"/>
  <c r="X1319" i="5" s="1"/>
  <c r="J1319" i="5"/>
  <c r="O1319" i="5" s="1"/>
  <c r="M1319" i="5" s="1"/>
  <c r="Q1319" i="5" l="1"/>
  <c r="T1319" i="5" s="1"/>
  <c r="U1319" i="5"/>
  <c r="V1319" i="5" s="1"/>
  <c r="W1319" i="5" s="1"/>
  <c r="P1319" i="5"/>
  <c r="S1319" i="5" s="1"/>
  <c r="I1320" i="5" s="1"/>
  <c r="R1319" i="5"/>
  <c r="F1320" i="5" s="1"/>
  <c r="G1320" i="5" l="1"/>
  <c r="H1320" i="5" s="1"/>
  <c r="J1320" i="5"/>
  <c r="O1320" i="5" s="1"/>
  <c r="M1320" i="5" s="1"/>
  <c r="K1320" i="5"/>
  <c r="L1320" i="5" s="1"/>
  <c r="X1320" i="5" s="1"/>
  <c r="P1320" i="5" l="1"/>
  <c r="S1320" i="5" s="1"/>
  <c r="I1321" i="5" s="1"/>
  <c r="Q1320" i="5"/>
  <c r="T1320" i="5" s="1"/>
  <c r="U1320" i="5"/>
  <c r="V1320" i="5" s="1"/>
  <c r="W1320" i="5" s="1"/>
  <c r="R1320" i="5"/>
  <c r="F1321" i="5" s="1"/>
  <c r="G1321" i="5" l="1"/>
  <c r="H1321" i="5" s="1"/>
  <c r="J1321" i="5"/>
  <c r="O1321" i="5" s="1"/>
  <c r="M1321" i="5" s="1"/>
  <c r="K1321" i="5"/>
  <c r="L1321" i="5" s="1"/>
  <c r="X1321" i="5" s="1"/>
  <c r="Q1321" i="5" l="1"/>
  <c r="T1321" i="5" s="1"/>
  <c r="U1321" i="5"/>
  <c r="V1321" i="5" s="1"/>
  <c r="W1321" i="5" s="1"/>
  <c r="P1321" i="5"/>
  <c r="S1321" i="5" s="1"/>
  <c r="I1322" i="5" s="1"/>
  <c r="R1321" i="5"/>
  <c r="F1322" i="5" s="1"/>
  <c r="G1322" i="5" l="1"/>
  <c r="H1322" i="5" s="1"/>
  <c r="J1322" i="5"/>
  <c r="O1322" i="5" s="1"/>
  <c r="M1322" i="5" s="1"/>
  <c r="K1322" i="5"/>
  <c r="L1322" i="5" s="1"/>
  <c r="X1322" i="5" s="1"/>
  <c r="P1322" i="5" l="1"/>
  <c r="S1322" i="5" s="1"/>
  <c r="I1323" i="5" s="1"/>
  <c r="Q1322" i="5"/>
  <c r="T1322" i="5" s="1"/>
  <c r="U1322" i="5"/>
  <c r="V1322" i="5" s="1"/>
  <c r="W1322" i="5" s="1"/>
  <c r="R1322" i="5"/>
  <c r="F1323" i="5" s="1"/>
  <c r="G1323" i="5" l="1"/>
  <c r="H1323" i="5" s="1"/>
  <c r="J1323" i="5"/>
  <c r="O1323" i="5" s="1"/>
  <c r="M1323" i="5" s="1"/>
  <c r="K1323" i="5"/>
  <c r="L1323" i="5" s="1"/>
  <c r="X1323" i="5" s="1"/>
  <c r="P1323" i="5" l="1"/>
  <c r="S1323" i="5" s="1"/>
  <c r="I1324" i="5" s="1"/>
  <c r="U1323" i="5"/>
  <c r="V1323" i="5" s="1"/>
  <c r="W1323" i="5" s="1"/>
  <c r="Q1323" i="5"/>
  <c r="T1323" i="5" s="1"/>
  <c r="R1323" i="5"/>
  <c r="F1324" i="5" s="1"/>
  <c r="G1324" i="5" l="1"/>
  <c r="H1324" i="5" s="1"/>
  <c r="J1324" i="5"/>
  <c r="O1324" i="5" s="1"/>
  <c r="M1324" i="5" s="1"/>
  <c r="K1324" i="5"/>
  <c r="L1324" i="5" s="1"/>
  <c r="X1324" i="5" s="1"/>
  <c r="P1324" i="5" l="1"/>
  <c r="S1324" i="5" s="1"/>
  <c r="I1325" i="5" s="1"/>
  <c r="Q1324" i="5"/>
  <c r="T1324" i="5" s="1"/>
  <c r="U1324" i="5"/>
  <c r="V1324" i="5" s="1"/>
  <c r="W1324" i="5" s="1"/>
  <c r="R1324" i="5"/>
  <c r="F1325" i="5" s="1"/>
  <c r="G1325" i="5" l="1"/>
  <c r="H1325" i="5" s="1"/>
  <c r="J1325" i="5"/>
  <c r="O1325" i="5" s="1"/>
  <c r="M1325" i="5" s="1"/>
  <c r="K1325" i="5"/>
  <c r="L1325" i="5" s="1"/>
  <c r="X1325" i="5" s="1"/>
  <c r="P1325" i="5" l="1"/>
  <c r="S1325" i="5" s="1"/>
  <c r="I1326" i="5" s="1"/>
  <c r="Q1325" i="5"/>
  <c r="T1325" i="5" s="1"/>
  <c r="U1325" i="5"/>
  <c r="V1325" i="5" s="1"/>
  <c r="W1325" i="5" s="1"/>
  <c r="R1325" i="5"/>
  <c r="F1326" i="5" s="1"/>
  <c r="G1326" i="5" l="1"/>
  <c r="H1326" i="5" s="1"/>
  <c r="J1326" i="5"/>
  <c r="O1326" i="5" s="1"/>
  <c r="M1326" i="5" s="1"/>
  <c r="K1326" i="5"/>
  <c r="L1326" i="5" s="1"/>
  <c r="X1326" i="5" s="1"/>
  <c r="U1326" i="5" l="1"/>
  <c r="V1326" i="5" s="1"/>
  <c r="W1326" i="5" s="1"/>
  <c r="P1326" i="5"/>
  <c r="S1326" i="5" s="1"/>
  <c r="I1327" i="5" s="1"/>
  <c r="Q1326" i="5"/>
  <c r="T1326" i="5" s="1"/>
  <c r="R1326" i="5"/>
  <c r="F1327" i="5" s="1"/>
  <c r="G1327" i="5" l="1"/>
  <c r="H1327" i="5" s="1"/>
  <c r="J1327" i="5"/>
  <c r="O1327" i="5" s="1"/>
  <c r="M1327" i="5" s="1"/>
  <c r="K1327" i="5"/>
  <c r="L1327" i="5" s="1"/>
  <c r="X1327" i="5" s="1"/>
  <c r="P1327" i="5" l="1"/>
  <c r="S1327" i="5" s="1"/>
  <c r="I1328" i="5" s="1"/>
  <c r="U1327" i="5"/>
  <c r="V1327" i="5" s="1"/>
  <c r="W1327" i="5" s="1"/>
  <c r="Q1327" i="5"/>
  <c r="T1327" i="5" s="1"/>
  <c r="R1327" i="5"/>
  <c r="F1328" i="5" s="1"/>
  <c r="G1328" i="5" l="1"/>
  <c r="H1328" i="5" s="1"/>
  <c r="K1328" i="5"/>
  <c r="L1328" i="5" s="1"/>
  <c r="X1328" i="5" s="1"/>
  <c r="J1328" i="5"/>
  <c r="O1328" i="5" s="1"/>
  <c r="M1328" i="5" s="1"/>
  <c r="P1328" i="5" l="1"/>
  <c r="S1328" i="5" s="1"/>
  <c r="I1329" i="5" s="1"/>
  <c r="U1328" i="5"/>
  <c r="V1328" i="5" s="1"/>
  <c r="W1328" i="5" s="1"/>
  <c r="Q1328" i="5"/>
  <c r="T1328" i="5" s="1"/>
  <c r="R1328" i="5"/>
  <c r="F1329" i="5" s="1"/>
  <c r="G1329" i="5" l="1"/>
  <c r="H1329" i="5" s="1"/>
  <c r="K1329" i="5"/>
  <c r="L1329" i="5" s="1"/>
  <c r="X1329" i="5" s="1"/>
  <c r="J1329" i="5"/>
  <c r="O1329" i="5" s="1"/>
  <c r="M1329" i="5" s="1"/>
  <c r="U1329" i="5" l="1"/>
  <c r="V1329" i="5" s="1"/>
  <c r="W1329" i="5" s="1"/>
  <c r="P1329" i="5"/>
  <c r="S1329" i="5" s="1"/>
  <c r="I1330" i="5" s="1"/>
  <c r="Q1329" i="5"/>
  <c r="T1329" i="5" s="1"/>
  <c r="R1329" i="5"/>
  <c r="F1330" i="5" s="1"/>
  <c r="G1330" i="5" l="1"/>
  <c r="H1330" i="5" s="1"/>
  <c r="J1330" i="5"/>
  <c r="O1330" i="5" s="1"/>
  <c r="M1330" i="5" s="1"/>
  <c r="K1330" i="5"/>
  <c r="L1330" i="5" s="1"/>
  <c r="X1330" i="5" s="1"/>
  <c r="P1330" i="5" l="1"/>
  <c r="S1330" i="5" s="1"/>
  <c r="I1331" i="5" s="1"/>
  <c r="U1330" i="5"/>
  <c r="V1330" i="5" s="1"/>
  <c r="W1330" i="5" s="1"/>
  <c r="Q1330" i="5"/>
  <c r="T1330" i="5" s="1"/>
  <c r="R1330" i="5"/>
  <c r="F1331" i="5" s="1"/>
  <c r="G1331" i="5" l="1"/>
  <c r="H1331" i="5" s="1"/>
  <c r="K1331" i="5"/>
  <c r="L1331" i="5" s="1"/>
  <c r="X1331" i="5" s="1"/>
  <c r="J1331" i="5"/>
  <c r="O1331" i="5" s="1"/>
  <c r="M1331" i="5" s="1"/>
  <c r="P1331" i="5" l="1"/>
  <c r="S1331" i="5" s="1"/>
  <c r="I1332" i="5" s="1"/>
  <c r="Q1331" i="5"/>
  <c r="T1331" i="5" s="1"/>
  <c r="U1331" i="5"/>
  <c r="V1331" i="5" s="1"/>
  <c r="W1331" i="5" s="1"/>
  <c r="R1331" i="5"/>
  <c r="F1332" i="5" s="1"/>
  <c r="G1332" i="5" l="1"/>
  <c r="H1332" i="5" s="1"/>
  <c r="J1332" i="5"/>
  <c r="O1332" i="5" s="1"/>
  <c r="M1332" i="5" s="1"/>
  <c r="K1332" i="5"/>
  <c r="L1332" i="5" s="1"/>
  <c r="X1332" i="5" s="1"/>
  <c r="U1332" i="5" l="1"/>
  <c r="V1332" i="5" s="1"/>
  <c r="W1332" i="5" s="1"/>
  <c r="P1332" i="5"/>
  <c r="S1332" i="5" s="1"/>
  <c r="I1333" i="5" s="1"/>
  <c r="Q1332" i="5"/>
  <c r="T1332" i="5" s="1"/>
  <c r="R1332" i="5"/>
  <c r="F1333" i="5" s="1"/>
  <c r="G1333" i="5" l="1"/>
  <c r="H1333" i="5" s="1"/>
  <c r="K1333" i="5"/>
  <c r="L1333" i="5" s="1"/>
  <c r="X1333" i="5" s="1"/>
  <c r="J1333" i="5"/>
  <c r="O1333" i="5" s="1"/>
  <c r="M1333" i="5" s="1"/>
  <c r="U1333" i="5" l="1"/>
  <c r="V1333" i="5" s="1"/>
  <c r="W1333" i="5" s="1"/>
  <c r="Q1333" i="5"/>
  <c r="T1333" i="5" s="1"/>
  <c r="P1333" i="5"/>
  <c r="S1333" i="5" s="1"/>
  <c r="I1334" i="5" s="1"/>
  <c r="R1333" i="5"/>
  <c r="F1334" i="5" s="1"/>
  <c r="G1334" i="5" l="1"/>
  <c r="H1334" i="5" s="1"/>
  <c r="J1334" i="5"/>
  <c r="O1334" i="5" s="1"/>
  <c r="M1334" i="5" s="1"/>
  <c r="K1334" i="5"/>
  <c r="L1334" i="5" s="1"/>
  <c r="X1334" i="5" s="1"/>
  <c r="U1334" i="5" l="1"/>
  <c r="V1334" i="5" s="1"/>
  <c r="W1334" i="5" s="1"/>
  <c r="Q1334" i="5"/>
  <c r="T1334" i="5" s="1"/>
  <c r="P1334" i="5"/>
  <c r="S1334" i="5" s="1"/>
  <c r="I1335" i="5" s="1"/>
  <c r="R1334" i="5"/>
  <c r="F1335" i="5" s="1"/>
  <c r="G1335" i="5" l="1"/>
  <c r="H1335" i="5" s="1"/>
  <c r="K1335" i="5"/>
  <c r="L1335" i="5" s="1"/>
  <c r="X1335" i="5" s="1"/>
  <c r="J1335" i="5"/>
  <c r="O1335" i="5" s="1"/>
  <c r="M1335" i="5" s="1"/>
  <c r="P1335" i="5" l="1"/>
  <c r="S1335" i="5" s="1"/>
  <c r="I1336" i="5" s="1"/>
  <c r="Q1335" i="5"/>
  <c r="T1335" i="5" s="1"/>
  <c r="U1335" i="5"/>
  <c r="V1335" i="5" s="1"/>
  <c r="W1335" i="5" s="1"/>
  <c r="R1335" i="5"/>
  <c r="F1336" i="5" s="1"/>
  <c r="G1336" i="5" l="1"/>
  <c r="H1336" i="5" s="1"/>
  <c r="K1336" i="5"/>
  <c r="L1336" i="5" s="1"/>
  <c r="X1336" i="5" s="1"/>
  <c r="J1336" i="5"/>
  <c r="O1336" i="5" s="1"/>
  <c r="M1336" i="5" s="1"/>
  <c r="Q1336" i="5" l="1"/>
  <c r="T1336" i="5" s="1"/>
  <c r="P1336" i="5"/>
  <c r="S1336" i="5" s="1"/>
  <c r="I1337" i="5" s="1"/>
  <c r="U1336" i="5"/>
  <c r="V1336" i="5" s="1"/>
  <c r="W1336" i="5" s="1"/>
  <c r="R1336" i="5"/>
  <c r="F1337" i="5" s="1"/>
  <c r="G1337" i="5" l="1"/>
  <c r="H1337" i="5" s="1"/>
  <c r="K1337" i="5"/>
  <c r="L1337" i="5" s="1"/>
  <c r="X1337" i="5" s="1"/>
  <c r="J1337" i="5"/>
  <c r="O1337" i="5" s="1"/>
  <c r="M1337" i="5" s="1"/>
  <c r="Q1337" i="5" l="1"/>
  <c r="T1337" i="5" s="1"/>
  <c r="U1337" i="5"/>
  <c r="V1337" i="5" s="1"/>
  <c r="W1337" i="5" s="1"/>
  <c r="P1337" i="5"/>
  <c r="S1337" i="5" s="1"/>
  <c r="I1338" i="5" s="1"/>
  <c r="R1337" i="5"/>
  <c r="F1338" i="5" s="1"/>
  <c r="G1338" i="5" l="1"/>
  <c r="H1338" i="5" s="1"/>
  <c r="J1338" i="5"/>
  <c r="O1338" i="5" s="1"/>
  <c r="M1338" i="5" s="1"/>
  <c r="K1338" i="5"/>
  <c r="L1338" i="5" s="1"/>
  <c r="X1338" i="5" s="1"/>
  <c r="Q1338" i="5" l="1"/>
  <c r="T1338" i="5" s="1"/>
  <c r="P1338" i="5"/>
  <c r="S1338" i="5" s="1"/>
  <c r="I1339" i="5" s="1"/>
  <c r="U1338" i="5"/>
  <c r="V1338" i="5" s="1"/>
  <c r="W1338" i="5" s="1"/>
  <c r="R1338" i="5"/>
  <c r="F1339" i="5" s="1"/>
  <c r="G1339" i="5" l="1"/>
  <c r="H1339" i="5" s="1"/>
  <c r="J1339" i="5"/>
  <c r="O1339" i="5" s="1"/>
  <c r="M1339" i="5" s="1"/>
  <c r="K1339" i="5"/>
  <c r="L1339" i="5" s="1"/>
  <c r="X1339" i="5" s="1"/>
  <c r="Q1339" i="5" l="1"/>
  <c r="T1339" i="5" s="1"/>
  <c r="P1339" i="5"/>
  <c r="S1339" i="5" s="1"/>
  <c r="I1340" i="5" s="1"/>
  <c r="U1339" i="5"/>
  <c r="V1339" i="5" s="1"/>
  <c r="W1339" i="5" s="1"/>
  <c r="R1339" i="5"/>
  <c r="F1340" i="5" s="1"/>
  <c r="G1340" i="5" l="1"/>
  <c r="H1340" i="5" s="1"/>
  <c r="K1340" i="5"/>
  <c r="L1340" i="5" s="1"/>
  <c r="X1340" i="5" s="1"/>
  <c r="J1340" i="5"/>
  <c r="O1340" i="5" s="1"/>
  <c r="M1340" i="5" s="1"/>
  <c r="P1340" i="5" l="1"/>
  <c r="S1340" i="5" s="1"/>
  <c r="I1341" i="5" s="1"/>
  <c r="Q1340" i="5"/>
  <c r="T1340" i="5" s="1"/>
  <c r="U1340" i="5"/>
  <c r="V1340" i="5" s="1"/>
  <c r="W1340" i="5" s="1"/>
  <c r="R1340" i="5"/>
  <c r="F1341" i="5" s="1"/>
  <c r="G1341" i="5" l="1"/>
  <c r="H1341" i="5" s="1"/>
  <c r="K1341" i="5"/>
  <c r="L1341" i="5" s="1"/>
  <c r="X1341" i="5" s="1"/>
  <c r="J1341" i="5"/>
  <c r="O1341" i="5" s="1"/>
  <c r="M1341" i="5" s="1"/>
  <c r="U1341" i="5" l="1"/>
  <c r="V1341" i="5" s="1"/>
  <c r="W1341" i="5" s="1"/>
  <c r="P1341" i="5"/>
  <c r="S1341" i="5" s="1"/>
  <c r="I1342" i="5" s="1"/>
  <c r="Q1341" i="5"/>
  <c r="T1341" i="5" s="1"/>
  <c r="R1341" i="5"/>
  <c r="F1342" i="5" s="1"/>
  <c r="G1342" i="5" l="1"/>
  <c r="H1342" i="5" s="1"/>
  <c r="K1342" i="5"/>
  <c r="L1342" i="5" s="1"/>
  <c r="X1342" i="5" s="1"/>
  <c r="J1342" i="5"/>
  <c r="O1342" i="5" s="1"/>
  <c r="M1342" i="5" s="1"/>
  <c r="U1342" i="5" l="1"/>
  <c r="V1342" i="5" s="1"/>
  <c r="W1342" i="5" s="1"/>
  <c r="P1342" i="5"/>
  <c r="S1342" i="5" s="1"/>
  <c r="I1343" i="5" s="1"/>
  <c r="Q1342" i="5"/>
  <c r="T1342" i="5" s="1"/>
  <c r="R1342" i="5"/>
  <c r="F1343" i="5" s="1"/>
  <c r="G1343" i="5" l="1"/>
  <c r="H1343" i="5" s="1"/>
  <c r="K1343" i="5"/>
  <c r="L1343" i="5" s="1"/>
  <c r="X1343" i="5" s="1"/>
  <c r="J1343" i="5"/>
  <c r="O1343" i="5" s="1"/>
  <c r="M1343" i="5" s="1"/>
  <c r="P1343" i="5" l="1"/>
  <c r="S1343" i="5" s="1"/>
  <c r="I1344" i="5" s="1"/>
  <c r="U1343" i="5"/>
  <c r="V1343" i="5" s="1"/>
  <c r="W1343" i="5" s="1"/>
  <c r="Q1343" i="5"/>
  <c r="T1343" i="5" s="1"/>
  <c r="R1343" i="5"/>
  <c r="F1344" i="5" s="1"/>
  <c r="G1344" i="5" l="1"/>
  <c r="H1344" i="5" s="1"/>
  <c r="K1344" i="5"/>
  <c r="L1344" i="5" s="1"/>
  <c r="X1344" i="5" s="1"/>
  <c r="J1344" i="5"/>
  <c r="O1344" i="5" s="1"/>
  <c r="M1344" i="5" s="1"/>
  <c r="U1344" i="5" l="1"/>
  <c r="V1344" i="5" s="1"/>
  <c r="W1344" i="5" s="1"/>
  <c r="Q1344" i="5"/>
  <c r="T1344" i="5" s="1"/>
  <c r="P1344" i="5"/>
  <c r="S1344" i="5" s="1"/>
  <c r="I1345" i="5" s="1"/>
  <c r="R1344" i="5"/>
  <c r="F1345" i="5" s="1"/>
  <c r="G1345" i="5" l="1"/>
  <c r="H1345" i="5" s="1"/>
  <c r="K1345" i="5"/>
  <c r="L1345" i="5" s="1"/>
  <c r="X1345" i="5" s="1"/>
  <c r="J1345" i="5"/>
  <c r="O1345" i="5" s="1"/>
  <c r="M1345" i="5" s="1"/>
  <c r="P1345" i="5" l="1"/>
  <c r="S1345" i="5" s="1"/>
  <c r="I1346" i="5" s="1"/>
  <c r="Q1345" i="5"/>
  <c r="T1345" i="5" s="1"/>
  <c r="U1345" i="5"/>
  <c r="V1345" i="5" s="1"/>
  <c r="W1345" i="5" s="1"/>
  <c r="R1345" i="5"/>
  <c r="F1346" i="5" s="1"/>
  <c r="G1346" i="5" l="1"/>
  <c r="H1346" i="5" s="1"/>
  <c r="J1346" i="5"/>
  <c r="O1346" i="5" s="1"/>
  <c r="M1346" i="5" s="1"/>
  <c r="K1346" i="5"/>
  <c r="L1346" i="5" s="1"/>
  <c r="X1346" i="5" s="1"/>
  <c r="P1346" i="5" l="1"/>
  <c r="S1346" i="5" s="1"/>
  <c r="I1347" i="5" s="1"/>
  <c r="Q1346" i="5"/>
  <c r="T1346" i="5" s="1"/>
  <c r="U1346" i="5"/>
  <c r="V1346" i="5" s="1"/>
  <c r="W1346" i="5" s="1"/>
  <c r="R1346" i="5"/>
  <c r="F1347" i="5" s="1"/>
  <c r="G1347" i="5" l="1"/>
  <c r="H1347" i="5" s="1"/>
  <c r="J1347" i="5"/>
  <c r="O1347" i="5" s="1"/>
  <c r="M1347" i="5" s="1"/>
  <c r="K1347" i="5"/>
  <c r="L1347" i="5" s="1"/>
  <c r="X1347" i="5" s="1"/>
  <c r="Q1347" i="5" l="1"/>
  <c r="T1347" i="5" s="1"/>
  <c r="U1347" i="5"/>
  <c r="V1347" i="5" s="1"/>
  <c r="W1347" i="5" s="1"/>
  <c r="P1347" i="5"/>
  <c r="S1347" i="5" s="1"/>
  <c r="I1348" i="5" s="1"/>
  <c r="R1347" i="5"/>
  <c r="F1348" i="5" s="1"/>
  <c r="G1348" i="5" l="1"/>
  <c r="H1348" i="5" s="1"/>
  <c r="J1348" i="5"/>
  <c r="O1348" i="5" s="1"/>
  <c r="M1348" i="5" s="1"/>
  <c r="K1348" i="5"/>
  <c r="L1348" i="5" s="1"/>
  <c r="X1348" i="5" s="1"/>
  <c r="U1348" i="5" l="1"/>
  <c r="V1348" i="5" s="1"/>
  <c r="W1348" i="5" s="1"/>
  <c r="Q1348" i="5"/>
  <c r="T1348" i="5" s="1"/>
  <c r="P1348" i="5"/>
  <c r="S1348" i="5" s="1"/>
  <c r="I1349" i="5" s="1"/>
  <c r="R1348" i="5"/>
  <c r="F1349" i="5" s="1"/>
  <c r="G1349" i="5" l="1"/>
  <c r="H1349" i="5" s="1"/>
  <c r="J1349" i="5"/>
  <c r="O1349" i="5" s="1"/>
  <c r="M1349" i="5" s="1"/>
  <c r="K1349" i="5"/>
  <c r="L1349" i="5" s="1"/>
  <c r="X1349" i="5" s="1"/>
  <c r="P1349" i="5" l="1"/>
  <c r="S1349" i="5" s="1"/>
  <c r="I1350" i="5" s="1"/>
  <c r="U1349" i="5"/>
  <c r="V1349" i="5" s="1"/>
  <c r="W1349" i="5" s="1"/>
  <c r="Q1349" i="5"/>
  <c r="T1349" i="5" s="1"/>
  <c r="R1349" i="5"/>
  <c r="F1350" i="5" s="1"/>
  <c r="G1350" i="5" l="1"/>
  <c r="H1350" i="5" s="1"/>
  <c r="J1350" i="5"/>
  <c r="O1350" i="5" s="1"/>
  <c r="M1350" i="5" s="1"/>
  <c r="K1350" i="5"/>
  <c r="L1350" i="5" s="1"/>
  <c r="X1350" i="5" s="1"/>
  <c r="P1350" i="5" l="1"/>
  <c r="S1350" i="5" s="1"/>
  <c r="I1351" i="5" s="1"/>
  <c r="Q1350" i="5"/>
  <c r="T1350" i="5" s="1"/>
  <c r="U1350" i="5"/>
  <c r="V1350" i="5" s="1"/>
  <c r="W1350" i="5" s="1"/>
  <c r="R1350" i="5"/>
  <c r="F1351" i="5" s="1"/>
  <c r="G1351" i="5" l="1"/>
  <c r="H1351" i="5" s="1"/>
  <c r="J1351" i="5"/>
  <c r="O1351" i="5" s="1"/>
  <c r="M1351" i="5" s="1"/>
  <c r="K1351" i="5"/>
  <c r="L1351" i="5" s="1"/>
  <c r="X1351" i="5" s="1"/>
  <c r="P1351" i="5" l="1"/>
  <c r="S1351" i="5" s="1"/>
  <c r="I1352" i="5" s="1"/>
  <c r="U1351" i="5"/>
  <c r="V1351" i="5" s="1"/>
  <c r="W1351" i="5" s="1"/>
  <c r="Q1351" i="5"/>
  <c r="T1351" i="5" s="1"/>
  <c r="R1351" i="5"/>
  <c r="F1352" i="5" s="1"/>
  <c r="K1352" i="5" l="1"/>
  <c r="L1352" i="5" s="1"/>
  <c r="X1352" i="5" s="1"/>
  <c r="J1352" i="5"/>
  <c r="O1352" i="5" s="1"/>
  <c r="M1352" i="5" s="1"/>
  <c r="R1352" i="5" s="1"/>
  <c r="F1353" i="5" s="1"/>
  <c r="G1352" i="5"/>
  <c r="H1352" i="5" s="1"/>
  <c r="G1353" i="5" l="1"/>
  <c r="H1353" i="5" s="1"/>
  <c r="P1352" i="5"/>
  <c r="S1352" i="5" s="1"/>
  <c r="I1353" i="5" s="1"/>
  <c r="Q1352" i="5"/>
  <c r="T1352" i="5" s="1"/>
  <c r="U1352" i="5"/>
  <c r="V1352" i="5" s="1"/>
  <c r="W1352" i="5" s="1"/>
  <c r="K1353" i="5" l="1"/>
  <c r="L1353" i="5" s="1"/>
  <c r="X1353" i="5" s="1"/>
  <c r="J1353" i="5"/>
  <c r="O1353" i="5" s="1"/>
  <c r="M1353" i="5" s="1"/>
  <c r="U1353" i="5" l="1"/>
  <c r="V1353" i="5" s="1"/>
  <c r="W1353" i="5" s="1"/>
  <c r="Q1353" i="5"/>
  <c r="T1353" i="5" s="1"/>
  <c r="P1353" i="5"/>
  <c r="S1353" i="5" s="1"/>
  <c r="I1354" i="5" s="1"/>
  <c r="R1353" i="5"/>
  <c r="F1354" i="5" s="1"/>
  <c r="G1354" i="5" l="1"/>
  <c r="H1354" i="5" s="1"/>
  <c r="K1354" i="5"/>
  <c r="L1354" i="5" s="1"/>
  <c r="X1354" i="5" s="1"/>
  <c r="J1354" i="5"/>
  <c r="O1354" i="5" s="1"/>
  <c r="M1354" i="5" s="1"/>
  <c r="Q1354" i="5" l="1"/>
  <c r="T1354" i="5" s="1"/>
  <c r="U1354" i="5"/>
  <c r="V1354" i="5" s="1"/>
  <c r="W1354" i="5" s="1"/>
  <c r="P1354" i="5"/>
  <c r="S1354" i="5" s="1"/>
  <c r="I1355" i="5" s="1"/>
  <c r="R1354" i="5"/>
  <c r="F1355" i="5" s="1"/>
  <c r="G1355" i="5" l="1"/>
  <c r="H1355" i="5" s="1"/>
  <c r="J1355" i="5"/>
  <c r="O1355" i="5" s="1"/>
  <c r="M1355" i="5" s="1"/>
  <c r="K1355" i="5"/>
  <c r="L1355" i="5" s="1"/>
  <c r="X1355" i="5" s="1"/>
  <c r="U1355" i="5" l="1"/>
  <c r="V1355" i="5" s="1"/>
  <c r="W1355" i="5" s="1"/>
  <c r="Q1355" i="5"/>
  <c r="T1355" i="5" s="1"/>
  <c r="P1355" i="5"/>
  <c r="S1355" i="5" s="1"/>
  <c r="I1356" i="5" s="1"/>
  <c r="R1355" i="5"/>
  <c r="F1356" i="5" s="1"/>
  <c r="G1356" i="5" l="1"/>
  <c r="H1356" i="5" s="1"/>
  <c r="J1356" i="5"/>
  <c r="O1356" i="5" s="1"/>
  <c r="M1356" i="5" s="1"/>
  <c r="K1356" i="5"/>
  <c r="L1356" i="5" s="1"/>
  <c r="X1356" i="5" s="1"/>
  <c r="P1356" i="5" l="1"/>
  <c r="S1356" i="5" s="1"/>
  <c r="I1357" i="5" s="1"/>
  <c r="Q1356" i="5"/>
  <c r="T1356" i="5" s="1"/>
  <c r="U1356" i="5"/>
  <c r="V1356" i="5" s="1"/>
  <c r="W1356" i="5" s="1"/>
  <c r="R1356" i="5"/>
  <c r="F1357" i="5" s="1"/>
  <c r="G1357" i="5" l="1"/>
  <c r="H1357" i="5" s="1"/>
  <c r="J1357" i="5"/>
  <c r="O1357" i="5" s="1"/>
  <c r="M1357" i="5" s="1"/>
  <c r="K1357" i="5"/>
  <c r="L1357" i="5" s="1"/>
  <c r="X1357" i="5" s="1"/>
  <c r="Q1357" i="5" l="1"/>
  <c r="T1357" i="5" s="1"/>
  <c r="P1357" i="5"/>
  <c r="S1357" i="5" s="1"/>
  <c r="I1358" i="5" s="1"/>
  <c r="U1357" i="5"/>
  <c r="V1357" i="5" s="1"/>
  <c r="W1357" i="5" s="1"/>
  <c r="R1357" i="5"/>
  <c r="F1358" i="5" s="1"/>
  <c r="K1358" i="5" l="1"/>
  <c r="L1358" i="5" s="1"/>
  <c r="X1358" i="5" s="1"/>
  <c r="J1358" i="5"/>
  <c r="O1358" i="5" s="1"/>
  <c r="M1358" i="5" s="1"/>
  <c r="R1358" i="5" s="1"/>
  <c r="F1359" i="5" s="1"/>
  <c r="G1358" i="5"/>
  <c r="H1358" i="5" s="1"/>
  <c r="G1359" i="5" l="1"/>
  <c r="H1359" i="5" s="1"/>
  <c r="Q1358" i="5"/>
  <c r="T1358" i="5" s="1"/>
  <c r="U1358" i="5"/>
  <c r="V1358" i="5" s="1"/>
  <c r="W1358" i="5" s="1"/>
  <c r="P1358" i="5"/>
  <c r="S1358" i="5" s="1"/>
  <c r="I1359" i="5" s="1"/>
  <c r="K1359" i="5" l="1"/>
  <c r="L1359" i="5" s="1"/>
  <c r="X1359" i="5" s="1"/>
  <c r="J1359" i="5"/>
  <c r="O1359" i="5" s="1"/>
  <c r="M1359" i="5" s="1"/>
  <c r="P1359" i="5" l="1"/>
  <c r="S1359" i="5" s="1"/>
  <c r="I1360" i="5" s="1"/>
  <c r="Q1359" i="5"/>
  <c r="T1359" i="5" s="1"/>
  <c r="U1359" i="5"/>
  <c r="V1359" i="5" s="1"/>
  <c r="W1359" i="5" s="1"/>
  <c r="R1359" i="5"/>
  <c r="F1360" i="5" s="1"/>
  <c r="G1360" i="5" l="1"/>
  <c r="H1360" i="5" s="1"/>
  <c r="J1360" i="5"/>
  <c r="O1360" i="5" s="1"/>
  <c r="M1360" i="5" s="1"/>
  <c r="K1360" i="5"/>
  <c r="L1360" i="5" s="1"/>
  <c r="X1360" i="5" s="1"/>
  <c r="Q1360" i="5" l="1"/>
  <c r="T1360" i="5" s="1"/>
  <c r="P1360" i="5"/>
  <c r="S1360" i="5" s="1"/>
  <c r="I1361" i="5" s="1"/>
  <c r="U1360" i="5"/>
  <c r="V1360" i="5" s="1"/>
  <c r="W1360" i="5" s="1"/>
  <c r="R1360" i="5"/>
  <c r="F1361" i="5" s="1"/>
  <c r="G1361" i="5" l="1"/>
  <c r="H1361" i="5" s="1"/>
  <c r="J1361" i="5"/>
  <c r="O1361" i="5" s="1"/>
  <c r="M1361" i="5" s="1"/>
  <c r="K1361" i="5"/>
  <c r="L1361" i="5" s="1"/>
  <c r="X1361" i="5" s="1"/>
  <c r="P1361" i="5" l="1"/>
  <c r="S1361" i="5" s="1"/>
  <c r="I1362" i="5" s="1"/>
  <c r="U1361" i="5"/>
  <c r="V1361" i="5" s="1"/>
  <c r="W1361" i="5" s="1"/>
  <c r="Q1361" i="5"/>
  <c r="T1361" i="5" s="1"/>
  <c r="R1361" i="5"/>
  <c r="F1362" i="5" s="1"/>
  <c r="G1362" i="5" l="1"/>
  <c r="H1362" i="5" s="1"/>
  <c r="J1362" i="5"/>
  <c r="O1362" i="5" s="1"/>
  <c r="M1362" i="5" s="1"/>
  <c r="K1362" i="5"/>
  <c r="L1362" i="5" s="1"/>
  <c r="X1362" i="5" s="1"/>
  <c r="P1362" i="5" l="1"/>
  <c r="S1362" i="5" s="1"/>
  <c r="I1363" i="5" s="1"/>
  <c r="U1362" i="5"/>
  <c r="V1362" i="5" s="1"/>
  <c r="W1362" i="5" s="1"/>
  <c r="Q1362" i="5"/>
  <c r="T1362" i="5" s="1"/>
  <c r="R1362" i="5"/>
  <c r="F1363" i="5" s="1"/>
  <c r="G1363" i="5" l="1"/>
  <c r="H1363" i="5" s="1"/>
  <c r="K1363" i="5"/>
  <c r="L1363" i="5" s="1"/>
  <c r="X1363" i="5" s="1"/>
  <c r="J1363" i="5"/>
  <c r="O1363" i="5" s="1"/>
  <c r="M1363" i="5" s="1"/>
  <c r="U1363" i="5" l="1"/>
  <c r="V1363" i="5" s="1"/>
  <c r="W1363" i="5" s="1"/>
  <c r="P1363" i="5"/>
  <c r="S1363" i="5" s="1"/>
  <c r="I1364" i="5" s="1"/>
  <c r="Q1363" i="5"/>
  <c r="T1363" i="5" s="1"/>
  <c r="R1363" i="5"/>
  <c r="F1364" i="5" s="1"/>
  <c r="K1364" i="5" l="1"/>
  <c r="L1364" i="5" s="1"/>
  <c r="X1364" i="5" s="1"/>
  <c r="J1364" i="5"/>
  <c r="O1364" i="5" s="1"/>
  <c r="M1364" i="5" s="1"/>
  <c r="G1364" i="5"/>
  <c r="H1364" i="5" s="1"/>
  <c r="P1364" i="5" l="1"/>
  <c r="S1364" i="5" s="1"/>
  <c r="I1365" i="5" s="1"/>
  <c r="U1364" i="5"/>
  <c r="V1364" i="5" s="1"/>
  <c r="W1364" i="5" s="1"/>
  <c r="Q1364" i="5"/>
  <c r="T1364" i="5" s="1"/>
  <c r="R1364" i="5"/>
  <c r="F1365" i="5" s="1"/>
  <c r="J1365" i="5" l="1"/>
  <c r="O1365" i="5" s="1"/>
  <c r="M1365" i="5" s="1"/>
  <c r="K1365" i="5"/>
  <c r="L1365" i="5" s="1"/>
  <c r="X1365" i="5" s="1"/>
  <c r="G1365" i="5"/>
  <c r="H1365" i="5" s="1"/>
  <c r="P1365" i="5" l="1"/>
  <c r="S1365" i="5" s="1"/>
  <c r="I1366" i="5" s="1"/>
  <c r="U1365" i="5"/>
  <c r="V1365" i="5" s="1"/>
  <c r="W1365" i="5" s="1"/>
  <c r="Q1365" i="5"/>
  <c r="T1365" i="5" s="1"/>
  <c r="R1365" i="5"/>
  <c r="F1366" i="5" s="1"/>
  <c r="K1366" i="5" l="1"/>
  <c r="L1366" i="5" s="1"/>
  <c r="X1366" i="5" s="1"/>
  <c r="J1366" i="5"/>
  <c r="O1366" i="5" s="1"/>
  <c r="M1366" i="5" s="1"/>
  <c r="G1366" i="5"/>
  <c r="H1366" i="5" s="1"/>
  <c r="Q1366" i="5" l="1"/>
  <c r="T1366" i="5" s="1"/>
  <c r="P1366" i="5"/>
  <c r="S1366" i="5" s="1"/>
  <c r="I1367" i="5" s="1"/>
  <c r="U1366" i="5"/>
  <c r="V1366" i="5" s="1"/>
  <c r="W1366" i="5" s="1"/>
  <c r="R1366" i="5"/>
  <c r="F1367" i="5" s="1"/>
  <c r="G1367" i="5" l="1"/>
  <c r="H1367" i="5" s="1"/>
  <c r="J1367" i="5"/>
  <c r="O1367" i="5" s="1"/>
  <c r="M1367" i="5" s="1"/>
  <c r="K1367" i="5"/>
  <c r="L1367" i="5" s="1"/>
  <c r="X1367" i="5" s="1"/>
  <c r="P1367" i="5" l="1"/>
  <c r="S1367" i="5" s="1"/>
  <c r="I1368" i="5" s="1"/>
  <c r="Q1367" i="5"/>
  <c r="T1367" i="5" s="1"/>
  <c r="U1367" i="5"/>
  <c r="V1367" i="5" s="1"/>
  <c r="W1367" i="5" s="1"/>
  <c r="R1367" i="5"/>
  <c r="F1368" i="5" s="1"/>
  <c r="G1368" i="5" l="1"/>
  <c r="H1368" i="5" s="1"/>
  <c r="J1368" i="5"/>
  <c r="O1368" i="5" s="1"/>
  <c r="M1368" i="5" s="1"/>
  <c r="K1368" i="5"/>
  <c r="L1368" i="5" s="1"/>
  <c r="X1368" i="5" s="1"/>
  <c r="Q1368" i="5" l="1"/>
  <c r="T1368" i="5" s="1"/>
  <c r="P1368" i="5"/>
  <c r="S1368" i="5" s="1"/>
  <c r="I1369" i="5" s="1"/>
  <c r="U1368" i="5"/>
  <c r="V1368" i="5" s="1"/>
  <c r="W1368" i="5" s="1"/>
  <c r="R1368" i="5"/>
  <c r="F1369" i="5" s="1"/>
  <c r="G1369" i="5" l="1"/>
  <c r="H1369" i="5" s="1"/>
  <c r="J1369" i="5"/>
  <c r="O1369" i="5" s="1"/>
  <c r="M1369" i="5" s="1"/>
  <c r="K1369" i="5"/>
  <c r="L1369" i="5" s="1"/>
  <c r="X1369" i="5" s="1"/>
  <c r="P1369" i="5" l="1"/>
  <c r="S1369" i="5" s="1"/>
  <c r="I1370" i="5" s="1"/>
  <c r="U1369" i="5"/>
  <c r="V1369" i="5" s="1"/>
  <c r="W1369" i="5" s="1"/>
  <c r="Q1369" i="5"/>
  <c r="T1369" i="5" s="1"/>
  <c r="R1369" i="5"/>
  <c r="F1370" i="5" s="1"/>
  <c r="K1370" i="5" l="1"/>
  <c r="L1370" i="5" s="1"/>
  <c r="X1370" i="5" s="1"/>
  <c r="J1370" i="5"/>
  <c r="O1370" i="5" s="1"/>
  <c r="M1370" i="5" s="1"/>
  <c r="G1370" i="5"/>
  <c r="H1370" i="5" s="1"/>
  <c r="Q1370" i="5" l="1"/>
  <c r="T1370" i="5" s="1"/>
  <c r="P1370" i="5"/>
  <c r="S1370" i="5" s="1"/>
  <c r="I1371" i="5" s="1"/>
  <c r="U1370" i="5"/>
  <c r="V1370" i="5" s="1"/>
  <c r="W1370" i="5" s="1"/>
  <c r="R1370" i="5"/>
  <c r="F1371" i="5" s="1"/>
  <c r="G1371" i="5" l="1"/>
  <c r="H1371" i="5" s="1"/>
  <c r="K1371" i="5"/>
  <c r="L1371" i="5" s="1"/>
  <c r="X1371" i="5" s="1"/>
  <c r="J1371" i="5"/>
  <c r="O1371" i="5" s="1"/>
  <c r="M1371" i="5" s="1"/>
  <c r="P1371" i="5" l="1"/>
  <c r="S1371" i="5" s="1"/>
  <c r="I1372" i="5" s="1"/>
  <c r="U1371" i="5"/>
  <c r="V1371" i="5" s="1"/>
  <c r="W1371" i="5" s="1"/>
  <c r="Q1371" i="5"/>
  <c r="T1371" i="5" s="1"/>
  <c r="R1371" i="5"/>
  <c r="F1372" i="5" s="1"/>
  <c r="K1372" i="5" l="1"/>
  <c r="L1372" i="5" s="1"/>
  <c r="X1372" i="5" s="1"/>
  <c r="J1372" i="5"/>
  <c r="O1372" i="5" s="1"/>
  <c r="M1372" i="5" s="1"/>
  <c r="G1372" i="5"/>
  <c r="H1372" i="5" s="1"/>
  <c r="P1372" i="5" l="1"/>
  <c r="S1372" i="5" s="1"/>
  <c r="I1373" i="5" s="1"/>
  <c r="Q1372" i="5"/>
  <c r="T1372" i="5" s="1"/>
  <c r="U1372" i="5"/>
  <c r="V1372" i="5" s="1"/>
  <c r="W1372" i="5" s="1"/>
  <c r="R1372" i="5"/>
  <c r="F1373" i="5" s="1"/>
  <c r="G1373" i="5" l="1"/>
  <c r="H1373" i="5" s="1"/>
  <c r="K1373" i="5"/>
  <c r="L1373" i="5" s="1"/>
  <c r="X1373" i="5" s="1"/>
  <c r="J1373" i="5"/>
  <c r="O1373" i="5" s="1"/>
  <c r="M1373" i="5" s="1"/>
  <c r="U1373" i="5" l="1"/>
  <c r="V1373" i="5" s="1"/>
  <c r="W1373" i="5" s="1"/>
  <c r="Q1373" i="5"/>
  <c r="T1373" i="5" s="1"/>
  <c r="P1373" i="5"/>
  <c r="S1373" i="5" s="1"/>
  <c r="I1374" i="5" s="1"/>
  <c r="R1373" i="5"/>
  <c r="F1374" i="5" s="1"/>
  <c r="K1374" i="5" l="1"/>
  <c r="L1374" i="5" s="1"/>
  <c r="X1374" i="5" s="1"/>
  <c r="J1374" i="5"/>
  <c r="O1374" i="5" s="1"/>
  <c r="M1374" i="5" s="1"/>
  <c r="G1374" i="5"/>
  <c r="H1374" i="5" s="1"/>
  <c r="U1374" i="5" l="1"/>
  <c r="V1374" i="5" s="1"/>
  <c r="W1374" i="5" s="1"/>
  <c r="Q1374" i="5"/>
  <c r="T1374" i="5" s="1"/>
  <c r="P1374" i="5"/>
  <c r="S1374" i="5" s="1"/>
  <c r="I1375" i="5" s="1"/>
  <c r="R1374" i="5"/>
  <c r="F1375" i="5" s="1"/>
  <c r="G1375" i="5" l="1"/>
  <c r="H1375" i="5" s="1"/>
  <c r="K1375" i="5"/>
  <c r="L1375" i="5" s="1"/>
  <c r="X1375" i="5" s="1"/>
  <c r="J1375" i="5"/>
  <c r="O1375" i="5" s="1"/>
  <c r="M1375" i="5" s="1"/>
  <c r="U1375" i="5" l="1"/>
  <c r="V1375" i="5" s="1"/>
  <c r="W1375" i="5" s="1"/>
  <c r="P1375" i="5"/>
  <c r="S1375" i="5" s="1"/>
  <c r="I1376" i="5" s="1"/>
  <c r="Q1375" i="5"/>
  <c r="T1375" i="5" s="1"/>
  <c r="R1375" i="5"/>
  <c r="F1376" i="5" s="1"/>
  <c r="J1376" i="5" l="1"/>
  <c r="O1376" i="5" s="1"/>
  <c r="M1376" i="5" s="1"/>
  <c r="K1376" i="5"/>
  <c r="L1376" i="5" s="1"/>
  <c r="X1376" i="5" s="1"/>
  <c r="G1376" i="5"/>
  <c r="H1376" i="5" s="1"/>
  <c r="U1376" i="5" l="1"/>
  <c r="V1376" i="5" s="1"/>
  <c r="W1376" i="5" s="1"/>
  <c r="Q1376" i="5"/>
  <c r="T1376" i="5" s="1"/>
  <c r="P1376" i="5"/>
  <c r="S1376" i="5" s="1"/>
  <c r="I1377" i="5" s="1"/>
  <c r="R1376" i="5"/>
  <c r="F1377" i="5" s="1"/>
  <c r="G1377" i="5" l="1"/>
  <c r="H1377" i="5" s="1"/>
  <c r="J1377" i="5"/>
  <c r="O1377" i="5" s="1"/>
  <c r="M1377" i="5" s="1"/>
  <c r="K1377" i="5"/>
  <c r="L1377" i="5" s="1"/>
  <c r="X1377" i="5" s="1"/>
  <c r="U1377" i="5" l="1"/>
  <c r="V1377" i="5" s="1"/>
  <c r="W1377" i="5" s="1"/>
  <c r="Q1377" i="5"/>
  <c r="T1377" i="5" s="1"/>
  <c r="P1377" i="5"/>
  <c r="S1377" i="5" s="1"/>
  <c r="I1378" i="5" s="1"/>
  <c r="R1377" i="5"/>
  <c r="F1378" i="5" s="1"/>
  <c r="G1378" i="5" l="1"/>
  <c r="H1378" i="5" s="1"/>
  <c r="J1378" i="5"/>
  <c r="O1378" i="5" s="1"/>
  <c r="M1378" i="5" s="1"/>
  <c r="K1378" i="5"/>
  <c r="L1378" i="5" s="1"/>
  <c r="X1378" i="5" s="1"/>
  <c r="Q1378" i="5" l="1"/>
  <c r="T1378" i="5" s="1"/>
  <c r="P1378" i="5"/>
  <c r="S1378" i="5" s="1"/>
  <c r="I1379" i="5" s="1"/>
  <c r="U1378" i="5"/>
  <c r="V1378" i="5" s="1"/>
  <c r="W1378" i="5" s="1"/>
  <c r="R1378" i="5"/>
  <c r="F1379" i="5" s="1"/>
  <c r="G1379" i="5" l="1"/>
  <c r="H1379" i="5" s="1"/>
  <c r="J1379" i="5"/>
  <c r="O1379" i="5" s="1"/>
  <c r="M1379" i="5" s="1"/>
  <c r="K1379" i="5"/>
  <c r="L1379" i="5" s="1"/>
  <c r="X1379" i="5" s="1"/>
  <c r="U1379" i="5" l="1"/>
  <c r="V1379" i="5" s="1"/>
  <c r="W1379" i="5" s="1"/>
  <c r="Q1379" i="5"/>
  <c r="T1379" i="5" s="1"/>
  <c r="P1379" i="5"/>
  <c r="S1379" i="5" s="1"/>
  <c r="I1380" i="5" s="1"/>
  <c r="R1379" i="5"/>
  <c r="F1380" i="5" s="1"/>
  <c r="G1380" i="5" l="1"/>
  <c r="H1380" i="5" s="1"/>
  <c r="J1380" i="5"/>
  <c r="O1380" i="5" s="1"/>
  <c r="M1380" i="5" s="1"/>
  <c r="K1380" i="5"/>
  <c r="L1380" i="5" s="1"/>
  <c r="X1380" i="5" s="1"/>
  <c r="Q1380" i="5" l="1"/>
  <c r="T1380" i="5" s="1"/>
  <c r="U1380" i="5"/>
  <c r="V1380" i="5" s="1"/>
  <c r="W1380" i="5" s="1"/>
  <c r="P1380" i="5"/>
  <c r="S1380" i="5" s="1"/>
  <c r="I1381" i="5" s="1"/>
  <c r="R1380" i="5"/>
  <c r="F1381" i="5" s="1"/>
  <c r="G1381" i="5" l="1"/>
  <c r="H1381" i="5" s="1"/>
  <c r="J1381" i="5"/>
  <c r="O1381" i="5" s="1"/>
  <c r="M1381" i="5" s="1"/>
  <c r="K1381" i="5"/>
  <c r="L1381" i="5" s="1"/>
  <c r="X1381" i="5" s="1"/>
  <c r="P1381" i="5" l="1"/>
  <c r="S1381" i="5" s="1"/>
  <c r="I1382" i="5" s="1"/>
  <c r="U1381" i="5"/>
  <c r="V1381" i="5" s="1"/>
  <c r="W1381" i="5" s="1"/>
  <c r="Q1381" i="5"/>
  <c r="T1381" i="5" s="1"/>
  <c r="R1381" i="5"/>
  <c r="F1382" i="5" s="1"/>
  <c r="G1382" i="5" l="1"/>
  <c r="H1382" i="5" s="1"/>
  <c r="J1382" i="5"/>
  <c r="O1382" i="5" s="1"/>
  <c r="M1382" i="5" s="1"/>
  <c r="K1382" i="5"/>
  <c r="L1382" i="5" s="1"/>
  <c r="X1382" i="5" s="1"/>
  <c r="U1382" i="5" l="1"/>
  <c r="V1382" i="5" s="1"/>
  <c r="W1382" i="5" s="1"/>
  <c r="P1382" i="5"/>
  <c r="S1382" i="5" s="1"/>
  <c r="I1383" i="5" s="1"/>
  <c r="Q1382" i="5"/>
  <c r="T1382" i="5" s="1"/>
  <c r="R1382" i="5"/>
  <c r="F1383" i="5" s="1"/>
  <c r="K1383" i="5" l="1"/>
  <c r="L1383" i="5" s="1"/>
  <c r="X1383" i="5" s="1"/>
  <c r="J1383" i="5"/>
  <c r="O1383" i="5" s="1"/>
  <c r="M1383" i="5" s="1"/>
  <c r="G1383" i="5"/>
  <c r="H1383" i="5" s="1"/>
  <c r="P1383" i="5" l="1"/>
  <c r="S1383" i="5" s="1"/>
  <c r="I1384" i="5" s="1"/>
  <c r="Q1383" i="5"/>
  <c r="T1383" i="5" s="1"/>
  <c r="U1383" i="5"/>
  <c r="V1383" i="5" s="1"/>
  <c r="W1383" i="5" s="1"/>
  <c r="R1383" i="5"/>
  <c r="F1384" i="5" s="1"/>
  <c r="G1384" i="5" l="1"/>
  <c r="H1384" i="5" s="1"/>
  <c r="K1384" i="5"/>
  <c r="L1384" i="5" s="1"/>
  <c r="X1384" i="5" s="1"/>
  <c r="J1384" i="5"/>
  <c r="O1384" i="5" s="1"/>
  <c r="M1384" i="5" s="1"/>
  <c r="Q1384" i="5" l="1"/>
  <c r="T1384" i="5" s="1"/>
  <c r="P1384" i="5"/>
  <c r="S1384" i="5" s="1"/>
  <c r="I1385" i="5" s="1"/>
  <c r="U1384" i="5"/>
  <c r="V1384" i="5" s="1"/>
  <c r="W1384" i="5" s="1"/>
  <c r="R1384" i="5"/>
  <c r="F1385" i="5" s="1"/>
  <c r="G1385" i="5" l="1"/>
  <c r="H1385" i="5" s="1"/>
  <c r="J1385" i="5"/>
  <c r="O1385" i="5" s="1"/>
  <c r="M1385" i="5" s="1"/>
  <c r="K1385" i="5"/>
  <c r="L1385" i="5" s="1"/>
  <c r="X1385" i="5" s="1"/>
  <c r="U1385" i="5" l="1"/>
  <c r="V1385" i="5" s="1"/>
  <c r="W1385" i="5" s="1"/>
  <c r="Q1385" i="5"/>
  <c r="T1385" i="5" s="1"/>
  <c r="P1385" i="5"/>
  <c r="S1385" i="5" s="1"/>
  <c r="I1386" i="5" s="1"/>
  <c r="R1385" i="5"/>
  <c r="F1386" i="5" s="1"/>
  <c r="G1386" i="5" l="1"/>
  <c r="H1386" i="5" s="1"/>
  <c r="K1386" i="5"/>
  <c r="L1386" i="5" s="1"/>
  <c r="X1386" i="5" s="1"/>
  <c r="J1386" i="5"/>
  <c r="O1386" i="5" s="1"/>
  <c r="M1386" i="5" s="1"/>
  <c r="Q1386" i="5" l="1"/>
  <c r="T1386" i="5" s="1"/>
  <c r="U1386" i="5"/>
  <c r="V1386" i="5" s="1"/>
  <c r="W1386" i="5" s="1"/>
  <c r="P1386" i="5"/>
  <c r="S1386" i="5" s="1"/>
  <c r="I1387" i="5" s="1"/>
  <c r="R1386" i="5"/>
  <c r="F1387" i="5" s="1"/>
  <c r="G1387" i="5" l="1"/>
  <c r="H1387" i="5" s="1"/>
  <c r="J1387" i="5"/>
  <c r="O1387" i="5" s="1"/>
  <c r="M1387" i="5" s="1"/>
  <c r="K1387" i="5"/>
  <c r="L1387" i="5" s="1"/>
  <c r="X1387" i="5" s="1"/>
  <c r="U1387" i="5" l="1"/>
  <c r="V1387" i="5" s="1"/>
  <c r="W1387" i="5" s="1"/>
  <c r="P1387" i="5"/>
  <c r="S1387" i="5" s="1"/>
  <c r="I1388" i="5" s="1"/>
  <c r="Q1387" i="5"/>
  <c r="T1387" i="5" s="1"/>
  <c r="R1387" i="5"/>
  <c r="F1388" i="5" s="1"/>
  <c r="J1388" i="5" l="1"/>
  <c r="O1388" i="5" s="1"/>
  <c r="M1388" i="5" s="1"/>
  <c r="K1388" i="5"/>
  <c r="L1388" i="5" s="1"/>
  <c r="X1388" i="5" s="1"/>
  <c r="G1388" i="5"/>
  <c r="H1388" i="5" s="1"/>
  <c r="Q1388" i="5" l="1"/>
  <c r="T1388" i="5" s="1"/>
  <c r="P1388" i="5"/>
  <c r="S1388" i="5" s="1"/>
  <c r="I1389" i="5" s="1"/>
  <c r="U1388" i="5"/>
  <c r="V1388" i="5" s="1"/>
  <c r="W1388" i="5" s="1"/>
  <c r="R1388" i="5"/>
  <c r="F1389" i="5" s="1"/>
  <c r="G1389" i="5" l="1"/>
  <c r="H1389" i="5" s="1"/>
  <c r="J1389" i="5"/>
  <c r="O1389" i="5" s="1"/>
  <c r="M1389" i="5" s="1"/>
  <c r="K1389" i="5"/>
  <c r="L1389" i="5" s="1"/>
  <c r="X1389" i="5" s="1"/>
  <c r="Q1389" i="5" l="1"/>
  <c r="T1389" i="5" s="1"/>
  <c r="P1389" i="5"/>
  <c r="S1389" i="5" s="1"/>
  <c r="I1390" i="5" s="1"/>
  <c r="U1389" i="5"/>
  <c r="V1389" i="5" s="1"/>
  <c r="W1389" i="5" s="1"/>
  <c r="R1389" i="5"/>
  <c r="F1390" i="5" s="1"/>
  <c r="K1390" i="5" l="1"/>
  <c r="L1390" i="5" s="1"/>
  <c r="X1390" i="5" s="1"/>
  <c r="J1390" i="5"/>
  <c r="O1390" i="5" s="1"/>
  <c r="M1390" i="5" s="1"/>
  <c r="G1390" i="5"/>
  <c r="H1390" i="5" s="1"/>
  <c r="Q1390" i="5" l="1"/>
  <c r="T1390" i="5" s="1"/>
  <c r="P1390" i="5"/>
  <c r="S1390" i="5" s="1"/>
  <c r="I1391" i="5" s="1"/>
  <c r="U1390" i="5"/>
  <c r="V1390" i="5" s="1"/>
  <c r="W1390" i="5" s="1"/>
  <c r="R1390" i="5"/>
  <c r="F1391" i="5" s="1"/>
  <c r="G1391" i="5" l="1"/>
  <c r="H1391" i="5" s="1"/>
  <c r="J1391" i="5"/>
  <c r="O1391" i="5" s="1"/>
  <c r="M1391" i="5" s="1"/>
  <c r="K1391" i="5"/>
  <c r="L1391" i="5" s="1"/>
  <c r="X1391" i="5" s="1"/>
  <c r="P1391" i="5" l="1"/>
  <c r="S1391" i="5" s="1"/>
  <c r="I1392" i="5" s="1"/>
  <c r="Q1391" i="5"/>
  <c r="T1391" i="5" s="1"/>
  <c r="U1391" i="5"/>
  <c r="V1391" i="5" s="1"/>
  <c r="W1391" i="5" s="1"/>
  <c r="R1391" i="5"/>
  <c r="F1392" i="5" s="1"/>
  <c r="G1392" i="5" l="1"/>
  <c r="H1392" i="5" s="1"/>
  <c r="J1392" i="5"/>
  <c r="O1392" i="5" s="1"/>
  <c r="M1392" i="5" s="1"/>
  <c r="K1392" i="5"/>
  <c r="L1392" i="5" s="1"/>
  <c r="X1392" i="5" s="1"/>
  <c r="Q1392" i="5" l="1"/>
  <c r="T1392" i="5" s="1"/>
  <c r="P1392" i="5"/>
  <c r="S1392" i="5" s="1"/>
  <c r="I1393" i="5" s="1"/>
  <c r="U1392" i="5"/>
  <c r="V1392" i="5" s="1"/>
  <c r="W1392" i="5" s="1"/>
  <c r="R1392" i="5"/>
  <c r="F1393" i="5" s="1"/>
  <c r="G1393" i="5" l="1"/>
  <c r="H1393" i="5" s="1"/>
  <c r="J1393" i="5"/>
  <c r="O1393" i="5" s="1"/>
  <c r="M1393" i="5" s="1"/>
  <c r="K1393" i="5"/>
  <c r="L1393" i="5" s="1"/>
  <c r="X1393" i="5" s="1"/>
  <c r="P1393" i="5" l="1"/>
  <c r="S1393" i="5" s="1"/>
  <c r="I1394" i="5" s="1"/>
  <c r="U1393" i="5"/>
  <c r="V1393" i="5" s="1"/>
  <c r="W1393" i="5" s="1"/>
  <c r="Q1393" i="5"/>
  <c r="T1393" i="5" s="1"/>
  <c r="R1393" i="5"/>
  <c r="F1394" i="5" s="1"/>
  <c r="G1394" i="5" l="1"/>
  <c r="H1394" i="5" s="1"/>
  <c r="K1394" i="5"/>
  <c r="L1394" i="5" s="1"/>
  <c r="X1394" i="5" s="1"/>
  <c r="J1394" i="5"/>
  <c r="O1394" i="5" s="1"/>
  <c r="M1394" i="5" s="1"/>
  <c r="P1394" i="5" l="1"/>
  <c r="S1394" i="5" s="1"/>
  <c r="I1395" i="5" s="1"/>
  <c r="U1394" i="5"/>
  <c r="V1394" i="5" s="1"/>
  <c r="W1394" i="5" s="1"/>
  <c r="Q1394" i="5"/>
  <c r="T1394" i="5" s="1"/>
  <c r="R1394" i="5"/>
  <c r="F1395" i="5" s="1"/>
  <c r="G1395" i="5" l="1"/>
  <c r="H1395" i="5" s="1"/>
  <c r="K1395" i="5"/>
  <c r="L1395" i="5" s="1"/>
  <c r="X1395" i="5" s="1"/>
  <c r="J1395" i="5"/>
  <c r="O1395" i="5" s="1"/>
  <c r="M1395" i="5" s="1"/>
  <c r="P1395" i="5" l="1"/>
  <c r="S1395" i="5" s="1"/>
  <c r="I1396" i="5" s="1"/>
  <c r="U1395" i="5"/>
  <c r="V1395" i="5" s="1"/>
  <c r="W1395" i="5" s="1"/>
  <c r="Q1395" i="5"/>
  <c r="T1395" i="5" s="1"/>
  <c r="R1395" i="5"/>
  <c r="F1396" i="5" s="1"/>
  <c r="G1396" i="5" l="1"/>
  <c r="H1396" i="5" s="1"/>
  <c r="K1396" i="5"/>
  <c r="L1396" i="5" s="1"/>
  <c r="X1396" i="5" s="1"/>
  <c r="J1396" i="5"/>
  <c r="O1396" i="5" s="1"/>
  <c r="M1396" i="5" s="1"/>
  <c r="P1396" i="5" l="1"/>
  <c r="S1396" i="5" s="1"/>
  <c r="I1397" i="5" s="1"/>
  <c r="Q1396" i="5"/>
  <c r="T1396" i="5" s="1"/>
  <c r="U1396" i="5"/>
  <c r="V1396" i="5" s="1"/>
  <c r="W1396" i="5" s="1"/>
  <c r="R1396" i="5"/>
  <c r="F1397" i="5" s="1"/>
  <c r="G1397" i="5" l="1"/>
  <c r="H1397" i="5" s="1"/>
  <c r="K1397" i="5"/>
  <c r="L1397" i="5" s="1"/>
  <c r="X1397" i="5" s="1"/>
  <c r="J1397" i="5"/>
  <c r="O1397" i="5" s="1"/>
  <c r="M1397" i="5" s="1"/>
  <c r="Q1397" i="5" l="1"/>
  <c r="T1397" i="5" s="1"/>
  <c r="U1397" i="5"/>
  <c r="V1397" i="5" s="1"/>
  <c r="W1397" i="5" s="1"/>
  <c r="P1397" i="5"/>
  <c r="S1397" i="5" s="1"/>
  <c r="I1398" i="5" s="1"/>
  <c r="R1397" i="5"/>
  <c r="F1398" i="5" s="1"/>
  <c r="G1398" i="5" l="1"/>
  <c r="H1398" i="5" s="1"/>
  <c r="K1398" i="5"/>
  <c r="L1398" i="5" s="1"/>
  <c r="X1398" i="5" s="1"/>
  <c r="J1398" i="5"/>
  <c r="O1398" i="5" s="1"/>
  <c r="M1398" i="5" s="1"/>
  <c r="U1398" i="5" l="1"/>
  <c r="V1398" i="5" s="1"/>
  <c r="W1398" i="5" s="1"/>
  <c r="Q1398" i="5"/>
  <c r="T1398" i="5" s="1"/>
  <c r="P1398" i="5"/>
  <c r="S1398" i="5" s="1"/>
  <c r="I1399" i="5" s="1"/>
  <c r="R1398" i="5"/>
  <c r="F1399" i="5" s="1"/>
  <c r="G1399" i="5" l="1"/>
  <c r="H1399" i="5" s="1"/>
  <c r="K1399" i="5"/>
  <c r="L1399" i="5" s="1"/>
  <c r="X1399" i="5" s="1"/>
  <c r="J1399" i="5"/>
  <c r="O1399" i="5" s="1"/>
  <c r="M1399" i="5" s="1"/>
  <c r="Q1399" i="5" l="1"/>
  <c r="T1399" i="5" s="1"/>
  <c r="P1399" i="5"/>
  <c r="S1399" i="5" s="1"/>
  <c r="I1400" i="5" s="1"/>
  <c r="U1399" i="5"/>
  <c r="V1399" i="5" s="1"/>
  <c r="W1399" i="5" s="1"/>
  <c r="R1399" i="5"/>
  <c r="F1400" i="5" s="1"/>
  <c r="G1400" i="5" l="1"/>
  <c r="H1400" i="5" s="1"/>
  <c r="J1400" i="5"/>
  <c r="O1400" i="5" s="1"/>
  <c r="M1400" i="5" s="1"/>
  <c r="K1400" i="5"/>
  <c r="L1400" i="5" s="1"/>
  <c r="X1400" i="5" s="1"/>
  <c r="Q1400" i="5" l="1"/>
  <c r="T1400" i="5" s="1"/>
  <c r="P1400" i="5"/>
  <c r="S1400" i="5" s="1"/>
  <c r="I1401" i="5" s="1"/>
  <c r="U1400" i="5"/>
  <c r="V1400" i="5" s="1"/>
  <c r="W1400" i="5" s="1"/>
  <c r="R1400" i="5"/>
  <c r="F1401" i="5" s="1"/>
  <c r="G1401" i="5" l="1"/>
  <c r="H1401" i="5" s="1"/>
  <c r="K1401" i="5"/>
  <c r="L1401" i="5" s="1"/>
  <c r="X1401" i="5" s="1"/>
  <c r="J1401" i="5"/>
  <c r="O1401" i="5" s="1"/>
  <c r="M1401" i="5" s="1"/>
  <c r="Q1401" i="5" l="1"/>
  <c r="T1401" i="5" s="1"/>
  <c r="U1401" i="5"/>
  <c r="V1401" i="5" s="1"/>
  <c r="W1401" i="5" s="1"/>
  <c r="P1401" i="5"/>
  <c r="S1401" i="5" s="1"/>
  <c r="I1402" i="5" s="1"/>
  <c r="R1401" i="5"/>
  <c r="F1402" i="5" s="1"/>
  <c r="G1402" i="5" l="1"/>
  <c r="H1402" i="5" s="1"/>
  <c r="J1402" i="5"/>
  <c r="O1402" i="5" s="1"/>
  <c r="M1402" i="5" s="1"/>
  <c r="K1402" i="5"/>
  <c r="L1402" i="5" s="1"/>
  <c r="X1402" i="5" s="1"/>
  <c r="Q1402" i="5" l="1"/>
  <c r="T1402" i="5" s="1"/>
  <c r="U1402" i="5"/>
  <c r="V1402" i="5" s="1"/>
  <c r="W1402" i="5" s="1"/>
  <c r="P1402" i="5"/>
  <c r="S1402" i="5" s="1"/>
  <c r="I1403" i="5" s="1"/>
  <c r="R1402" i="5"/>
  <c r="F1403" i="5" s="1"/>
  <c r="G1403" i="5" l="1"/>
  <c r="H1403" i="5" s="1"/>
  <c r="K1403" i="5"/>
  <c r="L1403" i="5" s="1"/>
  <c r="X1403" i="5" s="1"/>
  <c r="J1403" i="5"/>
  <c r="O1403" i="5" s="1"/>
  <c r="M1403" i="5" s="1"/>
  <c r="Q1403" i="5" l="1"/>
  <c r="T1403" i="5" s="1"/>
  <c r="P1403" i="5"/>
  <c r="S1403" i="5" s="1"/>
  <c r="I1404" i="5" s="1"/>
  <c r="U1403" i="5"/>
  <c r="V1403" i="5" s="1"/>
  <c r="W1403" i="5" s="1"/>
  <c r="R1403" i="5"/>
  <c r="F1404" i="5" s="1"/>
  <c r="G1404" i="5" l="1"/>
  <c r="H1404" i="5" s="1"/>
  <c r="K1404" i="5"/>
  <c r="L1404" i="5" s="1"/>
  <c r="X1404" i="5" s="1"/>
  <c r="J1404" i="5"/>
  <c r="O1404" i="5" s="1"/>
  <c r="M1404" i="5" s="1"/>
  <c r="P1404" i="5" l="1"/>
  <c r="S1404" i="5" s="1"/>
  <c r="I1405" i="5" s="1"/>
  <c r="Q1404" i="5"/>
  <c r="T1404" i="5" s="1"/>
  <c r="U1404" i="5"/>
  <c r="V1404" i="5" s="1"/>
  <c r="W1404" i="5" s="1"/>
  <c r="R1404" i="5"/>
  <c r="F1405" i="5" s="1"/>
  <c r="G1405" i="5" l="1"/>
  <c r="H1405" i="5" s="1"/>
  <c r="K1405" i="5"/>
  <c r="L1405" i="5" s="1"/>
  <c r="X1405" i="5" s="1"/>
  <c r="J1405" i="5"/>
  <c r="O1405" i="5" s="1"/>
  <c r="M1405" i="5" s="1"/>
  <c r="Q1405" i="5" l="1"/>
  <c r="T1405" i="5" s="1"/>
  <c r="U1405" i="5"/>
  <c r="V1405" i="5" s="1"/>
  <c r="W1405" i="5" s="1"/>
  <c r="P1405" i="5"/>
  <c r="S1405" i="5" s="1"/>
  <c r="I1406" i="5" s="1"/>
  <c r="R1405" i="5"/>
  <c r="F1406" i="5" s="1"/>
  <c r="G1406" i="5" l="1"/>
  <c r="H1406" i="5" s="1"/>
  <c r="K1406" i="5"/>
  <c r="L1406" i="5" s="1"/>
  <c r="X1406" i="5" s="1"/>
  <c r="J1406" i="5"/>
  <c r="O1406" i="5" s="1"/>
  <c r="M1406" i="5" s="1"/>
  <c r="U1406" i="5" l="1"/>
  <c r="V1406" i="5" s="1"/>
  <c r="W1406" i="5" s="1"/>
  <c r="Q1406" i="5"/>
  <c r="T1406" i="5" s="1"/>
  <c r="P1406" i="5"/>
  <c r="S1406" i="5" s="1"/>
  <c r="I1407" i="5" s="1"/>
  <c r="R1406" i="5"/>
  <c r="F1407" i="5" s="1"/>
  <c r="G1407" i="5" l="1"/>
  <c r="H1407" i="5" s="1"/>
  <c r="K1407" i="5"/>
  <c r="L1407" i="5" s="1"/>
  <c r="X1407" i="5" s="1"/>
  <c r="J1407" i="5"/>
  <c r="O1407" i="5" s="1"/>
  <c r="M1407" i="5" s="1"/>
  <c r="Q1407" i="5" l="1"/>
  <c r="T1407" i="5" s="1"/>
  <c r="U1407" i="5"/>
  <c r="V1407" i="5" s="1"/>
  <c r="W1407" i="5" s="1"/>
  <c r="P1407" i="5"/>
  <c r="S1407" i="5" s="1"/>
  <c r="I1408" i="5" s="1"/>
  <c r="R1407" i="5"/>
  <c r="F1408" i="5" s="1"/>
  <c r="G1408" i="5" l="1"/>
  <c r="H1408" i="5" s="1"/>
  <c r="J1408" i="5"/>
  <c r="O1408" i="5" s="1"/>
  <c r="M1408" i="5" s="1"/>
  <c r="K1408" i="5"/>
  <c r="L1408" i="5" s="1"/>
  <c r="X1408" i="5" s="1"/>
  <c r="Q1408" i="5" l="1"/>
  <c r="T1408" i="5" s="1"/>
  <c r="P1408" i="5"/>
  <c r="S1408" i="5" s="1"/>
  <c r="I1409" i="5" s="1"/>
  <c r="U1408" i="5"/>
  <c r="V1408" i="5" s="1"/>
  <c r="W1408" i="5" s="1"/>
  <c r="R1408" i="5"/>
  <c r="F1409" i="5" s="1"/>
  <c r="G1409" i="5" l="1"/>
  <c r="H1409" i="5" s="1"/>
  <c r="K1409" i="5"/>
  <c r="L1409" i="5" s="1"/>
  <c r="X1409" i="5" s="1"/>
  <c r="J1409" i="5"/>
  <c r="O1409" i="5" s="1"/>
  <c r="M1409" i="5" s="1"/>
  <c r="Q1409" i="5" l="1"/>
  <c r="T1409" i="5" s="1"/>
  <c r="U1409" i="5"/>
  <c r="V1409" i="5" s="1"/>
  <c r="W1409" i="5" s="1"/>
  <c r="P1409" i="5"/>
  <c r="S1409" i="5" s="1"/>
  <c r="I1410" i="5" s="1"/>
  <c r="R1409" i="5"/>
  <c r="F1410" i="5" s="1"/>
  <c r="G1410" i="5" l="1"/>
  <c r="H1410" i="5" s="1"/>
  <c r="J1410" i="5"/>
  <c r="O1410" i="5" s="1"/>
  <c r="M1410" i="5" s="1"/>
  <c r="K1410" i="5"/>
  <c r="L1410" i="5" s="1"/>
  <c r="X1410" i="5" s="1"/>
  <c r="Q1410" i="5" l="1"/>
  <c r="T1410" i="5" s="1"/>
  <c r="P1410" i="5"/>
  <c r="S1410" i="5" s="1"/>
  <c r="I1411" i="5" s="1"/>
  <c r="U1410" i="5"/>
  <c r="V1410" i="5" s="1"/>
  <c r="W1410" i="5" s="1"/>
  <c r="R1410" i="5"/>
  <c r="F1411" i="5" s="1"/>
  <c r="G1411" i="5" l="1"/>
  <c r="H1411" i="5" s="1"/>
  <c r="K1411" i="5"/>
  <c r="L1411" i="5" s="1"/>
  <c r="X1411" i="5" s="1"/>
  <c r="J1411" i="5"/>
  <c r="O1411" i="5" s="1"/>
  <c r="M1411" i="5" s="1"/>
  <c r="Q1411" i="5" l="1"/>
  <c r="T1411" i="5" s="1"/>
  <c r="U1411" i="5"/>
  <c r="V1411" i="5" s="1"/>
  <c r="W1411" i="5" s="1"/>
  <c r="P1411" i="5"/>
  <c r="S1411" i="5" s="1"/>
  <c r="I1412" i="5" s="1"/>
  <c r="R1411" i="5"/>
  <c r="F1412" i="5" s="1"/>
  <c r="G1412" i="5" l="1"/>
  <c r="H1412" i="5" s="1"/>
  <c r="J1412" i="5"/>
  <c r="O1412" i="5" s="1"/>
  <c r="M1412" i="5" s="1"/>
  <c r="K1412" i="5"/>
  <c r="L1412" i="5" s="1"/>
  <c r="X1412" i="5" s="1"/>
  <c r="P1412" i="5" l="1"/>
  <c r="S1412" i="5" s="1"/>
  <c r="I1413" i="5" s="1"/>
  <c r="Q1412" i="5"/>
  <c r="T1412" i="5" s="1"/>
  <c r="U1412" i="5"/>
  <c r="V1412" i="5" s="1"/>
  <c r="W1412" i="5" s="1"/>
  <c r="R1412" i="5"/>
  <c r="F1413" i="5" s="1"/>
  <c r="G1413" i="5" l="1"/>
  <c r="H1413" i="5" s="1"/>
  <c r="K1413" i="5"/>
  <c r="L1413" i="5" s="1"/>
  <c r="X1413" i="5" s="1"/>
  <c r="J1413" i="5"/>
  <c r="O1413" i="5" s="1"/>
  <c r="M1413" i="5" s="1"/>
  <c r="U1413" i="5" l="1"/>
  <c r="V1413" i="5" s="1"/>
  <c r="W1413" i="5" s="1"/>
  <c r="Q1413" i="5"/>
  <c r="T1413" i="5" s="1"/>
  <c r="P1413" i="5"/>
  <c r="S1413" i="5" s="1"/>
  <c r="I1414" i="5" s="1"/>
  <c r="R1413" i="5"/>
  <c r="F1414" i="5" s="1"/>
  <c r="G1414" i="5" l="1"/>
  <c r="H1414" i="5" s="1"/>
  <c r="K1414" i="5"/>
  <c r="L1414" i="5" s="1"/>
  <c r="X1414" i="5" s="1"/>
  <c r="J1414" i="5"/>
  <c r="O1414" i="5" s="1"/>
  <c r="M1414" i="5" s="1"/>
  <c r="U1414" i="5" l="1"/>
  <c r="V1414" i="5" s="1"/>
  <c r="W1414" i="5" s="1"/>
  <c r="Q1414" i="5"/>
  <c r="T1414" i="5" s="1"/>
  <c r="P1414" i="5"/>
  <c r="S1414" i="5" s="1"/>
  <c r="I1415" i="5" s="1"/>
  <c r="R1414" i="5"/>
  <c r="F1415" i="5" s="1"/>
  <c r="G1415" i="5" l="1"/>
  <c r="H1415" i="5" s="1"/>
  <c r="J1415" i="5"/>
  <c r="O1415" i="5" s="1"/>
  <c r="M1415" i="5" s="1"/>
  <c r="K1415" i="5"/>
  <c r="L1415" i="5" s="1"/>
  <c r="X1415" i="5" s="1"/>
  <c r="U1415" i="5" l="1"/>
  <c r="V1415" i="5" s="1"/>
  <c r="W1415" i="5" s="1"/>
  <c r="P1415" i="5"/>
  <c r="S1415" i="5" s="1"/>
  <c r="I1416" i="5" s="1"/>
  <c r="Q1415" i="5"/>
  <c r="T1415" i="5" s="1"/>
  <c r="R1415" i="5"/>
  <c r="F1416" i="5" s="1"/>
  <c r="G1416" i="5" l="1"/>
  <c r="H1416" i="5" s="1"/>
  <c r="K1416" i="5"/>
  <c r="L1416" i="5" s="1"/>
  <c r="X1416" i="5" s="1"/>
  <c r="J1416" i="5"/>
  <c r="O1416" i="5" s="1"/>
  <c r="M1416" i="5" s="1"/>
  <c r="Q1416" i="5" l="1"/>
  <c r="T1416" i="5" s="1"/>
  <c r="U1416" i="5"/>
  <c r="V1416" i="5" s="1"/>
  <c r="W1416" i="5" s="1"/>
  <c r="P1416" i="5"/>
  <c r="S1416" i="5" s="1"/>
  <c r="I1417" i="5" s="1"/>
  <c r="R1416" i="5"/>
  <c r="F1417" i="5" s="1"/>
  <c r="G1417" i="5" l="1"/>
  <c r="H1417" i="5" s="1"/>
  <c r="J1417" i="5"/>
  <c r="O1417" i="5" s="1"/>
  <c r="M1417" i="5" s="1"/>
  <c r="K1417" i="5"/>
  <c r="L1417" i="5" s="1"/>
  <c r="X1417" i="5" s="1"/>
  <c r="U1417" i="5" l="1"/>
  <c r="V1417" i="5" s="1"/>
  <c r="W1417" i="5" s="1"/>
  <c r="P1417" i="5"/>
  <c r="S1417" i="5" s="1"/>
  <c r="I1418" i="5" s="1"/>
  <c r="Q1417" i="5"/>
  <c r="T1417" i="5" s="1"/>
  <c r="R1417" i="5"/>
  <c r="F1418" i="5" s="1"/>
  <c r="J1418" i="5" l="1"/>
  <c r="O1418" i="5" s="1"/>
  <c r="M1418" i="5" s="1"/>
  <c r="K1418" i="5"/>
  <c r="L1418" i="5" s="1"/>
  <c r="X1418" i="5" s="1"/>
  <c r="G1418" i="5"/>
  <c r="H1418" i="5" s="1"/>
  <c r="P1418" i="5" l="1"/>
  <c r="S1418" i="5" s="1"/>
  <c r="I1419" i="5" s="1"/>
  <c r="U1418" i="5"/>
  <c r="V1418" i="5" s="1"/>
  <c r="W1418" i="5" s="1"/>
  <c r="Q1418" i="5"/>
  <c r="T1418" i="5" s="1"/>
  <c r="R1418" i="5"/>
  <c r="F1419" i="5" s="1"/>
  <c r="G1419" i="5" l="1"/>
  <c r="H1419" i="5" s="1"/>
  <c r="J1419" i="5"/>
  <c r="O1419" i="5" s="1"/>
  <c r="M1419" i="5" s="1"/>
  <c r="K1419" i="5"/>
  <c r="L1419" i="5" s="1"/>
  <c r="X1419" i="5" s="1"/>
  <c r="P1419" i="5" l="1"/>
  <c r="S1419" i="5" s="1"/>
  <c r="I1420" i="5" s="1"/>
  <c r="U1419" i="5"/>
  <c r="V1419" i="5" s="1"/>
  <c r="W1419" i="5" s="1"/>
  <c r="Q1419" i="5"/>
  <c r="T1419" i="5" s="1"/>
  <c r="R1419" i="5"/>
  <c r="F1420" i="5" s="1"/>
  <c r="G1420" i="5" l="1"/>
  <c r="H1420" i="5" s="1"/>
  <c r="K1420" i="5"/>
  <c r="L1420" i="5" s="1"/>
  <c r="X1420" i="5" s="1"/>
  <c r="J1420" i="5"/>
  <c r="O1420" i="5" s="1"/>
  <c r="M1420" i="5" s="1"/>
  <c r="U1420" i="5" l="1"/>
  <c r="V1420" i="5" s="1"/>
  <c r="W1420" i="5" s="1"/>
  <c r="P1420" i="5"/>
  <c r="S1420" i="5" s="1"/>
  <c r="I1421" i="5" s="1"/>
  <c r="Q1420" i="5"/>
  <c r="T1420" i="5" s="1"/>
  <c r="R1420" i="5"/>
  <c r="F1421" i="5" s="1"/>
  <c r="G1421" i="5" l="1"/>
  <c r="H1421" i="5" s="1"/>
  <c r="J1421" i="5"/>
  <c r="O1421" i="5" s="1"/>
  <c r="M1421" i="5" s="1"/>
  <c r="K1421" i="5"/>
  <c r="L1421" i="5" s="1"/>
  <c r="X1421" i="5" s="1"/>
  <c r="U1421" i="5" l="1"/>
  <c r="V1421" i="5" s="1"/>
  <c r="W1421" i="5" s="1"/>
  <c r="Q1421" i="5"/>
  <c r="T1421" i="5" s="1"/>
  <c r="P1421" i="5"/>
  <c r="S1421" i="5" s="1"/>
  <c r="I1422" i="5" s="1"/>
  <c r="R1421" i="5"/>
  <c r="F1422" i="5" s="1"/>
  <c r="G1422" i="5" l="1"/>
  <c r="H1422" i="5" s="1"/>
  <c r="J1422" i="5"/>
  <c r="O1422" i="5" s="1"/>
  <c r="M1422" i="5" s="1"/>
  <c r="K1422" i="5"/>
  <c r="L1422" i="5" s="1"/>
  <c r="X1422" i="5" s="1"/>
  <c r="U1422" i="5" l="1"/>
  <c r="V1422" i="5" s="1"/>
  <c r="W1422" i="5" s="1"/>
  <c r="Q1422" i="5"/>
  <c r="T1422" i="5" s="1"/>
  <c r="P1422" i="5"/>
  <c r="S1422" i="5" s="1"/>
  <c r="I1423" i="5" s="1"/>
  <c r="R1422" i="5"/>
  <c r="F1423" i="5" s="1"/>
  <c r="J1423" i="5" l="1"/>
  <c r="O1423" i="5" s="1"/>
  <c r="M1423" i="5" s="1"/>
  <c r="K1423" i="5"/>
  <c r="L1423" i="5" s="1"/>
  <c r="X1423" i="5" s="1"/>
  <c r="G1423" i="5"/>
  <c r="H1423" i="5" s="1"/>
  <c r="P1423" i="5" l="1"/>
  <c r="S1423" i="5" s="1"/>
  <c r="I1424" i="5" s="1"/>
  <c r="Q1423" i="5"/>
  <c r="T1423" i="5" s="1"/>
  <c r="U1423" i="5"/>
  <c r="V1423" i="5" s="1"/>
  <c r="W1423" i="5" s="1"/>
  <c r="R1423" i="5"/>
  <c r="F1424" i="5" s="1"/>
  <c r="G1424" i="5" l="1"/>
  <c r="H1424" i="5" s="1"/>
  <c r="K1424" i="5"/>
  <c r="L1424" i="5" s="1"/>
  <c r="X1424" i="5" s="1"/>
  <c r="J1424" i="5"/>
  <c r="O1424" i="5" s="1"/>
  <c r="M1424" i="5" s="1"/>
  <c r="Q1424" i="5" l="1"/>
  <c r="T1424" i="5" s="1"/>
  <c r="U1424" i="5"/>
  <c r="V1424" i="5" s="1"/>
  <c r="W1424" i="5" s="1"/>
  <c r="P1424" i="5"/>
  <c r="S1424" i="5" s="1"/>
  <c r="I1425" i="5" s="1"/>
  <c r="R1424" i="5"/>
  <c r="F1425" i="5" s="1"/>
  <c r="G1425" i="5" l="1"/>
  <c r="H1425" i="5" s="1"/>
  <c r="K1425" i="5"/>
  <c r="L1425" i="5" s="1"/>
  <c r="X1425" i="5" s="1"/>
  <c r="J1425" i="5"/>
  <c r="O1425" i="5" s="1"/>
  <c r="M1425" i="5" s="1"/>
  <c r="U1425" i="5" l="1"/>
  <c r="V1425" i="5" s="1"/>
  <c r="W1425" i="5" s="1"/>
  <c r="Q1425" i="5"/>
  <c r="T1425" i="5" s="1"/>
  <c r="P1425" i="5"/>
  <c r="S1425" i="5" s="1"/>
  <c r="I1426" i="5" s="1"/>
  <c r="R1425" i="5"/>
  <c r="F1426" i="5" s="1"/>
  <c r="J1426" i="5" l="1"/>
  <c r="O1426" i="5" s="1"/>
  <c r="M1426" i="5" s="1"/>
  <c r="K1426" i="5"/>
  <c r="L1426" i="5" s="1"/>
  <c r="X1426" i="5" s="1"/>
  <c r="G1426" i="5"/>
  <c r="H1426" i="5" s="1"/>
  <c r="P1426" i="5" l="1"/>
  <c r="S1426" i="5" s="1"/>
  <c r="I1427" i="5" s="1"/>
  <c r="Q1426" i="5"/>
  <c r="T1426" i="5" s="1"/>
  <c r="U1426" i="5"/>
  <c r="V1426" i="5" s="1"/>
  <c r="W1426" i="5" s="1"/>
  <c r="R1426" i="5"/>
  <c r="F1427" i="5" s="1"/>
  <c r="G1427" i="5" l="1"/>
  <c r="H1427" i="5" s="1"/>
  <c r="J1427" i="5"/>
  <c r="O1427" i="5" s="1"/>
  <c r="M1427" i="5" s="1"/>
  <c r="K1427" i="5"/>
  <c r="L1427" i="5" s="1"/>
  <c r="X1427" i="5" s="1"/>
  <c r="P1427" i="5" l="1"/>
  <c r="S1427" i="5" s="1"/>
  <c r="I1428" i="5" s="1"/>
  <c r="U1427" i="5"/>
  <c r="V1427" i="5" s="1"/>
  <c r="W1427" i="5" s="1"/>
  <c r="Q1427" i="5"/>
  <c r="T1427" i="5" s="1"/>
  <c r="R1427" i="5"/>
  <c r="F1428" i="5" s="1"/>
  <c r="G1428" i="5" l="1"/>
  <c r="H1428" i="5" s="1"/>
  <c r="J1428" i="5"/>
  <c r="O1428" i="5" s="1"/>
  <c r="M1428" i="5" s="1"/>
  <c r="K1428" i="5"/>
  <c r="L1428" i="5" s="1"/>
  <c r="X1428" i="5" s="1"/>
  <c r="P1428" i="5" l="1"/>
  <c r="S1428" i="5" s="1"/>
  <c r="I1429" i="5" s="1"/>
  <c r="U1428" i="5"/>
  <c r="V1428" i="5" s="1"/>
  <c r="W1428" i="5" s="1"/>
  <c r="Q1428" i="5"/>
  <c r="T1428" i="5" s="1"/>
  <c r="R1428" i="5"/>
  <c r="F1429" i="5" s="1"/>
  <c r="G1429" i="5" l="1"/>
  <c r="H1429" i="5" s="1"/>
  <c r="K1429" i="5"/>
  <c r="L1429" i="5" s="1"/>
  <c r="X1429" i="5" s="1"/>
  <c r="J1429" i="5"/>
  <c r="O1429" i="5" s="1"/>
  <c r="M1429" i="5" s="1"/>
  <c r="R1429" i="5" s="1"/>
  <c r="F1430" i="5" s="1"/>
  <c r="G1430" i="5" l="1"/>
  <c r="H1430" i="5" s="1"/>
  <c r="Q1429" i="5"/>
  <c r="T1429" i="5" s="1"/>
  <c r="P1429" i="5"/>
  <c r="S1429" i="5" s="1"/>
  <c r="I1430" i="5" s="1"/>
  <c r="U1429" i="5"/>
  <c r="V1429" i="5" s="1"/>
  <c r="W1429" i="5" s="1"/>
  <c r="J1430" i="5" l="1"/>
  <c r="O1430" i="5" s="1"/>
  <c r="M1430" i="5" s="1"/>
  <c r="K1430" i="5"/>
  <c r="L1430" i="5" s="1"/>
  <c r="X1430" i="5" s="1"/>
  <c r="Q1430" i="5" l="1"/>
  <c r="T1430" i="5" s="1"/>
  <c r="P1430" i="5"/>
  <c r="S1430" i="5" s="1"/>
  <c r="I1431" i="5" s="1"/>
  <c r="U1430" i="5"/>
  <c r="V1430" i="5" s="1"/>
  <c r="W1430" i="5" s="1"/>
  <c r="R1430" i="5"/>
  <c r="F1431" i="5" s="1"/>
  <c r="G1431" i="5" l="1"/>
  <c r="H1431" i="5" s="1"/>
  <c r="K1431" i="5"/>
  <c r="L1431" i="5" s="1"/>
  <c r="X1431" i="5" s="1"/>
  <c r="J1431" i="5"/>
  <c r="O1431" i="5" s="1"/>
  <c r="M1431" i="5" s="1"/>
  <c r="P1431" i="5" l="1"/>
  <c r="S1431" i="5" s="1"/>
  <c r="I1432" i="5" s="1"/>
  <c r="U1431" i="5"/>
  <c r="V1431" i="5" s="1"/>
  <c r="W1431" i="5" s="1"/>
  <c r="Q1431" i="5"/>
  <c r="T1431" i="5" s="1"/>
  <c r="R1431" i="5"/>
  <c r="F1432" i="5" s="1"/>
  <c r="J1432" i="5" l="1"/>
  <c r="O1432" i="5" s="1"/>
  <c r="M1432" i="5" s="1"/>
  <c r="K1432" i="5"/>
  <c r="L1432" i="5" s="1"/>
  <c r="X1432" i="5" s="1"/>
  <c r="G1432" i="5"/>
  <c r="H1432" i="5" s="1"/>
  <c r="Q1432" i="5" l="1"/>
  <c r="T1432" i="5" s="1"/>
  <c r="P1432" i="5"/>
  <c r="S1432" i="5" s="1"/>
  <c r="I1433" i="5" s="1"/>
  <c r="U1432" i="5"/>
  <c r="V1432" i="5" s="1"/>
  <c r="W1432" i="5" s="1"/>
  <c r="R1432" i="5"/>
  <c r="F1433" i="5" s="1"/>
  <c r="G1433" i="5" l="1"/>
  <c r="H1433" i="5" s="1"/>
  <c r="K1433" i="5"/>
  <c r="L1433" i="5" s="1"/>
  <c r="X1433" i="5" s="1"/>
  <c r="J1433" i="5"/>
  <c r="O1433" i="5" s="1"/>
  <c r="M1433" i="5" s="1"/>
  <c r="Q1433" i="5" l="1"/>
  <c r="T1433" i="5" s="1"/>
  <c r="P1433" i="5"/>
  <c r="S1433" i="5" s="1"/>
  <c r="I1434" i="5" s="1"/>
  <c r="U1433" i="5"/>
  <c r="V1433" i="5" s="1"/>
  <c r="W1433" i="5" s="1"/>
  <c r="R1433" i="5"/>
  <c r="F1434" i="5" s="1"/>
  <c r="G1434" i="5" l="1"/>
  <c r="H1434" i="5" s="1"/>
  <c r="J1434" i="5"/>
  <c r="O1434" i="5" s="1"/>
  <c r="M1434" i="5" s="1"/>
  <c r="K1434" i="5"/>
  <c r="L1434" i="5" s="1"/>
  <c r="X1434" i="5" s="1"/>
  <c r="U1434" i="5" l="1"/>
  <c r="V1434" i="5" s="1"/>
  <c r="W1434" i="5" s="1"/>
  <c r="P1434" i="5"/>
  <c r="S1434" i="5" s="1"/>
  <c r="I1435" i="5" s="1"/>
  <c r="Q1434" i="5"/>
  <c r="T1434" i="5" s="1"/>
  <c r="R1434" i="5"/>
  <c r="F1435" i="5" s="1"/>
  <c r="J1435" i="5" l="1"/>
  <c r="O1435" i="5" s="1"/>
  <c r="M1435" i="5" s="1"/>
  <c r="R1435" i="5" s="1"/>
  <c r="F1436" i="5" s="1"/>
  <c r="K1435" i="5"/>
  <c r="L1435" i="5" s="1"/>
  <c r="X1435" i="5" s="1"/>
  <c r="G1435" i="5"/>
  <c r="H1435" i="5" s="1"/>
  <c r="G1436" i="5" l="1"/>
  <c r="H1436" i="5" s="1"/>
  <c r="Q1435" i="5"/>
  <c r="T1435" i="5" s="1"/>
  <c r="P1435" i="5"/>
  <c r="S1435" i="5" s="1"/>
  <c r="I1436" i="5" s="1"/>
  <c r="U1435" i="5"/>
  <c r="V1435" i="5" s="1"/>
  <c r="W1435" i="5" s="1"/>
  <c r="K1436" i="5" l="1"/>
  <c r="L1436" i="5" s="1"/>
  <c r="X1436" i="5" s="1"/>
  <c r="J1436" i="5"/>
  <c r="O1436" i="5" s="1"/>
  <c r="M1436" i="5" s="1"/>
  <c r="U1436" i="5" l="1"/>
  <c r="V1436" i="5" s="1"/>
  <c r="W1436" i="5" s="1"/>
  <c r="Q1436" i="5"/>
  <c r="T1436" i="5" s="1"/>
  <c r="P1436" i="5"/>
  <c r="S1436" i="5" s="1"/>
  <c r="I1437" i="5" s="1"/>
  <c r="R1436" i="5"/>
  <c r="F1437" i="5" s="1"/>
  <c r="G1437" i="5" l="1"/>
  <c r="H1437" i="5" s="1"/>
  <c r="K1437" i="5"/>
  <c r="L1437" i="5" s="1"/>
  <c r="X1437" i="5" s="1"/>
  <c r="J1437" i="5"/>
  <c r="O1437" i="5" s="1"/>
  <c r="M1437" i="5" s="1"/>
  <c r="Q1437" i="5" l="1"/>
  <c r="T1437" i="5" s="1"/>
  <c r="P1437" i="5"/>
  <c r="S1437" i="5" s="1"/>
  <c r="I1438" i="5" s="1"/>
  <c r="U1437" i="5"/>
  <c r="V1437" i="5" s="1"/>
  <c r="W1437" i="5" s="1"/>
  <c r="R1437" i="5"/>
  <c r="F1438" i="5" s="1"/>
  <c r="G1438" i="5" l="1"/>
  <c r="H1438" i="5" s="1"/>
  <c r="J1438" i="5"/>
  <c r="O1438" i="5" s="1"/>
  <c r="M1438" i="5" s="1"/>
  <c r="K1438" i="5"/>
  <c r="L1438" i="5" s="1"/>
  <c r="X1438" i="5" s="1"/>
  <c r="P1438" i="5" l="1"/>
  <c r="S1438" i="5" s="1"/>
  <c r="I1439" i="5" s="1"/>
  <c r="Q1438" i="5"/>
  <c r="T1438" i="5" s="1"/>
  <c r="U1438" i="5"/>
  <c r="V1438" i="5" s="1"/>
  <c r="W1438" i="5" s="1"/>
  <c r="R1438" i="5"/>
  <c r="F1439" i="5" s="1"/>
  <c r="G1439" i="5" l="1"/>
  <c r="H1439" i="5" s="1"/>
  <c r="K1439" i="5"/>
  <c r="L1439" i="5" s="1"/>
  <c r="X1439" i="5" s="1"/>
  <c r="J1439" i="5"/>
  <c r="O1439" i="5" s="1"/>
  <c r="M1439" i="5" s="1"/>
  <c r="Q1439" i="5" l="1"/>
  <c r="T1439" i="5" s="1"/>
  <c r="U1439" i="5"/>
  <c r="V1439" i="5" s="1"/>
  <c r="W1439" i="5" s="1"/>
  <c r="P1439" i="5"/>
  <c r="S1439" i="5" s="1"/>
  <c r="I1440" i="5" s="1"/>
  <c r="R1439" i="5"/>
  <c r="F1440" i="5" s="1"/>
  <c r="G1440" i="5" l="1"/>
  <c r="H1440" i="5" s="1"/>
  <c r="J1440" i="5"/>
  <c r="O1440" i="5" s="1"/>
  <c r="M1440" i="5" s="1"/>
  <c r="K1440" i="5"/>
  <c r="L1440" i="5" s="1"/>
  <c r="X1440" i="5" s="1"/>
  <c r="P1440" i="5" l="1"/>
  <c r="S1440" i="5" s="1"/>
  <c r="I1441" i="5" s="1"/>
  <c r="U1440" i="5"/>
  <c r="V1440" i="5" s="1"/>
  <c r="W1440" i="5" s="1"/>
  <c r="Q1440" i="5"/>
  <c r="T1440" i="5" s="1"/>
  <c r="R1440" i="5"/>
  <c r="F1441" i="5" s="1"/>
  <c r="G1441" i="5" l="1"/>
  <c r="H1441" i="5" s="1"/>
  <c r="K1441" i="5"/>
  <c r="L1441" i="5" s="1"/>
  <c r="X1441" i="5" s="1"/>
  <c r="J1441" i="5"/>
  <c r="O1441" i="5" s="1"/>
  <c r="M1441" i="5" s="1"/>
  <c r="Q1441" i="5" l="1"/>
  <c r="T1441" i="5" s="1"/>
  <c r="P1441" i="5"/>
  <c r="S1441" i="5" s="1"/>
  <c r="I1442" i="5" s="1"/>
  <c r="U1441" i="5"/>
  <c r="V1441" i="5" s="1"/>
  <c r="W1441" i="5" s="1"/>
  <c r="R1441" i="5"/>
  <c r="F1442" i="5" s="1"/>
  <c r="G1442" i="5" l="1"/>
  <c r="H1442" i="5" s="1"/>
  <c r="J1442" i="5"/>
  <c r="O1442" i="5" s="1"/>
  <c r="M1442" i="5" s="1"/>
  <c r="K1442" i="5"/>
  <c r="L1442" i="5" s="1"/>
  <c r="X1442" i="5" s="1"/>
  <c r="P1442" i="5" l="1"/>
  <c r="S1442" i="5" s="1"/>
  <c r="I1443" i="5" s="1"/>
  <c r="Q1442" i="5"/>
  <c r="T1442" i="5" s="1"/>
  <c r="U1442" i="5"/>
  <c r="V1442" i="5" s="1"/>
  <c r="W1442" i="5" s="1"/>
  <c r="R1442" i="5"/>
  <c r="F1443" i="5" s="1"/>
  <c r="G1443" i="5" l="1"/>
  <c r="H1443" i="5" s="1"/>
  <c r="K1443" i="5"/>
  <c r="L1443" i="5" s="1"/>
  <c r="X1443" i="5" s="1"/>
  <c r="J1443" i="5"/>
  <c r="O1443" i="5" s="1"/>
  <c r="M1443" i="5" s="1"/>
  <c r="Q1443" i="5" l="1"/>
  <c r="T1443" i="5" s="1"/>
  <c r="U1443" i="5"/>
  <c r="V1443" i="5" s="1"/>
  <c r="W1443" i="5" s="1"/>
  <c r="P1443" i="5"/>
  <c r="S1443" i="5" s="1"/>
  <c r="I1444" i="5" s="1"/>
  <c r="R1443" i="5"/>
  <c r="F1444" i="5" s="1"/>
  <c r="G1444" i="5" l="1"/>
  <c r="H1444" i="5" s="1"/>
  <c r="J1444" i="5"/>
  <c r="O1444" i="5" s="1"/>
  <c r="M1444" i="5" s="1"/>
  <c r="K1444" i="5"/>
  <c r="L1444" i="5" s="1"/>
  <c r="X1444" i="5" s="1"/>
  <c r="U1444" i="5" l="1"/>
  <c r="V1444" i="5" s="1"/>
  <c r="W1444" i="5" s="1"/>
  <c r="P1444" i="5"/>
  <c r="S1444" i="5" s="1"/>
  <c r="I1445" i="5" s="1"/>
  <c r="Q1444" i="5"/>
  <c r="T1444" i="5" s="1"/>
  <c r="R1444" i="5"/>
  <c r="F1445" i="5" s="1"/>
  <c r="K1445" i="5" l="1"/>
  <c r="L1445" i="5" s="1"/>
  <c r="X1445" i="5" s="1"/>
  <c r="J1445" i="5"/>
  <c r="O1445" i="5" s="1"/>
  <c r="M1445" i="5" s="1"/>
  <c r="G1445" i="5"/>
  <c r="H1445" i="5" s="1"/>
  <c r="P1445" i="5" l="1"/>
  <c r="S1445" i="5" s="1"/>
  <c r="I1446" i="5" s="1"/>
  <c r="U1445" i="5"/>
  <c r="V1445" i="5" s="1"/>
  <c r="W1445" i="5" s="1"/>
  <c r="Q1445" i="5"/>
  <c r="T1445" i="5" s="1"/>
  <c r="R1445" i="5"/>
  <c r="F1446" i="5" s="1"/>
  <c r="G1446" i="5" l="1"/>
  <c r="H1446" i="5" s="1"/>
  <c r="J1446" i="5"/>
  <c r="O1446" i="5" s="1"/>
  <c r="M1446" i="5" s="1"/>
  <c r="K1446" i="5"/>
  <c r="L1446" i="5" s="1"/>
  <c r="X1446" i="5" s="1"/>
  <c r="Q1446" i="5" l="1"/>
  <c r="T1446" i="5" s="1"/>
  <c r="U1446" i="5"/>
  <c r="V1446" i="5" s="1"/>
  <c r="W1446" i="5" s="1"/>
  <c r="P1446" i="5"/>
  <c r="S1446" i="5" s="1"/>
  <c r="I1447" i="5" s="1"/>
  <c r="R1446" i="5"/>
  <c r="F1447" i="5" s="1"/>
  <c r="G1447" i="5" l="1"/>
  <c r="H1447" i="5" s="1"/>
  <c r="K1447" i="5"/>
  <c r="L1447" i="5" s="1"/>
  <c r="X1447" i="5" s="1"/>
  <c r="J1447" i="5"/>
  <c r="O1447" i="5" s="1"/>
  <c r="M1447" i="5" s="1"/>
  <c r="P1447" i="5" l="1"/>
  <c r="S1447" i="5" s="1"/>
  <c r="I1448" i="5" s="1"/>
  <c r="Q1447" i="5"/>
  <c r="T1447" i="5" s="1"/>
  <c r="U1447" i="5"/>
  <c r="V1447" i="5" s="1"/>
  <c r="W1447" i="5" s="1"/>
  <c r="R1447" i="5"/>
  <c r="F1448" i="5" s="1"/>
  <c r="G1448" i="5" l="1"/>
  <c r="H1448" i="5" s="1"/>
  <c r="J1448" i="5"/>
  <c r="O1448" i="5" s="1"/>
  <c r="M1448" i="5" s="1"/>
  <c r="K1448" i="5"/>
  <c r="L1448" i="5" s="1"/>
  <c r="X1448" i="5" s="1"/>
  <c r="Q1448" i="5" l="1"/>
  <c r="T1448" i="5" s="1"/>
  <c r="P1448" i="5"/>
  <c r="S1448" i="5" s="1"/>
  <c r="I1449" i="5" s="1"/>
  <c r="U1448" i="5"/>
  <c r="V1448" i="5" s="1"/>
  <c r="W1448" i="5" s="1"/>
  <c r="R1448" i="5"/>
  <c r="F1449" i="5" s="1"/>
  <c r="G1449" i="5" l="1"/>
  <c r="H1449" i="5" s="1"/>
  <c r="K1449" i="5"/>
  <c r="L1449" i="5" s="1"/>
  <c r="X1449" i="5" s="1"/>
  <c r="J1449" i="5"/>
  <c r="O1449" i="5" s="1"/>
  <c r="M1449" i="5" s="1"/>
  <c r="U1449" i="5" l="1"/>
  <c r="V1449" i="5" s="1"/>
  <c r="W1449" i="5" s="1"/>
  <c r="Q1449" i="5"/>
  <c r="T1449" i="5" s="1"/>
  <c r="P1449" i="5"/>
  <c r="S1449" i="5" s="1"/>
  <c r="I1450" i="5" s="1"/>
  <c r="R1449" i="5"/>
  <c r="F1450" i="5" s="1"/>
  <c r="G1450" i="5" l="1"/>
  <c r="H1450" i="5" s="1"/>
  <c r="J1450" i="5"/>
  <c r="O1450" i="5" s="1"/>
  <c r="M1450" i="5" s="1"/>
  <c r="K1450" i="5"/>
  <c r="L1450" i="5" s="1"/>
  <c r="X1450" i="5" s="1"/>
  <c r="P1450" i="5" l="1"/>
  <c r="S1450" i="5" s="1"/>
  <c r="I1451" i="5" s="1"/>
  <c r="Q1450" i="5"/>
  <c r="T1450" i="5" s="1"/>
  <c r="U1450" i="5"/>
  <c r="V1450" i="5" s="1"/>
  <c r="W1450" i="5" s="1"/>
  <c r="R1450" i="5"/>
  <c r="F1451" i="5" s="1"/>
  <c r="G1451" i="5" l="1"/>
  <c r="H1451" i="5" s="1"/>
  <c r="J1451" i="5"/>
  <c r="O1451" i="5" s="1"/>
  <c r="M1451" i="5" s="1"/>
  <c r="K1451" i="5"/>
  <c r="L1451" i="5" s="1"/>
  <c r="X1451" i="5" s="1"/>
  <c r="Q1451" i="5" l="1"/>
  <c r="T1451" i="5" s="1"/>
  <c r="P1451" i="5"/>
  <c r="S1451" i="5" s="1"/>
  <c r="I1452" i="5" s="1"/>
  <c r="U1451" i="5"/>
  <c r="V1451" i="5" s="1"/>
  <c r="W1451" i="5" s="1"/>
  <c r="R1451" i="5"/>
  <c r="F1452" i="5" s="1"/>
  <c r="G1452" i="5" l="1"/>
  <c r="H1452" i="5" s="1"/>
  <c r="J1452" i="5"/>
  <c r="O1452" i="5" s="1"/>
  <c r="M1452" i="5" s="1"/>
  <c r="K1452" i="5"/>
  <c r="L1452" i="5" s="1"/>
  <c r="X1452" i="5" s="1"/>
  <c r="U1452" i="5" l="1"/>
  <c r="V1452" i="5" s="1"/>
  <c r="W1452" i="5" s="1"/>
  <c r="Q1452" i="5"/>
  <c r="T1452" i="5" s="1"/>
  <c r="P1452" i="5"/>
  <c r="S1452" i="5" s="1"/>
  <c r="I1453" i="5" s="1"/>
  <c r="R1452" i="5"/>
  <c r="F1453" i="5" s="1"/>
  <c r="G1453" i="5" l="1"/>
  <c r="H1453" i="5" s="1"/>
  <c r="K1453" i="5"/>
  <c r="L1453" i="5" s="1"/>
  <c r="X1453" i="5" s="1"/>
  <c r="J1453" i="5"/>
  <c r="O1453" i="5" s="1"/>
  <c r="M1453" i="5" s="1"/>
  <c r="P1453" i="5" l="1"/>
  <c r="S1453" i="5" s="1"/>
  <c r="I1454" i="5" s="1"/>
  <c r="Q1453" i="5"/>
  <c r="T1453" i="5" s="1"/>
  <c r="U1453" i="5"/>
  <c r="V1453" i="5" s="1"/>
  <c r="W1453" i="5" s="1"/>
  <c r="R1453" i="5"/>
  <c r="F1454" i="5" s="1"/>
  <c r="G1454" i="5" l="1"/>
  <c r="H1454" i="5" s="1"/>
  <c r="K1454" i="5"/>
  <c r="L1454" i="5" s="1"/>
  <c r="X1454" i="5" s="1"/>
  <c r="J1454" i="5"/>
  <c r="O1454" i="5" s="1"/>
  <c r="M1454" i="5" s="1"/>
  <c r="Q1454" i="5" l="1"/>
  <c r="T1454" i="5" s="1"/>
  <c r="U1454" i="5"/>
  <c r="V1454" i="5" s="1"/>
  <c r="W1454" i="5" s="1"/>
  <c r="P1454" i="5"/>
  <c r="S1454" i="5" s="1"/>
  <c r="I1455" i="5" s="1"/>
  <c r="R1454" i="5"/>
  <c r="F1455" i="5" s="1"/>
  <c r="G1455" i="5" l="1"/>
  <c r="H1455" i="5" s="1"/>
  <c r="K1455" i="5"/>
  <c r="L1455" i="5" s="1"/>
  <c r="X1455" i="5" s="1"/>
  <c r="J1455" i="5"/>
  <c r="O1455" i="5" s="1"/>
  <c r="M1455" i="5" s="1"/>
  <c r="Q1455" i="5" l="1"/>
  <c r="T1455" i="5" s="1"/>
  <c r="P1455" i="5"/>
  <c r="S1455" i="5" s="1"/>
  <c r="I1456" i="5" s="1"/>
  <c r="U1455" i="5"/>
  <c r="V1455" i="5" s="1"/>
  <c r="W1455" i="5" s="1"/>
  <c r="R1455" i="5"/>
  <c r="F1456" i="5" s="1"/>
  <c r="G1456" i="5" l="1"/>
  <c r="H1456" i="5" s="1"/>
  <c r="J1456" i="5"/>
  <c r="O1456" i="5" s="1"/>
  <c r="M1456" i="5" s="1"/>
  <c r="K1456" i="5"/>
  <c r="L1456" i="5" s="1"/>
  <c r="X1456" i="5" s="1"/>
  <c r="P1456" i="5" l="1"/>
  <c r="S1456" i="5" s="1"/>
  <c r="I1457" i="5" s="1"/>
  <c r="U1456" i="5"/>
  <c r="V1456" i="5" s="1"/>
  <c r="W1456" i="5" s="1"/>
  <c r="Q1456" i="5"/>
  <c r="T1456" i="5" s="1"/>
  <c r="R1456" i="5"/>
  <c r="F1457" i="5" s="1"/>
  <c r="K1457" i="5" l="1"/>
  <c r="L1457" i="5" s="1"/>
  <c r="X1457" i="5" s="1"/>
  <c r="J1457" i="5"/>
  <c r="O1457" i="5" s="1"/>
  <c r="M1457" i="5" s="1"/>
  <c r="G1457" i="5"/>
  <c r="H1457" i="5" s="1"/>
  <c r="Q1457" i="5" l="1"/>
  <c r="T1457" i="5" s="1"/>
  <c r="U1457" i="5"/>
  <c r="V1457" i="5" s="1"/>
  <c r="W1457" i="5" s="1"/>
  <c r="P1457" i="5"/>
  <c r="S1457" i="5" s="1"/>
  <c r="I1458" i="5" s="1"/>
  <c r="R1457" i="5"/>
  <c r="F1458" i="5" s="1"/>
  <c r="G1458" i="5" l="1"/>
  <c r="H1458" i="5" s="1"/>
  <c r="J1458" i="5"/>
  <c r="O1458" i="5" s="1"/>
  <c r="M1458" i="5" s="1"/>
  <c r="K1458" i="5"/>
  <c r="L1458" i="5" s="1"/>
  <c r="X1458" i="5" s="1"/>
  <c r="U1458" i="5" l="1"/>
  <c r="V1458" i="5" s="1"/>
  <c r="W1458" i="5" s="1"/>
  <c r="P1458" i="5"/>
  <c r="S1458" i="5" s="1"/>
  <c r="I1459" i="5" s="1"/>
  <c r="Q1458" i="5"/>
  <c r="T1458" i="5" s="1"/>
  <c r="R1458" i="5"/>
  <c r="F1459" i="5" s="1"/>
  <c r="G1459" i="5" l="1"/>
  <c r="H1459" i="5" s="1"/>
  <c r="K1459" i="5"/>
  <c r="L1459" i="5" s="1"/>
  <c r="X1459" i="5" s="1"/>
  <c r="J1459" i="5"/>
  <c r="O1459" i="5" s="1"/>
  <c r="M1459" i="5" s="1"/>
  <c r="P1459" i="5" l="1"/>
  <c r="S1459" i="5" s="1"/>
  <c r="I1460" i="5" s="1"/>
  <c r="U1459" i="5"/>
  <c r="V1459" i="5" s="1"/>
  <c r="W1459" i="5" s="1"/>
  <c r="Q1459" i="5"/>
  <c r="T1459" i="5" s="1"/>
  <c r="R1459" i="5"/>
  <c r="F1460" i="5" s="1"/>
  <c r="K1460" i="5" l="1"/>
  <c r="L1460" i="5" s="1"/>
  <c r="X1460" i="5" s="1"/>
  <c r="J1460" i="5"/>
  <c r="O1460" i="5" s="1"/>
  <c r="M1460" i="5" s="1"/>
  <c r="G1460" i="5"/>
  <c r="H1460" i="5" s="1"/>
  <c r="U1460" i="5" l="1"/>
  <c r="V1460" i="5" s="1"/>
  <c r="W1460" i="5" s="1"/>
  <c r="Q1460" i="5"/>
  <c r="T1460" i="5" s="1"/>
  <c r="P1460" i="5"/>
  <c r="S1460" i="5" s="1"/>
  <c r="I1461" i="5" s="1"/>
  <c r="R1460" i="5"/>
  <c r="F1461" i="5" s="1"/>
  <c r="G1461" i="5" l="1"/>
  <c r="H1461" i="5" s="1"/>
  <c r="K1461" i="5"/>
  <c r="L1461" i="5" s="1"/>
  <c r="X1461" i="5" s="1"/>
  <c r="J1461" i="5"/>
  <c r="O1461" i="5" s="1"/>
  <c r="M1461" i="5" s="1"/>
  <c r="U1461" i="5" l="1"/>
  <c r="V1461" i="5" s="1"/>
  <c r="W1461" i="5" s="1"/>
  <c r="P1461" i="5"/>
  <c r="S1461" i="5" s="1"/>
  <c r="I1462" i="5" s="1"/>
  <c r="Q1461" i="5"/>
  <c r="T1461" i="5" s="1"/>
  <c r="R1461" i="5"/>
  <c r="F1462" i="5" s="1"/>
  <c r="G1462" i="5" l="1"/>
  <c r="H1462" i="5" s="1"/>
  <c r="K1462" i="5"/>
  <c r="L1462" i="5" s="1"/>
  <c r="X1462" i="5" s="1"/>
  <c r="J1462" i="5"/>
  <c r="O1462" i="5" s="1"/>
  <c r="M1462" i="5" s="1"/>
  <c r="Q1462" i="5" l="1"/>
  <c r="T1462" i="5" s="1"/>
  <c r="P1462" i="5"/>
  <c r="S1462" i="5" s="1"/>
  <c r="I1463" i="5" s="1"/>
  <c r="U1462" i="5"/>
  <c r="V1462" i="5" s="1"/>
  <c r="W1462" i="5" s="1"/>
  <c r="R1462" i="5"/>
  <c r="F1463" i="5" s="1"/>
  <c r="G1463" i="5" l="1"/>
  <c r="H1463" i="5" s="1"/>
  <c r="K1463" i="5"/>
  <c r="L1463" i="5" s="1"/>
  <c r="X1463" i="5" s="1"/>
  <c r="J1463" i="5"/>
  <c r="O1463" i="5" s="1"/>
  <c r="M1463" i="5" s="1"/>
  <c r="Q1463" i="5" l="1"/>
  <c r="T1463" i="5" s="1"/>
  <c r="U1463" i="5"/>
  <c r="V1463" i="5" s="1"/>
  <c r="W1463" i="5" s="1"/>
  <c r="P1463" i="5"/>
  <c r="S1463" i="5" s="1"/>
  <c r="I1464" i="5" s="1"/>
  <c r="R1463" i="5"/>
  <c r="F1464" i="5" s="1"/>
  <c r="G1464" i="5" l="1"/>
  <c r="H1464" i="5" s="1"/>
  <c r="K1464" i="5"/>
  <c r="L1464" i="5" s="1"/>
  <c r="X1464" i="5" s="1"/>
  <c r="J1464" i="5"/>
  <c r="O1464" i="5" s="1"/>
  <c r="M1464" i="5" s="1"/>
  <c r="P1464" i="5" l="1"/>
  <c r="S1464" i="5" s="1"/>
  <c r="I1465" i="5" s="1"/>
  <c r="Q1464" i="5"/>
  <c r="T1464" i="5" s="1"/>
  <c r="U1464" i="5"/>
  <c r="V1464" i="5" s="1"/>
  <c r="W1464" i="5" s="1"/>
  <c r="R1464" i="5"/>
  <c r="F1465" i="5" s="1"/>
  <c r="G1465" i="5" l="1"/>
  <c r="H1465" i="5" s="1"/>
  <c r="K1465" i="5"/>
  <c r="L1465" i="5" s="1"/>
  <c r="X1465" i="5" s="1"/>
  <c r="J1465" i="5"/>
  <c r="O1465" i="5" s="1"/>
  <c r="M1465" i="5" s="1"/>
  <c r="Q1465" i="5" l="1"/>
  <c r="T1465" i="5" s="1"/>
  <c r="U1465" i="5"/>
  <c r="V1465" i="5" s="1"/>
  <c r="W1465" i="5" s="1"/>
  <c r="P1465" i="5"/>
  <c r="S1465" i="5" s="1"/>
  <c r="I1466" i="5" s="1"/>
  <c r="R1465" i="5"/>
  <c r="F1466" i="5" s="1"/>
  <c r="G1466" i="5" l="1"/>
  <c r="H1466" i="5" s="1"/>
  <c r="K1466" i="5"/>
  <c r="L1466" i="5" s="1"/>
  <c r="X1466" i="5" s="1"/>
  <c r="J1466" i="5"/>
  <c r="O1466" i="5" s="1"/>
  <c r="M1466" i="5" s="1"/>
  <c r="U1466" i="5" l="1"/>
  <c r="V1466" i="5" s="1"/>
  <c r="W1466" i="5" s="1"/>
  <c r="Q1466" i="5"/>
  <c r="T1466" i="5" s="1"/>
  <c r="P1466" i="5"/>
  <c r="S1466" i="5" s="1"/>
  <c r="I1467" i="5" s="1"/>
  <c r="R1466" i="5"/>
  <c r="F1467" i="5" s="1"/>
  <c r="K1467" i="5" l="1"/>
  <c r="L1467" i="5" s="1"/>
  <c r="X1467" i="5" s="1"/>
  <c r="J1467" i="5"/>
  <c r="O1467" i="5" s="1"/>
  <c r="M1467" i="5" s="1"/>
  <c r="G1467" i="5"/>
  <c r="H1467" i="5" s="1"/>
  <c r="U1467" i="5" l="1"/>
  <c r="V1467" i="5" s="1"/>
  <c r="W1467" i="5" s="1"/>
  <c r="P1467" i="5"/>
  <c r="S1467" i="5" s="1"/>
  <c r="I1468" i="5" s="1"/>
  <c r="Q1467" i="5"/>
  <c r="T1467" i="5" s="1"/>
  <c r="R1467" i="5"/>
  <c r="F1468" i="5" s="1"/>
  <c r="G1468" i="5" l="1"/>
  <c r="H1468" i="5" s="1"/>
  <c r="K1468" i="5"/>
  <c r="L1468" i="5" s="1"/>
  <c r="X1468" i="5" s="1"/>
  <c r="J1468" i="5"/>
  <c r="O1468" i="5" s="1"/>
  <c r="M1468" i="5" s="1"/>
  <c r="U1468" i="5" l="1"/>
  <c r="V1468" i="5" s="1"/>
  <c r="W1468" i="5" s="1"/>
  <c r="Q1468" i="5"/>
  <c r="T1468" i="5" s="1"/>
  <c r="P1468" i="5"/>
  <c r="S1468" i="5" s="1"/>
  <c r="I1469" i="5" s="1"/>
  <c r="R1468" i="5"/>
  <c r="F1469" i="5" s="1"/>
  <c r="G1469" i="5" l="1"/>
  <c r="H1469" i="5" s="1"/>
  <c r="K1469" i="5"/>
  <c r="L1469" i="5" s="1"/>
  <c r="X1469" i="5" s="1"/>
  <c r="J1469" i="5"/>
  <c r="O1469" i="5" s="1"/>
  <c r="M1469" i="5" s="1"/>
  <c r="Q1469" i="5" l="1"/>
  <c r="T1469" i="5" s="1"/>
  <c r="P1469" i="5"/>
  <c r="S1469" i="5" s="1"/>
  <c r="I1470" i="5" s="1"/>
  <c r="U1469" i="5"/>
  <c r="V1469" i="5" s="1"/>
  <c r="W1469" i="5" s="1"/>
  <c r="R1469" i="5"/>
  <c r="F1470" i="5" s="1"/>
  <c r="G1470" i="5" l="1"/>
  <c r="H1470" i="5" s="1"/>
  <c r="K1470" i="5"/>
  <c r="L1470" i="5" s="1"/>
  <c r="X1470" i="5" s="1"/>
  <c r="J1470" i="5"/>
  <c r="O1470" i="5" s="1"/>
  <c r="M1470" i="5" s="1"/>
  <c r="P1470" i="5" l="1"/>
  <c r="S1470" i="5" s="1"/>
  <c r="I1471" i="5" s="1"/>
  <c r="Q1470" i="5"/>
  <c r="T1470" i="5" s="1"/>
  <c r="U1470" i="5"/>
  <c r="V1470" i="5" s="1"/>
  <c r="W1470" i="5" s="1"/>
  <c r="R1470" i="5"/>
  <c r="F1471" i="5" s="1"/>
  <c r="G1471" i="5" l="1"/>
  <c r="H1471" i="5" s="1"/>
  <c r="K1471" i="5"/>
  <c r="L1471" i="5" s="1"/>
  <c r="X1471" i="5" s="1"/>
  <c r="J1471" i="5"/>
  <c r="O1471" i="5" s="1"/>
  <c r="M1471" i="5" s="1"/>
  <c r="Q1471" i="5" l="1"/>
  <c r="T1471" i="5" s="1"/>
  <c r="U1471" i="5"/>
  <c r="V1471" i="5" s="1"/>
  <c r="W1471" i="5" s="1"/>
  <c r="P1471" i="5"/>
  <c r="S1471" i="5" s="1"/>
  <c r="I1472" i="5" s="1"/>
  <c r="R1471" i="5"/>
  <c r="F1472" i="5" s="1"/>
  <c r="G1472" i="5" l="1"/>
  <c r="H1472" i="5" s="1"/>
  <c r="K1472" i="5"/>
  <c r="L1472" i="5" s="1"/>
  <c r="X1472" i="5" s="1"/>
  <c r="J1472" i="5"/>
  <c r="O1472" i="5" s="1"/>
  <c r="M1472" i="5" s="1"/>
  <c r="Q1472" i="5" l="1"/>
  <c r="T1472" i="5" s="1"/>
  <c r="U1472" i="5"/>
  <c r="V1472" i="5" s="1"/>
  <c r="W1472" i="5" s="1"/>
  <c r="P1472" i="5"/>
  <c r="S1472" i="5" s="1"/>
  <c r="I1473" i="5" s="1"/>
  <c r="R1472" i="5"/>
  <c r="F1473" i="5" s="1"/>
  <c r="G1473" i="5" l="1"/>
  <c r="H1473" i="5" s="1"/>
  <c r="J1473" i="5"/>
  <c r="O1473" i="5" s="1"/>
  <c r="M1473" i="5" s="1"/>
  <c r="K1473" i="5"/>
  <c r="L1473" i="5" s="1"/>
  <c r="X1473" i="5" s="1"/>
  <c r="Q1473" i="5" l="1"/>
  <c r="T1473" i="5" s="1"/>
  <c r="P1473" i="5"/>
  <c r="S1473" i="5" s="1"/>
  <c r="I1474" i="5" s="1"/>
  <c r="U1473" i="5"/>
  <c r="V1473" i="5" s="1"/>
  <c r="W1473" i="5" s="1"/>
  <c r="R1473" i="5"/>
  <c r="F1474" i="5" s="1"/>
  <c r="G1474" i="5" l="1"/>
  <c r="H1474" i="5" s="1"/>
  <c r="J1474" i="5"/>
  <c r="O1474" i="5" s="1"/>
  <c r="M1474" i="5" s="1"/>
  <c r="K1474" i="5"/>
  <c r="L1474" i="5" s="1"/>
  <c r="X1474" i="5" s="1"/>
  <c r="P1474" i="5" l="1"/>
  <c r="S1474" i="5" s="1"/>
  <c r="I1475" i="5" s="1"/>
  <c r="Q1474" i="5"/>
  <c r="T1474" i="5" s="1"/>
  <c r="U1474" i="5"/>
  <c r="V1474" i="5" s="1"/>
  <c r="W1474" i="5" s="1"/>
  <c r="R1474" i="5"/>
  <c r="F1475" i="5" s="1"/>
  <c r="G1475" i="5" l="1"/>
  <c r="H1475" i="5" s="1"/>
  <c r="J1475" i="5"/>
  <c r="O1475" i="5" s="1"/>
  <c r="M1475" i="5" s="1"/>
  <c r="K1475" i="5"/>
  <c r="L1475" i="5" s="1"/>
  <c r="X1475" i="5" s="1"/>
  <c r="P1475" i="5" l="1"/>
  <c r="S1475" i="5" s="1"/>
  <c r="I1476" i="5" s="1"/>
  <c r="U1475" i="5"/>
  <c r="V1475" i="5" s="1"/>
  <c r="W1475" i="5" s="1"/>
  <c r="Q1475" i="5"/>
  <c r="T1475" i="5" s="1"/>
  <c r="R1475" i="5"/>
  <c r="F1476" i="5" s="1"/>
  <c r="G1476" i="5" l="1"/>
  <c r="H1476" i="5" s="1"/>
  <c r="K1476" i="5"/>
  <c r="L1476" i="5" s="1"/>
  <c r="X1476" i="5" s="1"/>
  <c r="J1476" i="5"/>
  <c r="O1476" i="5" s="1"/>
  <c r="M1476" i="5" s="1"/>
  <c r="U1476" i="5" l="1"/>
  <c r="V1476" i="5" s="1"/>
  <c r="W1476" i="5" s="1"/>
  <c r="P1476" i="5"/>
  <c r="S1476" i="5" s="1"/>
  <c r="I1477" i="5" s="1"/>
  <c r="Q1476" i="5"/>
  <c r="T1476" i="5" s="1"/>
  <c r="R1476" i="5"/>
  <c r="F1477" i="5" s="1"/>
  <c r="G1477" i="5" l="1"/>
  <c r="H1477" i="5" s="1"/>
  <c r="K1477" i="5"/>
  <c r="L1477" i="5" s="1"/>
  <c r="X1477" i="5" s="1"/>
  <c r="J1477" i="5"/>
  <c r="O1477" i="5" s="1"/>
  <c r="M1477" i="5" s="1"/>
  <c r="U1477" i="5" l="1"/>
  <c r="V1477" i="5" s="1"/>
  <c r="W1477" i="5" s="1"/>
  <c r="P1477" i="5"/>
  <c r="S1477" i="5" s="1"/>
  <c r="I1478" i="5" s="1"/>
  <c r="Q1477" i="5"/>
  <c r="T1477" i="5" s="1"/>
  <c r="R1477" i="5"/>
  <c r="F1478" i="5" s="1"/>
  <c r="G1478" i="5" l="1"/>
  <c r="H1478" i="5" s="1"/>
  <c r="K1478" i="5"/>
  <c r="L1478" i="5" s="1"/>
  <c r="X1478" i="5" s="1"/>
  <c r="J1478" i="5"/>
  <c r="O1478" i="5" s="1"/>
  <c r="M1478" i="5" s="1"/>
  <c r="P1478" i="5" l="1"/>
  <c r="S1478" i="5" s="1"/>
  <c r="I1479" i="5" s="1"/>
  <c r="Q1478" i="5"/>
  <c r="T1478" i="5" s="1"/>
  <c r="U1478" i="5"/>
  <c r="V1478" i="5" s="1"/>
  <c r="W1478" i="5" s="1"/>
  <c r="R1478" i="5"/>
  <c r="F1479" i="5" s="1"/>
  <c r="G1479" i="5" l="1"/>
  <c r="H1479" i="5" s="1"/>
  <c r="K1479" i="5"/>
  <c r="L1479" i="5" s="1"/>
  <c r="X1479" i="5" s="1"/>
  <c r="J1479" i="5"/>
  <c r="O1479" i="5" s="1"/>
  <c r="M1479" i="5" s="1"/>
  <c r="Q1479" i="5" l="1"/>
  <c r="T1479" i="5" s="1"/>
  <c r="U1479" i="5"/>
  <c r="V1479" i="5" s="1"/>
  <c r="W1479" i="5" s="1"/>
  <c r="P1479" i="5"/>
  <c r="S1479" i="5" s="1"/>
  <c r="I1480" i="5" s="1"/>
  <c r="R1479" i="5"/>
  <c r="F1480" i="5" s="1"/>
  <c r="G1480" i="5" l="1"/>
  <c r="H1480" i="5" s="1"/>
  <c r="J1480" i="5"/>
  <c r="O1480" i="5" s="1"/>
  <c r="M1480" i="5" s="1"/>
  <c r="K1480" i="5"/>
  <c r="L1480" i="5" s="1"/>
  <c r="X1480" i="5" s="1"/>
  <c r="Q1480" i="5" l="1"/>
  <c r="T1480" i="5" s="1"/>
  <c r="U1480" i="5"/>
  <c r="V1480" i="5" s="1"/>
  <c r="W1480" i="5" s="1"/>
  <c r="P1480" i="5"/>
  <c r="S1480" i="5" s="1"/>
  <c r="I1481" i="5" s="1"/>
  <c r="R1480" i="5"/>
  <c r="F1481" i="5" s="1"/>
  <c r="G1481" i="5" l="1"/>
  <c r="H1481" i="5" s="1"/>
  <c r="J1481" i="5"/>
  <c r="O1481" i="5" s="1"/>
  <c r="M1481" i="5" s="1"/>
  <c r="K1481" i="5"/>
  <c r="L1481" i="5" s="1"/>
  <c r="X1481" i="5" s="1"/>
  <c r="P1481" i="5" l="1"/>
  <c r="S1481" i="5" s="1"/>
  <c r="I1482" i="5" s="1"/>
  <c r="U1481" i="5"/>
  <c r="V1481" i="5" s="1"/>
  <c r="W1481" i="5" s="1"/>
  <c r="Q1481" i="5"/>
  <c r="T1481" i="5" s="1"/>
  <c r="R1481" i="5"/>
  <c r="F1482" i="5" s="1"/>
  <c r="J1482" i="5" l="1"/>
  <c r="O1482" i="5" s="1"/>
  <c r="M1482" i="5" s="1"/>
  <c r="K1482" i="5"/>
  <c r="L1482" i="5" s="1"/>
  <c r="X1482" i="5" s="1"/>
  <c r="G1482" i="5"/>
  <c r="H1482" i="5" s="1"/>
  <c r="P1482" i="5" l="1"/>
  <c r="S1482" i="5" s="1"/>
  <c r="I1483" i="5" s="1"/>
  <c r="Q1482" i="5"/>
  <c r="T1482" i="5" s="1"/>
  <c r="U1482" i="5"/>
  <c r="V1482" i="5" s="1"/>
  <c r="W1482" i="5" s="1"/>
  <c r="R1482" i="5"/>
  <c r="F1483" i="5" s="1"/>
  <c r="G1483" i="5" l="1"/>
  <c r="H1483" i="5" s="1"/>
  <c r="K1483" i="5"/>
  <c r="L1483" i="5" s="1"/>
  <c r="X1483" i="5" s="1"/>
  <c r="J1483" i="5"/>
  <c r="O1483" i="5" s="1"/>
  <c r="M1483" i="5" s="1"/>
  <c r="P1483" i="5" l="1"/>
  <c r="S1483" i="5" s="1"/>
  <c r="I1484" i="5" s="1"/>
  <c r="Q1483" i="5"/>
  <c r="T1483" i="5" s="1"/>
  <c r="U1483" i="5"/>
  <c r="V1483" i="5" s="1"/>
  <c r="W1483" i="5" s="1"/>
  <c r="R1483" i="5"/>
  <c r="F1484" i="5" s="1"/>
  <c r="G1484" i="5" l="1"/>
  <c r="H1484" i="5" s="1"/>
  <c r="J1484" i="5"/>
  <c r="O1484" i="5" s="1"/>
  <c r="M1484" i="5" s="1"/>
  <c r="K1484" i="5"/>
  <c r="L1484" i="5" s="1"/>
  <c r="X1484" i="5" s="1"/>
  <c r="Q1484" i="5" l="1"/>
  <c r="T1484" i="5" s="1"/>
  <c r="U1484" i="5"/>
  <c r="V1484" i="5" s="1"/>
  <c r="W1484" i="5" s="1"/>
  <c r="P1484" i="5"/>
  <c r="S1484" i="5" s="1"/>
  <c r="I1485" i="5" s="1"/>
  <c r="R1484" i="5"/>
  <c r="F1485" i="5" s="1"/>
  <c r="G1485" i="5" l="1"/>
  <c r="H1485" i="5" s="1"/>
  <c r="K1485" i="5"/>
  <c r="L1485" i="5" s="1"/>
  <c r="X1485" i="5" s="1"/>
  <c r="J1485" i="5"/>
  <c r="O1485" i="5" s="1"/>
  <c r="M1485" i="5" s="1"/>
  <c r="U1485" i="5" l="1"/>
  <c r="V1485" i="5" s="1"/>
  <c r="W1485" i="5" s="1"/>
  <c r="Q1485" i="5"/>
  <c r="T1485" i="5" s="1"/>
  <c r="P1485" i="5"/>
  <c r="S1485" i="5" s="1"/>
  <c r="I1486" i="5" s="1"/>
  <c r="R1485" i="5"/>
  <c r="F1486" i="5" s="1"/>
  <c r="G1486" i="5" l="1"/>
  <c r="H1486" i="5" s="1"/>
  <c r="J1486" i="5"/>
  <c r="O1486" i="5" s="1"/>
  <c r="M1486" i="5" s="1"/>
  <c r="K1486" i="5"/>
  <c r="L1486" i="5" s="1"/>
  <c r="X1486" i="5" s="1"/>
  <c r="Q1486" i="5" l="1"/>
  <c r="T1486" i="5" s="1"/>
  <c r="P1486" i="5"/>
  <c r="S1486" i="5" s="1"/>
  <c r="I1487" i="5" s="1"/>
  <c r="U1486" i="5"/>
  <c r="V1486" i="5" s="1"/>
  <c r="W1486" i="5" s="1"/>
  <c r="R1486" i="5"/>
  <c r="F1487" i="5" s="1"/>
  <c r="G1487" i="5" l="1"/>
  <c r="H1487" i="5" s="1"/>
  <c r="K1487" i="5"/>
  <c r="L1487" i="5" s="1"/>
  <c r="X1487" i="5" s="1"/>
  <c r="J1487" i="5"/>
  <c r="O1487" i="5" s="1"/>
  <c r="M1487" i="5" s="1"/>
  <c r="Q1487" i="5" l="1"/>
  <c r="T1487" i="5" s="1"/>
  <c r="U1487" i="5"/>
  <c r="V1487" i="5" s="1"/>
  <c r="W1487" i="5" s="1"/>
  <c r="P1487" i="5"/>
  <c r="S1487" i="5" s="1"/>
  <c r="I1488" i="5" s="1"/>
  <c r="R1487" i="5"/>
  <c r="F1488" i="5" s="1"/>
  <c r="G1488" i="5" l="1"/>
  <c r="H1488" i="5" s="1"/>
  <c r="J1488" i="5"/>
  <c r="O1488" i="5" s="1"/>
  <c r="M1488" i="5" s="1"/>
  <c r="K1488" i="5"/>
  <c r="L1488" i="5" s="1"/>
  <c r="X1488" i="5" s="1"/>
  <c r="Q1488" i="5" l="1"/>
  <c r="T1488" i="5" s="1"/>
  <c r="P1488" i="5"/>
  <c r="S1488" i="5" s="1"/>
  <c r="I1489" i="5" s="1"/>
  <c r="U1488" i="5"/>
  <c r="V1488" i="5" s="1"/>
  <c r="W1488" i="5" s="1"/>
  <c r="R1488" i="5"/>
  <c r="F1489" i="5" s="1"/>
  <c r="G1489" i="5" l="1"/>
  <c r="H1489" i="5" s="1"/>
  <c r="J1489" i="5"/>
  <c r="O1489" i="5" s="1"/>
  <c r="M1489" i="5" s="1"/>
  <c r="K1489" i="5"/>
  <c r="L1489" i="5" s="1"/>
  <c r="X1489" i="5" s="1"/>
  <c r="U1489" i="5" l="1"/>
  <c r="V1489" i="5" s="1"/>
  <c r="W1489" i="5" s="1"/>
  <c r="P1489" i="5"/>
  <c r="S1489" i="5" s="1"/>
  <c r="I1490" i="5" s="1"/>
  <c r="Q1489" i="5"/>
  <c r="T1489" i="5" s="1"/>
  <c r="R1489" i="5"/>
  <c r="F1490" i="5" s="1"/>
  <c r="G1490" i="5" l="1"/>
  <c r="H1490" i="5" s="1"/>
  <c r="J1490" i="5"/>
  <c r="O1490" i="5" s="1"/>
  <c r="M1490" i="5" s="1"/>
  <c r="K1490" i="5"/>
  <c r="L1490" i="5" s="1"/>
  <c r="X1490" i="5" s="1"/>
  <c r="P1490" i="5" l="1"/>
  <c r="S1490" i="5" s="1"/>
  <c r="I1491" i="5" s="1"/>
  <c r="Q1490" i="5"/>
  <c r="T1490" i="5" s="1"/>
  <c r="U1490" i="5"/>
  <c r="V1490" i="5" s="1"/>
  <c r="W1490" i="5" s="1"/>
  <c r="R1490" i="5"/>
  <c r="F1491" i="5" s="1"/>
  <c r="G1491" i="5" l="1"/>
  <c r="H1491" i="5" s="1"/>
  <c r="J1491" i="5"/>
  <c r="O1491" i="5" s="1"/>
  <c r="M1491" i="5" s="1"/>
  <c r="K1491" i="5"/>
  <c r="L1491" i="5" s="1"/>
  <c r="X1491" i="5" s="1"/>
  <c r="P1491" i="5" l="1"/>
  <c r="S1491" i="5" s="1"/>
  <c r="I1492" i="5" s="1"/>
  <c r="Q1491" i="5"/>
  <c r="T1491" i="5" s="1"/>
  <c r="U1491" i="5"/>
  <c r="V1491" i="5" s="1"/>
  <c r="W1491" i="5" s="1"/>
  <c r="R1491" i="5"/>
  <c r="F1492" i="5" s="1"/>
  <c r="G1492" i="5" l="1"/>
  <c r="H1492" i="5" s="1"/>
  <c r="K1492" i="5"/>
  <c r="L1492" i="5" s="1"/>
  <c r="X1492" i="5" s="1"/>
  <c r="J1492" i="5"/>
  <c r="O1492" i="5" s="1"/>
  <c r="M1492" i="5" s="1"/>
  <c r="U1492" i="5" l="1"/>
  <c r="V1492" i="5" s="1"/>
  <c r="W1492" i="5" s="1"/>
  <c r="Q1492" i="5"/>
  <c r="T1492" i="5" s="1"/>
  <c r="P1492" i="5"/>
  <c r="S1492" i="5" s="1"/>
  <c r="I1493" i="5" s="1"/>
  <c r="R1492" i="5"/>
  <c r="F1493" i="5" s="1"/>
  <c r="G1493" i="5" l="1"/>
  <c r="H1493" i="5" s="1"/>
  <c r="K1493" i="5"/>
  <c r="L1493" i="5" s="1"/>
  <c r="X1493" i="5" s="1"/>
  <c r="J1493" i="5"/>
  <c r="O1493" i="5" s="1"/>
  <c r="M1493" i="5" s="1"/>
  <c r="U1493" i="5" l="1"/>
  <c r="V1493" i="5" s="1"/>
  <c r="W1493" i="5" s="1"/>
  <c r="P1493" i="5"/>
  <c r="S1493" i="5" s="1"/>
  <c r="I1494" i="5" s="1"/>
  <c r="Q1493" i="5"/>
  <c r="T1493" i="5" s="1"/>
  <c r="R1493" i="5"/>
  <c r="F1494" i="5" s="1"/>
  <c r="G1494" i="5" l="1"/>
  <c r="H1494" i="5" s="1"/>
  <c r="K1494" i="5"/>
  <c r="L1494" i="5" s="1"/>
  <c r="X1494" i="5" s="1"/>
  <c r="J1494" i="5"/>
  <c r="O1494" i="5" s="1"/>
  <c r="M1494" i="5" s="1"/>
  <c r="Q1494" i="5" l="1"/>
  <c r="T1494" i="5" s="1"/>
  <c r="U1494" i="5"/>
  <c r="V1494" i="5" s="1"/>
  <c r="W1494" i="5" s="1"/>
  <c r="P1494" i="5"/>
  <c r="S1494" i="5" s="1"/>
  <c r="I1495" i="5" s="1"/>
  <c r="R1494" i="5"/>
  <c r="F1495" i="5" s="1"/>
  <c r="G1495" i="5" l="1"/>
  <c r="H1495" i="5" s="1"/>
  <c r="J1495" i="5"/>
  <c r="O1495" i="5" s="1"/>
  <c r="M1495" i="5" s="1"/>
  <c r="K1495" i="5"/>
  <c r="L1495" i="5" s="1"/>
  <c r="X1495" i="5" s="1"/>
  <c r="Q1495" i="5" l="1"/>
  <c r="T1495" i="5" s="1"/>
  <c r="U1495" i="5"/>
  <c r="V1495" i="5" s="1"/>
  <c r="W1495" i="5" s="1"/>
  <c r="P1495" i="5"/>
  <c r="S1495" i="5" s="1"/>
  <c r="I1496" i="5" s="1"/>
  <c r="R1495" i="5"/>
  <c r="F1496" i="5" s="1"/>
  <c r="G1496" i="5" l="1"/>
  <c r="H1496" i="5" s="1"/>
  <c r="K1496" i="5"/>
  <c r="L1496" i="5" s="1"/>
  <c r="X1496" i="5" s="1"/>
  <c r="J1496" i="5"/>
  <c r="O1496" i="5" s="1"/>
  <c r="M1496" i="5" s="1"/>
  <c r="Q1496" i="5" l="1"/>
  <c r="T1496" i="5" s="1"/>
  <c r="U1496" i="5"/>
  <c r="V1496" i="5" s="1"/>
  <c r="W1496" i="5" s="1"/>
  <c r="P1496" i="5"/>
  <c r="S1496" i="5" s="1"/>
  <c r="I1497" i="5" s="1"/>
  <c r="R1496" i="5"/>
  <c r="F1497" i="5" s="1"/>
  <c r="G1497" i="5" l="1"/>
  <c r="H1497" i="5" s="1"/>
  <c r="J1497" i="5"/>
  <c r="O1497" i="5" s="1"/>
  <c r="M1497" i="5" s="1"/>
  <c r="K1497" i="5"/>
  <c r="L1497" i="5" s="1"/>
  <c r="X1497" i="5" s="1"/>
  <c r="P1497" i="5" l="1"/>
  <c r="S1497" i="5" s="1"/>
  <c r="I1498" i="5" s="1"/>
  <c r="Q1497" i="5"/>
  <c r="T1497" i="5" s="1"/>
  <c r="U1497" i="5"/>
  <c r="V1497" i="5" s="1"/>
  <c r="W1497" i="5" s="1"/>
  <c r="R1497" i="5"/>
  <c r="F1498" i="5" s="1"/>
  <c r="G1498" i="5" l="1"/>
  <c r="H1498" i="5" s="1"/>
  <c r="J1498" i="5"/>
  <c r="O1498" i="5" s="1"/>
  <c r="M1498" i="5" s="1"/>
  <c r="K1498" i="5"/>
  <c r="L1498" i="5" s="1"/>
  <c r="X1498" i="5" s="1"/>
  <c r="U1498" i="5" l="1"/>
  <c r="V1498" i="5" s="1"/>
  <c r="W1498" i="5" s="1"/>
  <c r="Q1498" i="5"/>
  <c r="T1498" i="5" s="1"/>
  <c r="P1498" i="5"/>
  <c r="S1498" i="5" s="1"/>
  <c r="I1499" i="5" s="1"/>
  <c r="R1498" i="5"/>
  <c r="F1499" i="5" s="1"/>
  <c r="K1499" i="5" l="1"/>
  <c r="L1499" i="5" s="1"/>
  <c r="X1499" i="5" s="1"/>
  <c r="J1499" i="5"/>
  <c r="O1499" i="5" s="1"/>
  <c r="M1499" i="5" s="1"/>
  <c r="G1499" i="5"/>
  <c r="H1499" i="5" s="1"/>
  <c r="P1499" i="5" l="1"/>
  <c r="S1499" i="5" s="1"/>
  <c r="I1500" i="5" s="1"/>
  <c r="Q1499" i="5"/>
  <c r="T1499" i="5" s="1"/>
  <c r="U1499" i="5"/>
  <c r="V1499" i="5" s="1"/>
  <c r="W1499" i="5" s="1"/>
  <c r="R1499" i="5"/>
  <c r="F1500" i="5" s="1"/>
  <c r="G1500" i="5" l="1"/>
  <c r="H1500" i="5" s="1"/>
  <c r="J1500" i="5"/>
  <c r="O1500" i="5" s="1"/>
  <c r="M1500" i="5" s="1"/>
  <c r="K1500" i="5"/>
  <c r="L1500" i="5" s="1"/>
  <c r="X1500" i="5" s="1"/>
  <c r="Q1500" i="5" l="1"/>
  <c r="T1500" i="5" s="1"/>
  <c r="U1500" i="5"/>
  <c r="V1500" i="5" s="1"/>
  <c r="W1500" i="5" s="1"/>
  <c r="P1500" i="5"/>
  <c r="S1500" i="5" s="1"/>
  <c r="I1501" i="5" s="1"/>
  <c r="R1500" i="5"/>
  <c r="F1501" i="5" s="1"/>
  <c r="G1501" i="5" l="1"/>
  <c r="H1501" i="5" s="1"/>
  <c r="K1501" i="5"/>
  <c r="L1501" i="5" s="1"/>
  <c r="X1501" i="5" s="1"/>
  <c r="J1501" i="5"/>
  <c r="O1501" i="5" s="1"/>
  <c r="M1501" i="5" s="1"/>
  <c r="U1501" i="5" l="1"/>
  <c r="V1501" i="5" s="1"/>
  <c r="W1501" i="5" s="1"/>
  <c r="Q1501" i="5"/>
  <c r="T1501" i="5" s="1"/>
  <c r="P1501" i="5"/>
  <c r="S1501" i="5" s="1"/>
  <c r="I1502" i="5" s="1"/>
  <c r="R1501" i="5"/>
  <c r="F1502" i="5" s="1"/>
  <c r="G1502" i="5" l="1"/>
  <c r="H1502" i="5" s="1"/>
  <c r="B29" i="5" s="1" a="1"/>
  <c r="B29" i="5" s="1"/>
  <c r="J1502" i="5"/>
  <c r="K1502" i="5"/>
  <c r="L1502" i="5" s="1"/>
  <c r="X1502" i="5" s="1"/>
  <c r="B27" i="5" l="1" a="1"/>
  <c r="B27" i="5" s="1"/>
  <c r="B28" i="5" s="1"/>
  <c r="AA15" i="5" s="1" a="1"/>
  <c r="AA15" i="5" s="1"/>
  <c r="O1502" i="5"/>
  <c r="M1502" i="5" s="1"/>
  <c r="U1502" i="5" l="1"/>
  <c r="V1502" i="5" s="1"/>
  <c r="W1502" i="5" s="1"/>
  <c r="P1502" i="5"/>
  <c r="Q1502" i="5"/>
  <c r="T1502" i="5" s="1"/>
  <c r="R1502" i="5"/>
  <c r="AA6" i="5" l="1"/>
  <c r="AB6" i="5" s="1"/>
  <c r="AA4" i="5"/>
  <c r="AB4" i="5" s="1"/>
  <c r="AA5" i="5"/>
  <c r="AB5" i="5" s="1"/>
  <c r="AA9" i="5"/>
  <c r="AB9" i="5" s="1"/>
  <c r="AB15" i="5"/>
  <c r="AA8" i="5" a="1"/>
  <c r="AA8" i="5" s="1"/>
  <c r="AB8" i="5" s="1"/>
  <c r="AA14" i="5" a="1"/>
  <c r="AA14" i="5" s="1"/>
  <c r="AB14" i="5" s="1"/>
  <c r="S1502" i="5"/>
  <c r="AB16" i="5" l="1"/>
  <c r="AB10" i="5"/>
  <c r="AB18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<sst xmlns="http://schemas.openxmlformats.org/spreadsheetml/2006/main" count="299" uniqueCount="127">
  <si>
    <t>CHG 4381 - Biochemical Engineering</t>
  </si>
  <si>
    <t>Reactor Design and Simulation</t>
  </si>
  <si>
    <t>Group 11</t>
  </si>
  <si>
    <t>Édith Cadoret</t>
  </si>
  <si>
    <t>Justin Brown</t>
  </si>
  <si>
    <t>Anthony Rahme</t>
  </si>
  <si>
    <t>Marie-Ève Oliveira</t>
  </si>
  <si>
    <t>Samuel Harrison</t>
  </si>
  <si>
    <t>Table 2: Specific rate of product formation as a function of the growth rate of the production microorganism.</t>
  </si>
  <si>
    <t>Table 1: Ideal chemostat data. Experiments were performed using an initial substrate concentration of S0 = 250 g/L.</t>
  </si>
  <si>
    <t>Growth rate</t>
  </si>
  <si>
    <t>Product formation</t>
  </si>
  <si>
    <t>Dilution Factor</t>
  </si>
  <si>
    <t>Substrate Concentration at</t>
  </si>
  <si>
    <t>Biomass Concentration at</t>
  </si>
  <si>
    <r>
      <t>μ</t>
    </r>
    <r>
      <rPr>
        <b/>
        <vertAlign val="subscript"/>
        <sz val="11"/>
        <color theme="1"/>
        <rFont val="Aptos Narrow"/>
        <family val="2"/>
      </rPr>
      <t>g</t>
    </r>
    <r>
      <rPr>
        <b/>
        <sz val="11"/>
        <color theme="1"/>
        <rFont val="Aptos Narrow"/>
        <family val="2"/>
      </rPr>
      <t xml:space="preserve"> [h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]</t>
    </r>
  </si>
  <si>
    <r>
      <t>q</t>
    </r>
    <r>
      <rPr>
        <b/>
        <vertAlign val="subscript"/>
        <sz val="11"/>
        <color theme="1"/>
        <rFont val="Aptos Narrow"/>
        <family val="2"/>
      </rPr>
      <t>p</t>
    </r>
    <r>
      <rPr>
        <b/>
        <sz val="11"/>
        <color theme="1"/>
        <rFont val="Aptos Narrow"/>
        <family val="2"/>
      </rPr>
      <t xml:space="preserve"> [gP/gX.h]</t>
    </r>
  </si>
  <si>
    <t>Pr = 0 g/L</t>
  </si>
  <si>
    <t>Pr = 10 g/L</t>
  </si>
  <si>
    <t>Pr = 50 g/L</t>
  </si>
  <si>
    <t>Pr = 125 g/L</t>
  </si>
  <si>
    <r>
      <t>D [h</t>
    </r>
    <r>
      <rPr>
        <b/>
        <vertAlign val="superscript"/>
        <sz val="11"/>
        <color theme="1"/>
        <rFont val="Aptos Narrow"/>
        <family val="2"/>
        <scheme val="minor"/>
      </rPr>
      <t>-1</t>
    </r>
    <r>
      <rPr>
        <b/>
        <sz val="11"/>
        <color theme="1"/>
        <rFont val="Aptos Narrow"/>
        <family val="2"/>
        <scheme val="minor"/>
      </rPr>
      <t>]</t>
    </r>
  </si>
  <si>
    <t>S [g/L]</t>
  </si>
  <si>
    <t>X [g/L]</t>
  </si>
  <si>
    <t>-</t>
  </si>
  <si>
    <t>1/D</t>
  </si>
  <si>
    <t>Apparent yield</t>
  </si>
  <si>
    <r>
      <t>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vertAlign val="superscript"/>
        <sz val="11"/>
        <color theme="1"/>
        <rFont val="Aptos Narrow"/>
        <family val="2"/>
        <scheme val="minor"/>
      </rPr>
      <t>AP</t>
    </r>
  </si>
  <si>
    <t>[gX/gS]</t>
  </si>
  <si>
    <r>
      <t>1/Y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vertAlign val="superscript"/>
        <sz val="11"/>
        <color theme="1"/>
        <rFont val="Aptos Narrow"/>
        <family val="2"/>
        <scheme val="minor"/>
      </rPr>
      <t>AP</t>
    </r>
  </si>
  <si>
    <t>[gS/gX]</t>
  </si>
  <si>
    <t>[h]</t>
  </si>
  <si>
    <t>Slope=ms</t>
  </si>
  <si>
    <r>
      <t>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vertAlign val="superscript"/>
        <sz val="11"/>
        <color theme="1"/>
        <rFont val="Aptos Narrow"/>
        <family val="2"/>
        <scheme val="minor"/>
      </rPr>
      <t>M</t>
    </r>
  </si>
  <si>
    <t>kd</t>
  </si>
  <si>
    <t>1/h</t>
  </si>
  <si>
    <t>gX/gS</t>
  </si>
  <si>
    <t>1/S</t>
  </si>
  <si>
    <t>[L/g]</t>
  </si>
  <si>
    <r>
      <t>μ</t>
    </r>
    <r>
      <rPr>
        <vertAlign val="subscript"/>
        <sz val="11"/>
        <color theme="1"/>
        <rFont val="Aptos Narrow"/>
        <family val="2"/>
        <scheme val="minor"/>
      </rPr>
      <t>max</t>
    </r>
    <r>
      <rPr>
        <sz val="11"/>
        <color theme="1"/>
        <rFont val="Aptos Narrow"/>
        <family val="2"/>
        <scheme val="minor"/>
      </rPr>
      <t xml:space="preserve"> [h-1]</t>
    </r>
  </si>
  <si>
    <t>Step 1:</t>
  </si>
  <si>
    <t xml:space="preserve">Step 2: </t>
  </si>
  <si>
    <t>Ks [g/L]</t>
  </si>
  <si>
    <t>Step 3: Test the model</t>
  </si>
  <si>
    <t>[gS/L]</t>
  </si>
  <si>
    <t>1/D [h]</t>
  </si>
  <si>
    <t>1/S [l/g]</t>
  </si>
  <si>
    <r>
      <t>Slope=</t>
    </r>
    <r>
      <rPr>
        <sz val="11"/>
        <color theme="1"/>
        <rFont val="Calibri"/>
        <family val="2"/>
      </rPr>
      <t>α</t>
    </r>
    <r>
      <rPr>
        <sz val="11"/>
        <color theme="1"/>
        <rFont val="Aptos Narrow"/>
        <family val="2"/>
        <scheme val="minor"/>
      </rPr>
      <t xml:space="preserve"> [gP/gX]</t>
    </r>
  </si>
  <si>
    <t>β</t>
  </si>
  <si>
    <t>1/mu_max</t>
  </si>
  <si>
    <r>
      <t>μ</t>
    </r>
    <r>
      <rPr>
        <vertAlign val="subscript"/>
        <sz val="11"/>
        <color theme="1"/>
        <rFont val="Aptos Narrow"/>
        <family val="2"/>
        <scheme val="minor"/>
      </rPr>
      <t>max</t>
    </r>
    <r>
      <rPr>
        <sz val="11"/>
        <color theme="1"/>
        <rFont val="Aptos Narrow"/>
        <family val="2"/>
        <scheme val="minor"/>
      </rPr>
      <t xml:space="preserve"> [h-1]</t>
    </r>
  </si>
  <si>
    <r>
      <t>Slope=</t>
    </r>
    <r>
      <rPr>
        <sz val="11"/>
        <color theme="1"/>
        <rFont val="Calibri"/>
        <family val="2"/>
      </rPr>
      <t>α</t>
    </r>
    <r>
      <rPr>
        <sz val="11"/>
        <color theme="1"/>
        <rFont val="Aptos Narrow"/>
        <family val="2"/>
        <scheme val="minor"/>
      </rPr>
      <t xml:space="preserve"> [gP/gX]</t>
    </r>
  </si>
  <si>
    <t>1/D+Kd</t>
  </si>
  <si>
    <r>
      <t>K</t>
    </r>
    <r>
      <rPr>
        <vertAlign val="subscript"/>
        <sz val="11"/>
        <color theme="1"/>
        <rFont val="Aptos Narrow"/>
        <family val="2"/>
        <scheme val="minor"/>
      </rPr>
      <t>I</t>
    </r>
  </si>
  <si>
    <t>KI</t>
  </si>
  <si>
    <t>g/L</t>
  </si>
  <si>
    <t>h</t>
  </si>
  <si>
    <t>OPEX</t>
  </si>
  <si>
    <t>X</t>
  </si>
  <si>
    <t>Mass (kg)/year:</t>
  </si>
  <si>
    <t>P</t>
  </si>
  <si>
    <t>X0</t>
  </si>
  <si>
    <t>S0</t>
  </si>
  <si>
    <t>Pr0</t>
  </si>
  <si>
    <t>Utilities</t>
  </si>
  <si>
    <t>Cooling</t>
  </si>
  <si>
    <t>Agitation</t>
  </si>
  <si>
    <t>Energy (kWh)/year:</t>
  </si>
  <si>
    <t>Capacity factor</t>
  </si>
  <si>
    <t>OPEX ($/year)</t>
  </si>
  <si>
    <t>Revenue</t>
  </si>
  <si>
    <t>Profit ($/year)</t>
  </si>
  <si>
    <t>Kinetic analysis</t>
  </si>
  <si>
    <t>Reactor design</t>
  </si>
  <si>
    <t>* Constant reactor volume</t>
  </si>
  <si>
    <t>* No product at the beginning of the run</t>
  </si>
  <si>
    <t>* The yield of Pr to P is 1</t>
  </si>
  <si>
    <t>* Effect of volume on O2 transport</t>
  </si>
  <si>
    <t>* Effect of volume on heat transfer (i.e. cooling method depends on scale)</t>
  </si>
  <si>
    <t>CONSIDERATIONS</t>
  </si>
  <si>
    <t>ASSUMPTIONS</t>
  </si>
  <si>
    <t>* !!! S0 and Pr0 must be below 500 and 300 g/L, respectively</t>
  </si>
  <si>
    <t>t [h]</t>
  </si>
  <si>
    <t>dt</t>
  </si>
  <si>
    <t>Pr [g/L]</t>
  </si>
  <si>
    <t>P [g/L]</t>
  </si>
  <si>
    <t>L</t>
  </si>
  <si>
    <t>dX/dt [gX/Lh]</t>
  </si>
  <si>
    <t>dS/dt [gS/Lh]</t>
  </si>
  <si>
    <t>dPr/dt [gPr/Lh]</t>
  </si>
  <si>
    <r>
      <t>Y</t>
    </r>
    <r>
      <rPr>
        <vertAlign val="superscript"/>
        <sz val="11"/>
        <color theme="1"/>
        <rFont val="Aptos Narrow"/>
        <family val="2"/>
      </rPr>
      <t>M</t>
    </r>
    <r>
      <rPr>
        <vertAlign val="subscript"/>
        <sz val="11"/>
        <color theme="1"/>
        <rFont val="Aptos Narrow"/>
        <family val="2"/>
      </rPr>
      <t>X/S</t>
    </r>
  </si>
  <si>
    <t>* Lag phase = 0?</t>
  </si>
  <si>
    <t>N_batches</t>
  </si>
  <si>
    <t>* No growth or reaction while filling up the tank</t>
  </si>
  <si>
    <t>dO2/dt [mmol O2/h]</t>
  </si>
  <si>
    <t>Q [kcal]</t>
  </si>
  <si>
    <t>kg P/h operation</t>
  </si>
  <si>
    <t>Average batch production rate</t>
  </si>
  <si>
    <t>Batch operating time</t>
  </si>
  <si>
    <t>Average batch production rate [kg P/h operation]</t>
  </si>
  <si>
    <t>Mixing duty</t>
  </si>
  <si>
    <t>Downtime</t>
  </si>
  <si>
    <t>Operation time (react. + down.)</t>
  </si>
  <si>
    <t>* Labour OPEX?</t>
  </si>
  <si>
    <r>
      <t>V</t>
    </r>
    <r>
      <rPr>
        <b/>
        <vertAlign val="subscript"/>
        <sz val="11"/>
        <color theme="1"/>
        <rFont val="Aptos Narrow"/>
        <family val="2"/>
        <scheme val="minor"/>
      </rPr>
      <t>r</t>
    </r>
    <r>
      <rPr>
        <b/>
        <sz val="11"/>
        <color theme="1"/>
        <rFont val="Aptos Narrow"/>
        <family val="2"/>
        <scheme val="minor"/>
      </rPr>
      <t>P [kg]</t>
    </r>
  </si>
  <si>
    <r>
      <t>k</t>
    </r>
    <r>
      <rPr>
        <b/>
        <vertAlign val="subscript"/>
        <sz val="11"/>
        <color theme="1"/>
        <rFont val="Aptos Narrow"/>
        <family val="2"/>
      </rPr>
      <t>d</t>
    </r>
    <r>
      <rPr>
        <b/>
        <sz val="11"/>
        <color theme="1"/>
        <rFont val="Aptos Narrow"/>
        <family val="2"/>
      </rPr>
      <t xml:space="preserve"> [h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]</t>
    </r>
  </si>
  <si>
    <r>
      <t>K</t>
    </r>
    <r>
      <rPr>
        <b/>
        <vertAlign val="subscript"/>
        <sz val="11"/>
        <color theme="1"/>
        <rFont val="Aptos Narrow"/>
        <family val="2"/>
      </rPr>
      <t>s</t>
    </r>
    <r>
      <rPr>
        <b/>
        <sz val="11"/>
        <color theme="1"/>
        <rFont val="Aptos Narrow"/>
        <family val="2"/>
      </rPr>
      <t xml:space="preserve"> [g/L]</t>
    </r>
  </si>
  <si>
    <r>
      <t>Y</t>
    </r>
    <r>
      <rPr>
        <b/>
        <vertAlign val="subscript"/>
        <sz val="11"/>
        <color theme="1"/>
        <rFont val="Aptos Narrow"/>
        <family val="2"/>
      </rPr>
      <t>X/S</t>
    </r>
    <r>
      <rPr>
        <b/>
        <sz val="11"/>
        <color theme="1"/>
        <rFont val="Aptos Narrow"/>
        <family val="2"/>
      </rPr>
      <t xml:space="preserve"> [gX/gS]</t>
    </r>
  </si>
  <si>
    <r>
      <t>q</t>
    </r>
    <r>
      <rPr>
        <b/>
        <vertAlign val="subscript"/>
        <sz val="11"/>
        <color theme="1"/>
        <rFont val="Aptos Narrow"/>
        <family val="2"/>
      </rPr>
      <t>p</t>
    </r>
    <r>
      <rPr>
        <b/>
        <sz val="11"/>
        <color theme="1"/>
        <rFont val="Aptos Narrow"/>
        <family val="2"/>
      </rPr>
      <t xml:space="preserve"> [gP*gX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*h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]</t>
    </r>
  </si>
  <si>
    <r>
      <t>Q</t>
    </r>
    <r>
      <rPr>
        <b/>
        <vertAlign val="subscript"/>
        <sz val="11"/>
        <color theme="1"/>
        <rFont val="Aptos Narrow"/>
        <family val="2"/>
        <scheme val="minor"/>
      </rPr>
      <t>GR</t>
    </r>
    <r>
      <rPr>
        <b/>
        <sz val="11"/>
        <color theme="1"/>
        <rFont val="Aptos Narrow"/>
        <family val="2"/>
        <scheme val="minor"/>
      </rPr>
      <t xml:space="preserve"> [kcal/h]</t>
    </r>
  </si>
  <si>
    <r>
      <t>k</t>
    </r>
    <r>
      <rPr>
        <vertAlign val="subscript"/>
        <sz val="11"/>
        <color theme="1"/>
        <rFont val="Aptos Narrow"/>
        <family val="2"/>
        <scheme val="minor"/>
      </rPr>
      <t>d0</t>
    </r>
  </si>
  <si>
    <r>
      <t>μ</t>
    </r>
    <r>
      <rPr>
        <vertAlign val="subscript"/>
        <sz val="11"/>
        <color theme="1"/>
        <rFont val="Aptos Narrow"/>
        <family val="2"/>
      </rPr>
      <t>m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</si>
  <si>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r</t>
    </r>
  </si>
  <si>
    <t>α</t>
  </si>
  <si>
    <t>CONSTANTS</t>
  </si>
  <si>
    <t>INPUTS</t>
  </si>
  <si>
    <t>OPERATION METRICS</t>
  </si>
  <si>
    <t>Feed</t>
  </si>
  <si>
    <t>($)/year:</t>
  </si>
  <si>
    <t>Pr0 Check</t>
  </si>
  <si>
    <t>S Check</t>
  </si>
  <si>
    <r>
      <t>kW/m</t>
    </r>
    <r>
      <rPr>
        <vertAlign val="superscript"/>
        <sz val="11"/>
        <color theme="1"/>
        <rFont val="Aptos Narrow"/>
        <family val="2"/>
        <scheme val="minor"/>
      </rPr>
      <t>3</t>
    </r>
  </si>
  <si>
    <r>
      <t>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sz val="11"/>
        <color theme="1"/>
        <rFont val="Aptos Narrow"/>
        <family val="2"/>
        <scheme val="minor"/>
      </rPr>
      <t xml:space="preserve"> Check</t>
    </r>
  </si>
  <si>
    <t>ln(X)</t>
  </si>
  <si>
    <t>d(lnX)/dt</t>
  </si>
  <si>
    <t>Stationary start</t>
  </si>
  <si>
    <t>P separation 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</si>
</sst>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0.000"/>
  </numFmts>
  <fonts count="1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242424"/>
      <name val="Aptos"/>
      <family val="2"/>
    </font>
    <font>
      <b/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vertAlign val="superscript"/>
      <sz val="11"/>
      <color theme="1"/>
      <name val="Aptos Narrow"/>
      <family val="2"/>
    </font>
    <font>
      <vertAlign val="subscript"/>
      <sz val="11"/>
      <color theme="1"/>
      <name val="Aptos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0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165" fontId="2" fillId="2" borderId="0" xfId="0" applyNumberFormat="1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0" fillId="4" borderId="0" xfId="0" applyFill="1" applyAlignment="1">
      <alignment horizontal="right"/>
    </xf>
    <xf numFmtId="0" fontId="9" fillId="4" borderId="0" xfId="0" applyFont="1" applyFill="1" applyAlignment="1">
      <alignment horizontal="righ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0" fillId="0" borderId="0" xfId="1" applyFont="1" applyAlignment="1">
      <alignment horizontal="center" vertical="center"/>
    </xf>
    <xf numFmtId="164" fontId="0" fillId="0" borderId="9" xfId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1" fontId="0" fillId="0" borderId="9" xfId="0" applyNumberFormat="1" applyBorder="1" applyAlignment="1">
      <alignment horizontal="center" vertical="center"/>
    </xf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05128000774215"/>
                  <c:y val="1.21938126771539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Analysis'!$B$19:$B$27</c:f>
              <c:numCache>
                <c:formatCode>General</c:formatCode>
                <c:ptCount val="9"/>
                <c:pt idx="0">
                  <c:v>0.04</c:v>
                </c:pt>
                <c:pt idx="1">
                  <c:v>0.08</c:v>
                </c:pt>
                <c:pt idx="2">
                  <c:v>0.12</c:v>
                </c:pt>
                <c:pt idx="3">
                  <c:v>0.16</c:v>
                </c:pt>
                <c:pt idx="4">
                  <c:v>0.2</c:v>
                </c:pt>
                <c:pt idx="5">
                  <c:v>0.24</c:v>
                </c:pt>
                <c:pt idx="6">
                  <c:v>0.28000000000000003</c:v>
                </c:pt>
                <c:pt idx="7">
                  <c:v>0.32</c:v>
                </c:pt>
                <c:pt idx="8">
                  <c:v>0.36</c:v>
                </c:pt>
              </c:numCache>
            </c:numRef>
          </c:xVal>
          <c:yVal>
            <c:numRef>
              <c:f>'Data Analysis'!$C$19:$C$27</c:f>
              <c:numCache>
                <c:formatCode>General</c:formatCode>
                <c:ptCount val="9"/>
                <c:pt idx="0">
                  <c:v>6.1199999999999997E-2</c:v>
                </c:pt>
                <c:pt idx="1">
                  <c:v>6.3700000000000007E-2</c:v>
                </c:pt>
                <c:pt idx="2">
                  <c:v>6.3600000000000004E-2</c:v>
                </c:pt>
                <c:pt idx="3">
                  <c:v>6.4799999999999996E-2</c:v>
                </c:pt>
                <c:pt idx="4">
                  <c:v>6.6000000000000003E-2</c:v>
                </c:pt>
                <c:pt idx="5">
                  <c:v>6.6500000000000004E-2</c:v>
                </c:pt>
                <c:pt idx="6">
                  <c:v>6.7100000000000007E-2</c:v>
                </c:pt>
                <c:pt idx="7">
                  <c:v>6.9599999999999995E-2</c:v>
                </c:pt>
                <c:pt idx="8">
                  <c:v>7.0800000000000002E-2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1-4990-842B-6BAD85BC3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11151"/>
        <c:axId val="240917391"/>
      </c:scatterChart>
      <c:valAx>
        <c:axId val="24091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17391"/>
        <c:crosses val="autoZero"/>
        <c:crossBetween val="midCat"/>
      </c:valAx>
      <c:valAx>
        <c:axId val="24091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1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087905940516507"/>
                  <c:y val="4.200866635479130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Analysis'!$K$4:$N$4</c:f>
              <c:numCache>
                <c:formatCode>General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50</c:v>
                </c:pt>
                <c:pt idx="3">
                  <c:v>125</c:v>
                </c:pt>
              </c:numCache>
            </c:numRef>
          </c:xVal>
          <c:yVal>
            <c:numRef>
              <c:f>'Data Analysis'!$K$9:$N$9</c:f>
              <c:numCache>
                <c:formatCode>General</c:formatCode>
                <c:ptCount val="4"/>
                <c:pt idx="0">
                  <c:v>19.313679807898797</c:v>
                </c:pt>
                <c:pt idx="1">
                  <c:v>26.37562074541016</c:v>
                </c:pt>
                <c:pt idx="2">
                  <c:v>54.818239174282873</c:v>
                </c:pt>
                <c:pt idx="3">
                  <c:v>107.98354747142585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FB-4DA4-91E3-D0072EB86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59791"/>
        <c:axId val="1629176591"/>
      </c:scatterChart>
      <c:valAx>
        <c:axId val="162915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76591"/>
        <c:crosses val="autoZero"/>
        <c:crossBetween val="midCat"/>
      </c:valAx>
      <c:valAx>
        <c:axId val="16291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5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8.7788634019985254E-2"/>
          <c:y val="0.20026187389525937"/>
          <c:w val="0.86789132373330624"/>
          <c:h val="0.61535469524642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Analysis'!$C$44</c:f>
              <c:strCache>
                <c:ptCount val="1"/>
                <c:pt idx="0">
                  <c:v>Pr = 10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32259053984549"/>
                  <c:y val="-3.217332156502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Analysis'!$E$46:$E$51</c:f>
              <c:numCache>
                <c:formatCode>General</c:formatCode>
                <c:ptCount val="6"/>
                <c:pt idx="0">
                  <c:v>4.8007681228996645E-2</c:v>
                </c:pt>
                <c:pt idx="1">
                  <c:v>3.4281796366129581E-2</c:v>
                </c:pt>
                <c:pt idx="2">
                  <c:v>2.545824847250509E-2</c:v>
                </c:pt>
                <c:pt idx="3">
                  <c:v>1.7940437746681019E-2</c:v>
                </c:pt>
                <c:pt idx="4">
                  <c:v>6.6871740002674871E-3</c:v>
                </c:pt>
                <c:pt idx="5">
                  <c:v>-3.791379572694667E-2</c:v>
                </c:pt>
              </c:numCache>
            </c:numRef>
          </c:xVal>
          <c:yVal>
            <c:numRef>
              <c:f>'Data Analysis'!$F$46:$F$51</c:f>
              <c:numCache>
                <c:formatCode>General</c:formatCode>
                <c:ptCount val="6"/>
                <c:pt idx="0">
                  <c:v>2.0605788786021075</c:v>
                </c:pt>
                <c:pt idx="1">
                  <c:v>1.7316001742841831</c:v>
                </c:pt>
                <c:pt idx="2">
                  <c:v>1.5197556393252261</c:v>
                </c:pt>
                <c:pt idx="3">
                  <c:v>1.339583796721846</c:v>
                </c:pt>
                <c:pt idx="4">
                  <c:v>1.0696325216161775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D-4903-BC74-91A14339BB44}"/>
            </c:ext>
          </c:extLst>
        </c:ser>
        <c:ser>
          <c:idx val="1"/>
          <c:order val="1"/>
          <c:tx>
            <c:strRef>
              <c:f>'Data Analysis'!$C$56</c:f>
              <c:strCache>
                <c:ptCount val="1"/>
                <c:pt idx="0">
                  <c:v>Pr = 50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23398219410577"/>
                  <c:y val="-5.3784084165368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Analysis'!$E$58:$E$62</c:f>
              <c:numCache>
                <c:formatCode>General</c:formatCode>
                <c:ptCount val="5"/>
                <c:pt idx="0">
                  <c:v>2.3158869847151459E-2</c:v>
                </c:pt>
                <c:pt idx="1">
                  <c:v>1.6542597187758478E-2</c:v>
                </c:pt>
                <c:pt idx="2">
                  <c:v>1.2285012285012284E-2</c:v>
                </c:pt>
                <c:pt idx="3">
                  <c:v>8.6565096952908593E-3</c:v>
                </c:pt>
                <c:pt idx="4">
                  <c:v>-1.823787619177189E-2</c:v>
                </c:pt>
              </c:numCache>
            </c:numRef>
          </c:xVal>
          <c:yVal>
            <c:numRef>
              <c:f>'Data Analysis'!$F$58:$F$62</c:f>
              <c:numCache>
                <c:formatCode>General</c:formatCode>
                <c:ptCount val="5"/>
                <c:pt idx="0">
                  <c:v>2.0605788786021075</c:v>
                </c:pt>
                <c:pt idx="1">
                  <c:v>1.7316001742841831</c:v>
                </c:pt>
                <c:pt idx="2">
                  <c:v>1.5197556393252261</c:v>
                </c:pt>
                <c:pt idx="3">
                  <c:v>1.339583796721846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2D-4903-BC74-91A14339BB44}"/>
            </c:ext>
          </c:extLst>
        </c:ser>
        <c:ser>
          <c:idx val="2"/>
          <c:order val="2"/>
          <c:tx>
            <c:strRef>
              <c:f>'Data Analysis'!$C$68</c:f>
              <c:strCache>
                <c:ptCount val="1"/>
                <c:pt idx="0">
                  <c:v>Pr = 125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856223377798641E-2"/>
                  <c:y val="-3.7578138505264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Analysis'!$E$70:$E$74</c:f>
              <c:numCache>
                <c:formatCode>General</c:formatCode>
                <c:ptCount val="5"/>
                <c:pt idx="0">
                  <c:v>1.1755025273304338E-2</c:v>
                </c:pt>
                <c:pt idx="1">
                  <c:v>8.3963056255247689E-3</c:v>
                </c:pt>
                <c:pt idx="2">
                  <c:v>6.234802668495543E-3</c:v>
                </c:pt>
                <c:pt idx="3">
                  <c:v>4.3936731107205628E-3</c:v>
                </c:pt>
                <c:pt idx="4">
                  <c:v>-9.258524225497184E-3</c:v>
                </c:pt>
              </c:numCache>
            </c:numRef>
          </c:xVal>
          <c:yVal>
            <c:numRef>
              <c:f>'Data Analysis'!$F$70:$F$74</c:f>
              <c:numCache>
                <c:formatCode>General</c:formatCode>
                <c:ptCount val="5"/>
                <c:pt idx="0">
                  <c:v>2.0605788786021075</c:v>
                </c:pt>
                <c:pt idx="1">
                  <c:v>1.7316001742841831</c:v>
                </c:pt>
                <c:pt idx="2">
                  <c:v>1.5197556393252261</c:v>
                </c:pt>
                <c:pt idx="3">
                  <c:v>1.339583796721846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2D-4903-BC74-91A14339BB44}"/>
            </c:ext>
          </c:extLst>
        </c:ser>
        <c:ser>
          <c:idx val="3"/>
          <c:order val="3"/>
          <c:tx>
            <c:strRef>
              <c:f>'Data Analysis'!$D$32</c:f>
              <c:strCache>
                <c:ptCount val="1"/>
                <c:pt idx="0">
                  <c:v>Pr = 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640810526610126"/>
                  <c:y val="6.2317524436921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Analysis'!$I$34:$I$39</c:f>
              <c:numCache>
                <c:formatCode>General</c:formatCode>
                <c:ptCount val="6"/>
                <c:pt idx="0">
                  <c:v>6.5573770491803282E-2</c:v>
                </c:pt>
                <c:pt idx="1">
                  <c:v>4.6838407494145196E-2</c:v>
                </c:pt>
                <c:pt idx="2">
                  <c:v>3.4782608695652174E-2</c:v>
                </c:pt>
                <c:pt idx="3">
                  <c:v>2.4509803921568631E-2</c:v>
                </c:pt>
                <c:pt idx="4">
                  <c:v>9.1390970572107471E-3</c:v>
                </c:pt>
                <c:pt idx="5">
                  <c:v>-5.1669674573899739E-2</c:v>
                </c:pt>
              </c:numCache>
            </c:numRef>
          </c:xVal>
          <c:yVal>
            <c:numRef>
              <c:f>'Data Analysis'!$G$34:$G$39</c:f>
              <c:numCache>
                <c:formatCode>General</c:formatCode>
                <c:ptCount val="6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D-4903-BC74-91A14339BB44}"/>
            </c:ext>
          </c:extLst>
        </c:ser>
        <c:ser>
          <c:idx val="4"/>
          <c:order val="4"/>
          <c:tx>
            <c:v>mu_max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'Data Analysis'!$K$12</c:f>
              <c:numCache>
                <c:formatCode>General</c:formatCode>
                <c:ptCount val="1"/>
                <c:pt idx="0">
                  <c:v>0.90914539753725498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2D-4903-BC74-91A14339B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728607"/>
        <c:axId val="411726687"/>
      </c:scatterChart>
      <c:valAx>
        <c:axId val="41172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1726687"/>
        <c:crosses val="autoZero"/>
        <c:crossBetween val="midCat"/>
      </c:valAx>
      <c:valAx>
        <c:axId val="4117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172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'Data Analysis'!$G$34:$G$38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xVal>
          <c:yVal>
            <c:numRef>
              <c:f>'Data Analysis'!$F$34:$F$38</c:f>
              <c:numCache>
                <c:formatCode>General</c:formatCode>
                <c:ptCount val="5"/>
                <c:pt idx="0">
                  <c:v>2.3676248108925866</c:v>
                </c:pt>
                <c:pt idx="1">
                  <c:v>2.366977225672878</c:v>
                </c:pt>
                <c:pt idx="2">
                  <c:v>2.3663101604278074</c:v>
                </c:pt>
                <c:pt idx="3">
                  <c:v>2.3659805473874687</c:v>
                </c:pt>
                <c:pt idx="4">
                  <c:v>2.3658700774150114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22-4545-989C-F0035FB46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79951"/>
        <c:axId val="1629164591"/>
      </c:scatterChart>
      <c:valAx>
        <c:axId val="162917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64591"/>
        <c:crosses val="autoZero"/>
        <c:crossBetween val="midCat"/>
      </c:valAx>
      <c:valAx>
        <c:axId val="16291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7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Average</a:t>
            </a:r>
            <a:r>
              <a:rPr lang="en-US" baseline="0">
                <a:solidFill>
                  <a:sysClr val="windowText" lastClr="000000"/>
                </a:solidFill>
              </a:rPr>
              <a:t> Batch Production Rate Dashboard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6424116424116425"/>
          <c:y val="1.3524933000996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7937583721451855"/>
          <c:y val="0.12670777613452286"/>
          <c:w val="0.78841748985256377"/>
          <c:h val="0.72187384500668983"/>
        </c:manualLayout>
      </c:layout>
      <c:scatterChart>
        <c:scatterStyle val="smoothMarker"/>
        <c:varyColors val="0"/>
        <c:ser>
          <c:idx val="0"/>
          <c:order val="0"/>
          <c:tx>
            <c:v>Average Batch Production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Reactor!$E$2:$E$1502</c:f>
              <c:numCache>
                <c:formatCode>General</c:formatCode>
                <c:ptCount val="1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</c:numCache>
            </c:numRef>
          </c:xVal>
          <c:yVal>
            <c:numRef>
              <c:f>Reactor!$X$2:$X$1502</c:f>
              <c:numCache>
                <c:formatCode>General</c:formatCode>
                <c:ptCount val="1501"/>
                <c:pt idx="0">
                  <c:v>0</c:v>
                </c:pt>
                <c:pt idx="1">
                  <c:v>0.28536931342907923</c:v>
                </c:pt>
                <c:pt idx="2">
                  <c:v>0.57028620334606706</c:v>
                </c:pt>
                <c:pt idx="3">
                  <c:v>0.85475690957968964</c:v>
                </c:pt>
                <c:pt idx="4">
                  <c:v>1.138787615503738</c:v>
                </c:pt>
                <c:pt idx="5">
                  <c:v>1.4223844487161112</c:v>
                </c:pt>
                <c:pt idx="6">
                  <c:v>1.7055534817075122</c:v>
                </c:pt>
                <c:pt idx="7">
                  <c:v>1.9883007325199706</c:v>
                </c:pt>
                <c:pt idx="8">
                  <c:v>2.2706321653953667</c:v>
                </c:pt>
                <c:pt idx="9">
                  <c:v>2.5525536914141149</c:v>
                </c:pt>
                <c:pt idx="10">
                  <c:v>2.8340711691241909</c:v>
                </c:pt>
                <c:pt idx="11">
                  <c:v>3.115190405160646</c:v>
                </c:pt>
                <c:pt idx="12">
                  <c:v>3.3959171548557801</c:v>
                </c:pt>
                <c:pt idx="13">
                  <c:v>3.6762571228401195</c:v>
                </c:pt>
                <c:pt idx="14">
                  <c:v>3.9562159636343588</c:v>
                </c:pt>
                <c:pt idx="15">
                  <c:v>4.2357992822324224</c:v>
                </c:pt>
                <c:pt idx="16">
                  <c:v>4.5150126346757729</c:v>
                </c:pt>
                <c:pt idx="17">
                  <c:v>4.7938615286191331</c:v>
                </c:pt>
                <c:pt idx="18">
                  <c:v>5.0723514238877492</c:v>
                </c:pt>
                <c:pt idx="19">
                  <c:v>5.3504877330263323</c:v>
                </c:pt>
                <c:pt idx="20">
                  <c:v>5.6282758218398312</c:v>
                </c:pt>
                <c:pt idx="21">
                  <c:v>5.9057210099261503</c:v>
                </c:pt>
                <c:pt idx="22">
                  <c:v>6.1828285712009494</c:v>
                </c:pt>
                <c:pt idx="23">
                  <c:v>6.4596037344146566</c:v>
                </c:pt>
                <c:pt idx="24">
                  <c:v>6.7360516836618309</c:v>
                </c:pt>
                <c:pt idx="25">
                  <c:v>7.0121775588829687</c:v>
                </c:pt>
                <c:pt idx="26">
                  <c:v>7.2879864563589019</c:v>
                </c:pt>
                <c:pt idx="27">
                  <c:v>7.5634834291978992</c:v>
                </c:pt>
                <c:pt idx="28">
                  <c:v>7.8386734878155853</c:v>
                </c:pt>
                <c:pt idx="29">
                  <c:v>8.1135616004077882</c:v>
                </c:pt>
                <c:pt idx="30">
                  <c:v>8.388152693416437</c:v>
                </c:pt>
                <c:pt idx="31">
                  <c:v>8.6624516519886097</c:v>
                </c:pt>
                <c:pt idx="32">
                  <c:v>8.9364633204288602</c:v>
                </c:pt>
                <c:pt idx="33">
                  <c:v>9.2101925026448939</c:v>
                </c:pt>
                <c:pt idx="34">
                  <c:v>9.4836439625867222</c:v>
                </c:pt>
                <c:pt idx="35">
                  <c:v>9.7568224246794149</c:v>
                </c:pt>
                <c:pt idx="36">
                  <c:v>10.029732574249509</c:v>
                </c:pt>
                <c:pt idx="37">
                  <c:v>10.302379057945183</c:v>
                </c:pt>
                <c:pt idx="38">
                  <c:v>10.574766484150338</c:v>
                </c:pt>
                <c:pt idx="39">
                  <c:v>10.846899423392619</c:v>
                </c:pt>
                <c:pt idx="40">
                  <c:v>11.118782408745506</c:v>
                </c:pt>
                <c:pt idx="41">
                  <c:v>11.390419936224548</c:v>
                </c:pt>
                <c:pt idx="42">
                  <c:v>11.661816465177857</c:v>
                </c:pt>
                <c:pt idx="43">
                  <c:v>11.932976418670915</c:v>
                </c:pt>
                <c:pt idx="44">
                  <c:v>12.203904183865813</c:v>
                </c:pt>
                <c:pt idx="45">
                  <c:v>12.474604112394974</c:v>
                </c:pt>
                <c:pt idx="46">
                  <c:v>12.745080520729477</c:v>
                </c:pt>
                <c:pt idx="47">
                  <c:v>13.01533769054204</c:v>
                </c:pt>
                <c:pt idx="48">
                  <c:v>13.285379869064766</c:v>
                </c:pt>
                <c:pt idx="49">
                  <c:v>13.55521126944168</c:v>
                </c:pt>
                <c:pt idx="50">
                  <c:v>13.824836071076223</c:v>
                </c:pt>
                <c:pt idx="51">
                  <c:v>14.094258419973675</c:v>
                </c:pt>
                <c:pt idx="52">
                  <c:v>14.363482429078676</c:v>
                </c:pt>
                <c:pt idx="53">
                  <c:v>14.632512178607854</c:v>
                </c:pt>
                <c:pt idx="54">
                  <c:v>14.901351716377665</c:v>
                </c:pt>
                <c:pt idx="55">
                  <c:v>15.170005058127478</c:v>
                </c:pt>
                <c:pt idx="56">
                  <c:v>15.438476187838065</c:v>
                </c:pt>
                <c:pt idx="57">
                  <c:v>15.706769058045433</c:v>
                </c:pt>
                <c:pt idx="58">
                  <c:v>15.974887590150184</c:v>
                </c:pt>
                <c:pt idx="59">
                  <c:v>16.242835674722382</c:v>
                </c:pt>
                <c:pt idx="60">
                  <c:v>16.510617171802075</c:v>
                </c:pt>
                <c:pt idx="61">
                  <c:v>16.778235911195448</c:v>
                </c:pt>
                <c:pt idx="62">
                  <c:v>17.045695692766731</c:v>
                </c:pt>
                <c:pt idx="63">
                  <c:v>17.313000286725909</c:v>
                </c:pt>
                <c:pt idx="64">
                  <c:v>17.580153433912283</c:v>
                </c:pt>
                <c:pt idx="65">
                  <c:v>17.847158846073956</c:v>
                </c:pt>
                <c:pt idx="66">
                  <c:v>18.114020206143284</c:v>
                </c:pt>
                <c:pt idx="67">
                  <c:v>18.380741168508372</c:v>
                </c:pt>
                <c:pt idx="68">
                  <c:v>18.647325359280661</c:v>
                </c:pt>
                <c:pt idx="69">
                  <c:v>18.913776376558644</c:v>
                </c:pt>
                <c:pt idx="70">
                  <c:v>19.180097790687832</c:v>
                </c:pt>
                <c:pt idx="71">
                  <c:v>19.446293144516893</c:v>
                </c:pt>
                <c:pt idx="72">
                  <c:v>19.712365953650181</c:v>
                </c:pt>
                <c:pt idx="73">
                  <c:v>19.978319706696556</c:v>
                </c:pt>
                <c:pt idx="74">
                  <c:v>20.24415786551468</c:v>
                </c:pt>
                <c:pt idx="75">
                  <c:v>20.5098838654547</c:v>
                </c:pt>
                <c:pt idx="76">
                  <c:v>20.775501115596509</c:v>
                </c:pt>
                <c:pt idx="77">
                  <c:v>21.041012998984534</c:v>
                </c:pt>
                <c:pt idx="78">
                  <c:v>21.306422872859098</c:v>
                </c:pt>
                <c:pt idx="79">
                  <c:v>21.571734068884499</c:v>
                </c:pt>
                <c:pt idx="80">
                  <c:v>21.836949893373742</c:v>
                </c:pt>
                <c:pt idx="81">
                  <c:v>22.102073627510013</c:v>
                </c:pt>
                <c:pt idx="82">
                  <c:v>22.367108527564969</c:v>
                </c:pt>
                <c:pt idx="83">
                  <c:v>22.63205782511384</c:v>
                </c:pt>
                <c:pt idx="84">
                  <c:v>22.896924727247413</c:v>
                </c:pt>
                <c:pt idx="85">
                  <c:v>23.161712416780915</c:v>
                </c:pt>
                <c:pt idx="86">
                  <c:v>23.426424052459883</c:v>
                </c:pt>
                <c:pt idx="87">
                  <c:v>23.691062769163</c:v>
                </c:pt>
                <c:pt idx="88">
                  <c:v>23.955631678102023</c:v>
                </c:pt>
                <c:pt idx="89">
                  <c:v>24.220133867018721</c:v>
                </c:pt>
                <c:pt idx="90">
                  <c:v>24.484572400378976</c:v>
                </c:pt>
                <c:pt idx="91">
                  <c:v>24.748950319564024</c:v>
                </c:pt>
                <c:pt idx="92">
                  <c:v>25.013270643058924</c:v>
                </c:pt>
                <c:pt idx="93">
                  <c:v>25.277536366638198</c:v>
                </c:pt>
                <c:pt idx="94">
                  <c:v>25.541750463548787</c:v>
                </c:pt>
                <c:pt idx="95">
                  <c:v>25.805915884690268</c:v>
                </c:pt>
                <c:pt idx="96">
                  <c:v>26.070035558792476</c:v>
                </c:pt>
                <c:pt idx="97">
                  <c:v>26.33411239259042</c:v>
                </c:pt>
                <c:pt idx="98">
                  <c:v>26.598149270996664</c:v>
                </c:pt>
                <c:pt idx="99">
                  <c:v>26.862149057271125</c:v>
                </c:pt>
                <c:pt idx="100">
                  <c:v>27.12611459318833</c:v>
                </c:pt>
                <c:pt idx="101">
                  <c:v>27.390048699202225</c:v>
                </c:pt>
                <c:pt idx="102">
                  <c:v>27.65395417460849</c:v>
                </c:pt>
                <c:pt idx="103">
                  <c:v>27.917833797704407</c:v>
                </c:pt>
                <c:pt idx="104">
                  <c:v>28.181690325946377</c:v>
                </c:pt>
                <c:pt idx="105">
                  <c:v>28.445526496105025</c:v>
                </c:pt>
                <c:pt idx="106">
                  <c:v>28.709345024417985</c:v>
                </c:pt>
                <c:pt idx="107">
                  <c:v>28.973148606740395</c:v>
                </c:pt>
                <c:pt idx="108">
                  <c:v>29.236939918693043</c:v>
                </c:pt>
                <c:pt idx="109">
                  <c:v>29.500721615808384</c:v>
                </c:pt>
                <c:pt idx="110">
                  <c:v>29.764496333674188</c:v>
                </c:pt>
                <c:pt idx="111">
                  <c:v>30.028266688075089</c:v>
                </c:pt>
                <c:pt idx="112">
                  <c:v>30.292035275131983</c:v>
                </c:pt>
                <c:pt idx="113">
                  <c:v>30.555804671439169</c:v>
                </c:pt>
                <c:pt idx="114">
                  <c:v>30.819577434199509</c:v>
                </c:pt>
                <c:pt idx="115">
                  <c:v>31.083356101357399</c:v>
                </c:pt>
                <c:pt idx="116">
                  <c:v>31.34714319172976</c:v>
                </c:pt>
                <c:pt idx="117">
                  <c:v>31.610941205134903</c:v>
                </c:pt>
                <c:pt idx="118">
                  <c:v>31.874752622519456</c:v>
                </c:pt>
                <c:pt idx="119">
                  <c:v>32.138579906083265</c:v>
                </c:pt>
                <c:pt idx="120">
                  <c:v>32.402425499402348</c:v>
                </c:pt>
                <c:pt idx="121">
                  <c:v>32.666291827549877</c:v>
                </c:pt>
                <c:pt idx="122">
                  <c:v>32.930181297215299</c:v>
                </c:pt>
                <c:pt idx="123">
                  <c:v>33.194096296821499</c:v>
                </c:pt>
                <c:pt idx="124">
                  <c:v>33.458039196640122</c:v>
                </c:pt>
                <c:pt idx="125">
                  <c:v>33.722012348905096</c:v>
                </c:pt>
                <c:pt idx="126">
                  <c:v>33.986018087924215</c:v>
                </c:pt>
                <c:pt idx="127">
                  <c:v>34.250058730188996</c:v>
                </c:pt>
                <c:pt idx="128">
                  <c:v>34.51413657448277</c:v>
                </c:pt>
                <c:pt idx="129">
                  <c:v>34.778253901986943</c:v>
                </c:pt>
                <c:pt idx="130">
                  <c:v>35.042412976385577</c:v>
                </c:pt>
                <c:pt idx="131">
                  <c:v>35.306616043968184</c:v>
                </c:pt>
                <c:pt idx="132">
                  <c:v>35.570865333730865</c:v>
                </c:pt>
                <c:pt idx="133">
                  <c:v>35.835163057475825</c:v>
                </c:pt>
                <c:pt idx="134">
                  <c:v>36.09951140990907</c:v>
                </c:pt>
                <c:pt idx="135">
                  <c:v>36.363912568736559</c:v>
                </c:pt>
                <c:pt idx="136">
                  <c:v>36.628368694758819</c:v>
                </c:pt>
                <c:pt idx="137">
                  <c:v>36.89288193196375</c:v>
                </c:pt>
                <c:pt idx="138">
                  <c:v>37.157454407618019</c:v>
                </c:pt>
                <c:pt idx="139">
                  <c:v>37.422088232356785</c:v>
                </c:pt>
                <c:pt idx="140">
                  <c:v>37.686785500271952</c:v>
                </c:pt>
                <c:pt idx="141">
                  <c:v>37.951548288998836</c:v>
                </c:pt>
                <c:pt idx="142">
                  <c:v>38.216378659801293</c:v>
                </c:pt>
                <c:pt idx="143">
                  <c:v>38.481278657655423</c:v>
                </c:pt>
                <c:pt idx="144">
                  <c:v>38.746250311331764</c:v>
                </c:pt>
                <c:pt idx="145">
                  <c:v>39.011295633475982</c:v>
                </c:pt>
                <c:pt idx="146">
                  <c:v>39.276416620688174</c:v>
                </c:pt>
                <c:pt idx="147">
                  <c:v>39.541615253600703</c:v>
                </c:pt>
                <c:pt idx="148">
                  <c:v>39.806893496954615</c:v>
                </c:pt>
                <c:pt idx="149">
                  <c:v>40.072253299674706</c:v>
                </c:pt>
                <c:pt idx="150">
                  <c:v>40.337696594943132</c:v>
                </c:pt>
                <c:pt idx="151">
                  <c:v>40.603225300271703</c:v>
                </c:pt>
                <c:pt idx="152">
                  <c:v>40.868841317572809</c:v>
                </c:pt>
                <c:pt idx="153">
                  <c:v>41.134546533229006</c:v>
                </c:pt>
                <c:pt idx="154">
                  <c:v>41.400342818161306</c:v>
                </c:pt>
                <c:pt idx="155">
                  <c:v>41.6662320278961</c:v>
                </c:pt>
                <c:pt idx="156">
                  <c:v>41.932216002630817</c:v>
                </c:pt>
                <c:pt idx="157">
                  <c:v>42.198296567298378</c:v>
                </c:pt>
                <c:pt idx="158">
                  <c:v>42.464475531630221</c:v>
                </c:pt>
                <c:pt idx="159">
                  <c:v>42.730754690218255</c:v>
                </c:pt>
                <c:pt idx="160">
                  <c:v>42.997135822575423</c:v>
                </c:pt>
                <c:pt idx="161">
                  <c:v>43.263620693195151</c:v>
                </c:pt>
                <c:pt idx="162">
                  <c:v>43.530211051609548</c:v>
                </c:pt>
                <c:pt idx="163">
                  <c:v>43.796908632446332</c:v>
                </c:pt>
                <c:pt idx="164">
                  <c:v>44.063715155484772</c:v>
                </c:pt>
                <c:pt idx="165">
                  <c:v>44.330632325710226</c:v>
                </c:pt>
                <c:pt idx="166">
                  <c:v>44.597661833367638</c:v>
                </c:pt>
                <c:pt idx="167">
                  <c:v>44.864805354013939</c:v>
                </c:pt>
                <c:pt idx="168">
                  <c:v>45.132064548569183</c:v>
                </c:pt>
                <c:pt idx="169">
                  <c:v>45.39944106336668</c:v>
                </c:pt>
                <c:pt idx="170">
                  <c:v>45.666936530201923</c:v>
                </c:pt>
                <c:pt idx="171">
                  <c:v>45.934552566380489</c:v>
                </c:pt>
                <c:pt idx="172">
                  <c:v>46.202290774764869</c:v>
                </c:pt>
                <c:pt idx="173">
                  <c:v>46.47015274382013</c:v>
                </c:pt>
                <c:pt idx="174">
                  <c:v>46.738140047658575</c:v>
                </c:pt>
                <c:pt idx="175">
                  <c:v>47.00625424608338</c:v>
                </c:pt>
                <c:pt idx="176">
                  <c:v>47.274496884631191</c:v>
                </c:pt>
                <c:pt idx="177">
                  <c:v>47.542869494613541</c:v>
                </c:pt>
                <c:pt idx="178">
                  <c:v>47.811373593157548</c:v>
                </c:pt>
                <c:pt idx="179">
                  <c:v>48.080010683245277</c:v>
                </c:pt>
                <c:pt idx="180">
                  <c:v>48.348782253752361</c:v>
                </c:pt>
                <c:pt idx="181">
                  <c:v>48.617689779485495</c:v>
                </c:pt>
                <c:pt idx="182">
                  <c:v>48.886734721219042</c:v>
                </c:pt>
                <c:pt idx="183">
                  <c:v>49.15591852573057</c:v>
                </c:pt>
                <c:pt idx="184">
                  <c:v>49.425242625835601</c:v>
                </c:pt>
                <c:pt idx="185">
                  <c:v>49.694708440421238</c:v>
                </c:pt>
                <c:pt idx="186">
                  <c:v>49.964317374478995</c:v>
                </c:pt>
                <c:pt idx="187">
                  <c:v>50.234070819136633</c:v>
                </c:pt>
                <c:pt idx="188">
                  <c:v>50.503970151689082</c:v>
                </c:pt>
                <c:pt idx="189">
                  <c:v>50.774016735628599</c:v>
                </c:pt>
                <c:pt idx="190">
                  <c:v>51.044211920673753</c:v>
                </c:pt>
                <c:pt idx="191">
                  <c:v>51.314557042797837</c:v>
                </c:pt>
                <c:pt idx="192">
                  <c:v>51.585053424256202</c:v>
                </c:pt>
                <c:pt idx="193">
                  <c:v>51.855702373612864</c:v>
                </c:pt>
                <c:pt idx="194">
                  <c:v>52.126505185766057</c:v>
                </c:pt>
                <c:pt idx="195">
                  <c:v>52.397463141973262</c:v>
                </c:pt>
                <c:pt idx="196">
                  <c:v>52.668577509875028</c:v>
                </c:pt>
                <c:pt idx="197">
                  <c:v>52.939849543518321</c:v>
                </c:pt>
                <c:pt idx="198">
                  <c:v>53.2112804833788</c:v>
                </c:pt>
                <c:pt idx="199">
                  <c:v>53.482871556382406</c:v>
                </c:pt>
                <c:pt idx="200">
                  <c:v>53.75462397592613</c:v>
                </c:pt>
                <c:pt idx="201">
                  <c:v>54.026538941898018</c:v>
                </c:pt>
                <c:pt idx="202">
                  <c:v>54.2986176406963</c:v>
                </c:pt>
                <c:pt idx="203">
                  <c:v>54.570861245247919</c:v>
                </c:pt>
                <c:pt idx="204">
                  <c:v>54.843270915026153</c:v>
                </c:pt>
                <c:pt idx="205">
                  <c:v>55.115847796067534</c:v>
                </c:pt>
                <c:pt idx="206">
                  <c:v>55.388593020987997</c:v>
                </c:pt>
                <c:pt idx="207">
                  <c:v>55.661507708998393</c:v>
                </c:pt>
                <c:pt idx="208">
                  <c:v>55.934592965919151</c:v>
                </c:pt>
                <c:pt idx="209">
                  <c:v>56.207849884194253</c:v>
                </c:pt>
                <c:pt idx="210">
                  <c:v>56.481279542904595</c:v>
                </c:pt>
                <c:pt idx="211">
                  <c:v>56.754883007780506</c:v>
                </c:pt>
                <c:pt idx="212">
                  <c:v>57.028661331213669</c:v>
                </c:pt>
                <c:pt idx="213">
                  <c:v>57.302615552268342</c:v>
                </c:pt>
                <c:pt idx="214">
                  <c:v>57.576746696691892</c:v>
                </c:pt>
                <c:pt idx="215">
                  <c:v>57.851055776924639</c:v>
                </c:pt>
                <c:pt idx="216">
                  <c:v>58.125543792109063</c:v>
                </c:pt>
                <c:pt idx="217">
                  <c:v>58.400211728098427</c:v>
                </c:pt>
                <c:pt idx="218">
                  <c:v>58.675060557464597</c:v>
                </c:pt>
                <c:pt idx="219">
                  <c:v>58.950091239505412</c:v>
                </c:pt>
                <c:pt idx="220">
                  <c:v>59.225304720251287</c:v>
                </c:pt>
                <c:pt idx="221">
                  <c:v>59.500701932471245</c:v>
                </c:pt>
                <c:pt idx="222">
                  <c:v>59.776283795678395</c:v>
                </c:pt>
                <c:pt idx="223">
                  <c:v>60.0520512161347</c:v>
                </c:pt>
                <c:pt idx="224">
                  <c:v>60.328005086855207</c:v>
                </c:pt>
                <c:pt idx="225">
                  <c:v>60.60414628761179</c:v>
                </c:pt>
                <c:pt idx="226">
                  <c:v>60.880475684936087</c:v>
                </c:pt>
                <c:pt idx="227">
                  <c:v>61.156994132122065</c:v>
                </c:pt>
                <c:pt idx="228">
                  <c:v>61.433702469227924</c:v>
                </c:pt>
                <c:pt idx="229">
                  <c:v>61.710601523077543</c:v>
                </c:pt>
                <c:pt idx="230">
                  <c:v>61.987692107261196</c:v>
                </c:pt>
                <c:pt idx="231">
                  <c:v>62.264975022135971</c:v>
                </c:pt>
                <c:pt idx="232">
                  <c:v>62.542451054825456</c:v>
                </c:pt>
                <c:pt idx="233">
                  <c:v>62.820120979218963</c:v>
                </c:pt>
                <c:pt idx="234">
                  <c:v>63.097985555970332</c:v>
                </c:pt>
                <c:pt idx="235">
                  <c:v>63.376045532496086</c:v>
                </c:pt>
                <c:pt idx="236">
                  <c:v>63.654301642973188</c:v>
                </c:pt>
                <c:pt idx="237">
                  <c:v>63.932754608336197</c:v>
                </c:pt>
                <c:pt idx="238">
                  <c:v>64.211405136274095</c:v>
                </c:pt>
                <c:pt idx="239">
                  <c:v>64.490253921226511</c:v>
                </c:pt>
                <c:pt idx="240">
                  <c:v>64.769301644379524</c:v>
                </c:pt>
                <c:pt idx="241">
                  <c:v>65.048548973660985</c:v>
                </c:pt>
                <c:pt idx="242">
                  <c:v>65.327996563735383</c:v>
                </c:pt>
                <c:pt idx="243">
                  <c:v>65.607645055998375</c:v>
                </c:pt>
                <c:pt idx="244">
                  <c:v>65.887495078570694</c:v>
                </c:pt>
                <c:pt idx="245">
                  <c:v>66.167547246291718</c:v>
                </c:pt>
                <c:pt idx="246">
                  <c:v>66.447802160712669</c:v>
                </c:pt>
                <c:pt idx="247">
                  <c:v>66.728260410089348</c:v>
                </c:pt>
                <c:pt idx="248">
                  <c:v>67.008922569374391</c:v>
                </c:pt>
                <c:pt idx="249">
                  <c:v>67.289789200209313</c:v>
                </c:pt>
                <c:pt idx="250">
                  <c:v>67.570860850915921</c:v>
                </c:pt>
                <c:pt idx="251">
                  <c:v>67.852138056487547</c:v>
                </c:pt>
                <c:pt idx="252">
                  <c:v>68.133621338579815</c:v>
                </c:pt>
                <c:pt idx="253">
                  <c:v>68.415311205501055</c:v>
                </c:pt>
                <c:pt idx="254">
                  <c:v>68.697208152202379</c:v>
                </c:pt>
                <c:pt idx="255">
                  <c:v>68.979312660267269</c:v>
                </c:pt>
                <c:pt idx="256">
                  <c:v>69.261625197901111</c:v>
                </c:pt>
                <c:pt idx="257">
                  <c:v>69.54414621992008</c:v>
                </c:pt>
                <c:pt idx="258">
                  <c:v>69.826876167739897</c:v>
                </c:pt>
                <c:pt idx="259">
                  <c:v>70.109815469364193</c:v>
                </c:pt>
                <c:pt idx="260">
                  <c:v>70.392964539372571</c:v>
                </c:pt>
                <c:pt idx="261">
                  <c:v>70.676323778908341</c:v>
                </c:pt>
                <c:pt idx="262">
                  <c:v>70.95989357566603</c:v>
                </c:pt>
                <c:pt idx="263">
                  <c:v>71.243674303878478</c:v>
                </c:pt>
                <c:pt idx="264">
                  <c:v>71.527666324303866</c:v>
                </c:pt>
                <c:pt idx="265">
                  <c:v>71.811869984212166</c:v>
                </c:pt>
                <c:pt idx="266">
                  <c:v>72.096285617371677</c:v>
                </c:pt>
                <c:pt idx="267">
                  <c:v>72.380913544034968</c:v>
                </c:pt>
                <c:pt idx="268">
                  <c:v>72.665754070924848</c:v>
                </c:pt>
                <c:pt idx="269">
                  <c:v>72.950807491219933</c:v>
                </c:pt>
                <c:pt idx="270">
                  <c:v>73.236074084540036</c:v>
                </c:pt>
                <c:pt idx="271">
                  <c:v>73.521554116931327</c:v>
                </c:pt>
                <c:pt idx="272">
                  <c:v>73.807247840851289</c:v>
                </c:pt>
                <c:pt idx="273">
                  <c:v>74.093155495153482</c:v>
                </c:pt>
                <c:pt idx="274">
                  <c:v>74.379277305071994</c:v>
                </c:pt>
                <c:pt idx="275">
                  <c:v>74.665613482205941</c:v>
                </c:pt>
                <c:pt idx="276">
                  <c:v>74.952164224503505</c:v>
                </c:pt>
                <c:pt idx="277">
                  <c:v>75.238929716246034</c:v>
                </c:pt>
                <c:pt idx="278">
                  <c:v>75.525910128031754</c:v>
                </c:pt>
                <c:pt idx="279">
                  <c:v>75.813105616759614</c:v>
                </c:pt>
                <c:pt idx="280">
                  <c:v>76.100516325612702</c:v>
                </c:pt>
                <c:pt idx="281">
                  <c:v>76.388142384041629</c:v>
                </c:pt>
                <c:pt idx="282">
                  <c:v>76.675983907747877</c:v>
                </c:pt>
                <c:pt idx="283">
                  <c:v>76.964040998666917</c:v>
                </c:pt>
                <c:pt idx="284">
                  <c:v>77.252313744951138</c:v>
                </c:pt>
                <c:pt idx="285">
                  <c:v>77.540802220952912</c:v>
                </c:pt>
                <c:pt idx="286">
                  <c:v>77.829506487207397</c:v>
                </c:pt>
                <c:pt idx="287">
                  <c:v>78.118426590415197</c:v>
                </c:pt>
                <c:pt idx="288">
                  <c:v>78.407562563425103</c:v>
                </c:pt>
                <c:pt idx="289">
                  <c:v>78.696914425216718</c:v>
                </c:pt>
                <c:pt idx="290">
                  <c:v>78.986482180882902</c:v>
                </c:pt>
                <c:pt idx="291">
                  <c:v>79.276265821612341</c:v>
                </c:pt>
                <c:pt idx="292">
                  <c:v>79.566265324671988</c:v>
                </c:pt>
                <c:pt idx="293">
                  <c:v>79.856480653389426</c:v>
                </c:pt>
                <c:pt idx="294">
                  <c:v>80.146911757135356</c:v>
                </c:pt>
                <c:pt idx="295">
                  <c:v>80.437558571305928</c:v>
                </c:pt>
                <c:pt idx="296">
                  <c:v>80.728421017305038</c:v>
                </c:pt>
                <c:pt idx="297">
                  <c:v>81.019499002526842</c:v>
                </c:pt>
                <c:pt idx="298">
                  <c:v>81.310792420338103</c:v>
                </c:pt>
                <c:pt idx="299">
                  <c:v>81.602301150060569</c:v>
                </c:pt>
                <c:pt idx="300">
                  <c:v>81.894025056953495</c:v>
                </c:pt>
                <c:pt idx="301">
                  <c:v>82.185963992196079</c:v>
                </c:pt>
                <c:pt idx="302">
                  <c:v>82.478117792870037</c:v>
                </c:pt>
                <c:pt idx="303">
                  <c:v>82.770486281942212</c:v>
                </c:pt>
                <c:pt idx="304">
                  <c:v>83.063069268247247</c:v>
                </c:pt>
                <c:pt idx="305">
                  <c:v>83.355866546470367</c:v>
                </c:pt>
                <c:pt idx="306">
                  <c:v>83.648877897130234</c:v>
                </c:pt>
                <c:pt idx="307">
                  <c:v>83.942103086561829</c:v>
                </c:pt>
                <c:pt idx="308">
                  <c:v>84.235541866899624</c:v>
                </c:pt>
                <c:pt idx="309">
                  <c:v>84.529193976060711</c:v>
                </c:pt>
                <c:pt idx="310">
                  <c:v>84.823059137728123</c:v>
                </c:pt>
                <c:pt idx="311">
                  <c:v>85.11713706133429</c:v>
                </c:pt>
                <c:pt idx="312">
                  <c:v>85.411427442044669</c:v>
                </c:pt>
                <c:pt idx="313">
                  <c:v>85.705929960741472</c:v>
                </c:pt>
                <c:pt idx="314">
                  <c:v>86.000644284007663</c:v>
                </c:pt>
                <c:pt idx="315">
                  <c:v>86.295570064111061</c:v>
                </c:pt>
                <c:pt idx="316">
                  <c:v>86.590706938988603</c:v>
                </c:pt>
                <c:pt idx="317">
                  <c:v>86.886054532230958</c:v>
                </c:pt>
                <c:pt idx="318">
                  <c:v>87.181612453067132</c:v>
                </c:pt>
                <c:pt idx="319">
                  <c:v>87.477380296349537</c:v>
                </c:pt>
                <c:pt idx="320">
                  <c:v>87.773357642539139</c:v>
                </c:pt>
                <c:pt idx="321">
                  <c:v>88.069544057690848</c:v>
                </c:pt>
                <c:pt idx="322">
                  <c:v>88.365939093439252</c:v>
                </c:pt>
                <c:pt idx="323">
                  <c:v>88.662542286984561</c:v>
                </c:pt>
                <c:pt idx="324">
                  <c:v>88.959353161078781</c:v>
                </c:pt>
                <c:pt idx="325">
                  <c:v>89.256371224012327</c:v>
                </c:pt>
                <c:pt idx="326">
                  <c:v>89.553595969600707</c:v>
                </c:pt>
                <c:pt idx="327">
                  <c:v>89.851026877171833</c:v>
                </c:pt>
                <c:pt idx="328">
                  <c:v>90.148663411553201</c:v>
                </c:pt>
                <c:pt idx="329">
                  <c:v>90.446505023059885</c:v>
                </c:pt>
                <c:pt idx="330">
                  <c:v>90.744551147482611</c:v>
                </c:pt>
                <c:pt idx="331">
                  <c:v>91.042801206076092</c:v>
                </c:pt>
                <c:pt idx="332">
                  <c:v>91.341254605547974</c:v>
                </c:pt>
                <c:pt idx="333">
                  <c:v>91.639910738048016</c:v>
                </c:pt>
                <c:pt idx="334">
                  <c:v>91.938768981157736</c:v>
                </c:pt>
                <c:pt idx="335">
                  <c:v>92.237828697880289</c:v>
                </c:pt>
                <c:pt idx="336">
                  <c:v>92.537089236630905</c:v>
                </c:pt>
                <c:pt idx="337">
                  <c:v>92.836549931227793</c:v>
                </c:pt>
                <c:pt idx="338">
                  <c:v>93.136210100883289</c:v>
                </c:pt>
                <c:pt idx="339">
                  <c:v>93.436069050195584</c:v>
                </c:pt>
                <c:pt idx="340">
                  <c:v>93.73612606914088</c:v>
                </c:pt>
                <c:pt idx="341">
                  <c:v>94.036380433066014</c:v>
                </c:pt>
                <c:pt idx="342">
                  <c:v>94.336831402681526</c:v>
                </c:pt>
                <c:pt idx="343">
                  <c:v>94.637478224055286</c:v>
                </c:pt>
                <c:pt idx="344">
                  <c:v>94.93832012860652</c:v>
                </c:pt>
                <c:pt idx="345">
                  <c:v>95.239356333100446</c:v>
                </c:pt>
                <c:pt idx="346">
                  <c:v>95.540586039643415</c:v>
                </c:pt>
                <c:pt idx="347">
                  <c:v>95.842008435678522</c:v>
                </c:pt>
                <c:pt idx="348">
                  <c:v>96.143622693981897</c:v>
                </c:pt>
                <c:pt idx="349">
                  <c:v>96.445427972659331</c:v>
                </c:pt>
                <c:pt idx="350">
                  <c:v>96.747423415143743</c:v>
                </c:pt>
                <c:pt idx="351">
                  <c:v>97.049608150193095</c:v>
                </c:pt>
                <c:pt idx="352">
                  <c:v>97.351981291888848</c:v>
                </c:pt>
                <c:pt idx="353">
                  <c:v>97.654541939635166</c:v>
                </c:pt>
                <c:pt idx="354">
                  <c:v>97.957289178158575</c:v>
                </c:pt>
                <c:pt idx="355">
                  <c:v>98.260222077508445</c:v>
                </c:pt>
                <c:pt idx="356">
                  <c:v>98.563339693057998</c:v>
                </c:pt>
                <c:pt idx="357">
                  <c:v>98.86664106550586</c:v>
                </c:pt>
                <c:pt idx="358">
                  <c:v>99.17012522087866</c:v>
                </c:pt>
                <c:pt idx="359">
                  <c:v>99.473791170533786</c:v>
                </c:pt>
                <c:pt idx="360">
                  <c:v>99.77763791116331</c:v>
                </c:pt>
                <c:pt idx="361">
                  <c:v>100.08166442479835</c:v>
                </c:pt>
                <c:pt idx="362">
                  <c:v>100.38586967881419</c:v>
                </c:pt>
                <c:pt idx="363">
                  <c:v>100.69025262593621</c:v>
                </c:pt>
                <c:pt idx="364">
                  <c:v>100.99481220424649</c:v>
                </c:pt>
                <c:pt idx="365">
                  <c:v>101.2995473371911</c:v>
                </c:pt>
                <c:pt idx="366">
                  <c:v>101.60445693358839</c:v>
                </c:pt>
                <c:pt idx="367">
                  <c:v>101.90953988763773</c:v>
                </c:pt>
                <c:pt idx="368">
                  <c:v>102.21479507892937</c:v>
                </c:pt>
                <c:pt idx="369">
                  <c:v>102.52022137245486</c:v>
                </c:pt>
                <c:pt idx="370">
                  <c:v>102.82581761861842</c:v>
                </c:pt>
                <c:pt idx="371">
                  <c:v>103.13158265324897</c:v>
                </c:pt>
                <c:pt idx="372">
                  <c:v>103.43751529761333</c:v>
                </c:pt>
                <c:pt idx="373">
                  <c:v>103.74361435842985</c:v>
                </c:pt>
                <c:pt idx="374">
                  <c:v>104.04987862788327</c:v>
                </c:pt>
                <c:pt idx="375">
                  <c:v>104.35630688364019</c:v>
                </c:pt>
                <c:pt idx="376">
                  <c:v>104.66289788886554</c:v>
                </c:pt>
                <c:pt idx="377">
                  <c:v>104.96965039224008</c:v>
                </c:pt>
                <c:pt idx="378">
                  <c:v>105.27656312797851</c:v>
                </c:pt>
                <c:pt idx="379">
                  <c:v>105.5836348158487</c:v>
                </c:pt>
                <c:pt idx="380">
                  <c:v>105.89086416119196</c:v>
                </c:pt>
                <c:pt idx="381">
                  <c:v>106.19824985494398</c:v>
                </c:pt>
                <c:pt idx="382">
                  <c:v>106.5057905736569</c:v>
                </c:pt>
                <c:pt idx="383">
                  <c:v>106.8134849795224</c:v>
                </c:pt>
                <c:pt idx="384">
                  <c:v>107.12133172039563</c:v>
                </c:pt>
                <c:pt idx="385">
                  <c:v>107.42932942982023</c:v>
                </c:pt>
                <c:pt idx="386">
                  <c:v>107.7374767270543</c:v>
                </c:pt>
                <c:pt idx="387">
                  <c:v>108.04577221709748</c:v>
                </c:pt>
                <c:pt idx="388">
                  <c:v>108.35421449071896</c:v>
                </c:pt>
                <c:pt idx="389">
                  <c:v>108.66280212448657</c:v>
                </c:pt>
                <c:pt idx="390">
                  <c:v>108.97153368079694</c:v>
                </c:pt>
                <c:pt idx="391">
                  <c:v>109.28040770790678</c:v>
                </c:pt>
                <c:pt idx="392">
                  <c:v>109.58942273996499</c:v>
                </c:pt>
                <c:pt idx="393">
                  <c:v>109.89857729704623</c:v>
                </c:pt>
                <c:pt idx="394">
                  <c:v>110.20786988518529</c:v>
                </c:pt>
                <c:pt idx="395">
                  <c:v>110.51729899641271</c:v>
                </c:pt>
                <c:pt idx="396">
                  <c:v>110.82686310879141</c:v>
                </c:pt>
                <c:pt idx="397">
                  <c:v>111.13656068645473</c:v>
                </c:pt>
                <c:pt idx="398">
                  <c:v>111.44639017964516</c:v>
                </c:pt>
                <c:pt idx="399">
                  <c:v>111.75635002475462</c:v>
                </c:pt>
                <c:pt idx="400">
                  <c:v>112.06643864436582</c:v>
                </c:pt>
                <c:pt idx="401">
                  <c:v>112.37665444729454</c:v>
                </c:pt>
                <c:pt idx="402">
                  <c:v>112.68699582863348</c:v>
                </c:pt>
                <c:pt idx="403">
                  <c:v>112.99746116979703</c:v>
                </c:pt>
                <c:pt idx="404">
                  <c:v>113.30804883856737</c:v>
                </c:pt>
                <c:pt idx="405">
                  <c:v>113.61875718914168</c:v>
                </c:pt>
                <c:pt idx="406">
                  <c:v>113.92958456218076</c:v>
                </c:pt>
                <c:pt idx="407">
                  <c:v>114.2405292848587</c:v>
                </c:pt>
                <c:pt idx="408">
                  <c:v>114.55158967091386</c:v>
                </c:pt>
                <c:pt idx="409">
                  <c:v>114.86276402070119</c:v>
                </c:pt>
                <c:pt idx="410">
                  <c:v>115.17405062124564</c:v>
                </c:pt>
                <c:pt idx="411">
                  <c:v>115.48544774629706</c:v>
                </c:pt>
                <c:pt idx="412">
                  <c:v>115.79695365638618</c:v>
                </c:pt>
                <c:pt idx="413">
                  <c:v>116.10856659888202</c:v>
                </c:pt>
                <c:pt idx="414">
                  <c:v>116.42028480805048</c:v>
                </c:pt>
                <c:pt idx="415">
                  <c:v>116.73210650511446</c:v>
                </c:pt>
                <c:pt idx="416">
                  <c:v>117.044029898315</c:v>
                </c:pt>
                <c:pt idx="417">
                  <c:v>117.35605318297398</c:v>
                </c:pt>
                <c:pt idx="418">
                  <c:v>117.66817454155809</c:v>
                </c:pt>
                <c:pt idx="419">
                  <c:v>117.980392143744</c:v>
                </c:pt>
                <c:pt idx="420">
                  <c:v>118.29270414648519</c:v>
                </c:pt>
                <c:pt idx="421">
                  <c:v>118.60510869407985</c:v>
                </c:pt>
                <c:pt idx="422">
                  <c:v>118.91760391824022</c:v>
                </c:pt>
                <c:pt idx="423">
                  <c:v>119.23018793816341</c:v>
                </c:pt>
                <c:pt idx="424">
                  <c:v>119.54285886060349</c:v>
                </c:pt>
                <c:pt idx="425">
                  <c:v>119.855614779945</c:v>
                </c:pt>
                <c:pt idx="426">
                  <c:v>120.16845377827782</c:v>
                </c:pt>
                <c:pt idx="427">
                  <c:v>120.48137392547358</c:v>
                </c:pt>
                <c:pt idx="428">
                  <c:v>120.79437327926317</c:v>
                </c:pt>
                <c:pt idx="429">
                  <c:v>121.10744988531609</c:v>
                </c:pt>
                <c:pt idx="430">
                  <c:v>121.42060177732077</c:v>
                </c:pt>
                <c:pt idx="431">
                  <c:v>121.73382697706666</c:v>
                </c:pt>
                <c:pt idx="432">
                  <c:v>122.04712349452754</c:v>
                </c:pt>
                <c:pt idx="433">
                  <c:v>122.3604893279464</c:v>
                </c:pt>
                <c:pt idx="434">
                  <c:v>122.67392246392154</c:v>
                </c:pt>
                <c:pt idx="435">
                  <c:v>122.98742087749449</c:v>
                </c:pt>
                <c:pt idx="436">
                  <c:v>123.30098253223885</c:v>
                </c:pt>
                <c:pt idx="437">
                  <c:v>123.61460538035114</c:v>
                </c:pt>
                <c:pt idx="438">
                  <c:v>123.92828736274265</c:v>
                </c:pt>
                <c:pt idx="439">
                  <c:v>124.242026409133</c:v>
                </c:pt>
                <c:pt idx="440">
                  <c:v>124.55582043814496</c:v>
                </c:pt>
                <c:pt idx="441">
                  <c:v>124.86966735740111</c:v>
                </c:pt>
                <c:pt idx="442">
                  <c:v>125.1835650636213</c:v>
                </c:pt>
                <c:pt idx="443">
                  <c:v>125.49751144272241</c:v>
                </c:pt>
                <c:pt idx="444">
                  <c:v>125.81150436991878</c:v>
                </c:pt>
                <c:pt idx="445">
                  <c:v>126.12554170982459</c:v>
                </c:pt>
                <c:pt idx="446">
                  <c:v>126.43962131655765</c:v>
                </c:pt>
                <c:pt idx="447">
                  <c:v>126.75374103384442</c:v>
                </c:pt>
                <c:pt idx="448">
                  <c:v>127.06789869512689</c:v>
                </c:pt>
                <c:pt idx="449">
                  <c:v>127.3820921236704</c:v>
                </c:pt>
                <c:pt idx="450">
                  <c:v>127.69631913267349</c:v>
                </c:pt>
                <c:pt idx="451">
                  <c:v>128.01057752537878</c:v>
                </c:pt>
                <c:pt idx="452">
                  <c:v>128.32486509518552</c:v>
                </c:pt>
                <c:pt idx="453">
                  <c:v>128.63917962576363</c:v>
                </c:pt>
                <c:pt idx="454">
                  <c:v>128.9535188911691</c:v>
                </c:pt>
                <c:pt idx="455">
                  <c:v>129.26788065596088</c:v>
                </c:pt>
                <c:pt idx="456">
                  <c:v>129.5822626753191</c:v>
                </c:pt>
                <c:pt idx="457">
                  <c:v>129.89666269516516</c:v>
                </c:pt>
                <c:pt idx="458">
                  <c:v>130.21107845228281</c:v>
                </c:pt>
                <c:pt idx="459">
                  <c:v>130.52550767444063</c:v>
                </c:pt>
                <c:pt idx="460">
                  <c:v>130.83994808051671</c:v>
                </c:pt>
                <c:pt idx="461">
                  <c:v>131.15439738062372</c:v>
                </c:pt>
                <c:pt idx="462">
                  <c:v>131.46885327623613</c:v>
                </c:pt>
                <c:pt idx="463">
                  <c:v>131.78331346031865</c:v>
                </c:pt>
                <c:pt idx="464">
                  <c:v>132.09777561745605</c:v>
                </c:pt>
                <c:pt idx="465">
                  <c:v>132.41223742398429</c:v>
                </c:pt>
                <c:pt idx="466">
                  <c:v>132.72669654812356</c:v>
                </c:pt>
                <c:pt idx="467">
                  <c:v>133.04115065011186</c:v>
                </c:pt>
                <c:pt idx="468">
                  <c:v>133.3555973823409</c:v>
                </c:pt>
                <c:pt idx="469">
                  <c:v>133.67003438949263</c:v>
                </c:pt>
                <c:pt idx="470">
                  <c:v>133.98445930867766</c:v>
                </c:pt>
                <c:pt idx="471">
                  <c:v>134.29886976957479</c:v>
                </c:pt>
                <c:pt idx="472">
                  <c:v>134.61326339457196</c:v>
                </c:pt>
                <c:pt idx="473">
                  <c:v>134.92763779890839</c:v>
                </c:pt>
                <c:pt idx="474">
                  <c:v>135.24199059081849</c:v>
                </c:pt>
                <c:pt idx="475">
                  <c:v>135.55631937167661</c:v>
                </c:pt>
                <c:pt idx="476">
                  <c:v>135.87062173614336</c:v>
                </c:pt>
                <c:pt idx="477">
                  <c:v>136.18489527231324</c:v>
                </c:pt>
                <c:pt idx="478">
                  <c:v>136.49913756186348</c:v>
                </c:pt>
                <c:pt idx="479">
                  <c:v>136.81334618020404</c:v>
                </c:pt>
                <c:pt idx="480">
                  <c:v>137.12751869662924</c:v>
                </c:pt>
                <c:pt idx="481">
                  <c:v>137.44165267447039</c:v>
                </c:pt>
                <c:pt idx="482">
                  <c:v>137.75574567124951</c:v>
                </c:pt>
                <c:pt idx="483">
                  <c:v>138.0697952388347</c:v>
                </c:pt>
                <c:pt idx="484">
                  <c:v>138.3837989235962</c:v>
                </c:pt>
                <c:pt idx="485">
                  <c:v>138.69775426656426</c:v>
                </c:pt>
                <c:pt idx="486">
                  <c:v>139.01165880358747</c:v>
                </c:pt>
                <c:pt idx="487">
                  <c:v>139.32551006549298</c:v>
                </c:pt>
                <c:pt idx="488">
                  <c:v>139.63930557824725</c:v>
                </c:pt>
                <c:pt idx="489">
                  <c:v>139.95304286311838</c:v>
                </c:pt>
                <c:pt idx="490">
                  <c:v>140.26671943683925</c:v>
                </c:pt>
                <c:pt idx="491">
                  <c:v>140.58033281177185</c:v>
                </c:pt>
                <c:pt idx="492">
                  <c:v>140.8938804960728</c:v>
                </c:pt>
                <c:pt idx="493">
                  <c:v>141.20735999385971</c:v>
                </c:pt>
                <c:pt idx="494">
                  <c:v>141.52076880537888</c:v>
                </c:pt>
                <c:pt idx="495">
                  <c:v>141.83410442717346</c:v>
                </c:pt>
                <c:pt idx="496">
                  <c:v>142.14736435225342</c:v>
                </c:pt>
                <c:pt idx="497">
                  <c:v>142.46054607026571</c:v>
                </c:pt>
                <c:pt idx="498">
                  <c:v>142.77364706766573</c:v>
                </c:pt>
                <c:pt idx="499">
                  <c:v>143.08666482788999</c:v>
                </c:pt>
                <c:pt idx="500">
                  <c:v>143.39959683152895</c:v>
                </c:pt>
                <c:pt idx="501">
                  <c:v>143.71244055650146</c:v>
                </c:pt>
                <c:pt idx="502">
                  <c:v>144.02519347822988</c:v>
                </c:pt>
                <c:pt idx="503">
                  <c:v>144.33785306981562</c:v>
                </c:pt>
                <c:pt idx="504">
                  <c:v>144.65041680221609</c:v>
                </c:pt>
                <c:pt idx="505">
                  <c:v>144.96288214442197</c:v>
                </c:pt>
                <c:pt idx="506">
                  <c:v>145.27524656363565</c:v>
                </c:pt>
                <c:pt idx="507">
                  <c:v>145.58750752545006</c:v>
                </c:pt>
                <c:pt idx="508">
                  <c:v>145.89966249402818</c:v>
                </c:pt>
                <c:pt idx="509">
                  <c:v>146.21170893228387</c:v>
                </c:pt>
                <c:pt idx="510">
                  <c:v>146.52364430206242</c:v>
                </c:pt>
                <c:pt idx="511">
                  <c:v>146.83546606432253</c:v>
                </c:pt>
                <c:pt idx="512">
                  <c:v>147.14717167931823</c:v>
                </c:pt>
                <c:pt idx="513">
                  <c:v>147.45875860678217</c:v>
                </c:pt>
                <c:pt idx="514">
                  <c:v>147.77022430610856</c:v>
                </c:pt>
                <c:pt idx="515">
                  <c:v>148.08156623653741</c:v>
                </c:pt>
                <c:pt idx="516">
                  <c:v>148.39278185733863</c:v>
                </c:pt>
                <c:pt idx="517">
                  <c:v>148.70386862799705</c:v>
                </c:pt>
                <c:pt idx="518">
                  <c:v>149.01482400839777</c:v>
                </c:pt>
                <c:pt idx="519">
                  <c:v>149.32564545901164</c:v>
                </c:pt>
                <c:pt idx="520">
                  <c:v>149.63633044108147</c:v>
                </c:pt>
                <c:pt idx="521">
                  <c:v>149.94687641680824</c:v>
                </c:pt>
                <c:pt idx="522">
                  <c:v>150.25728084953798</c:v>
                </c:pt>
                <c:pt idx="523">
                  <c:v>150.56754120394856</c:v>
                </c:pt>
                <c:pt idx="524">
                  <c:v>150.8776549462371</c:v>
                </c:pt>
                <c:pt idx="525">
                  <c:v>151.18761954430713</c:v>
                </c:pt>
                <c:pt idx="526">
                  <c:v>151.4974324679564</c:v>
                </c:pt>
                <c:pt idx="527">
                  <c:v>151.80709118906447</c:v>
                </c:pt>
                <c:pt idx="528">
                  <c:v>152.11659318178053</c:v>
                </c:pt>
                <c:pt idx="529">
                  <c:v>152.42593592271146</c:v>
                </c:pt>
                <c:pt idx="530">
                  <c:v>152.73511689110975</c:v>
                </c:pt>
                <c:pt idx="531">
                  <c:v>153.04413356906136</c:v>
                </c:pt>
                <c:pt idx="532">
                  <c:v>153.3529834416737</c:v>
                </c:pt>
                <c:pt idx="533">
                  <c:v>153.66166399726356</c:v>
                </c:pt>
                <c:pt idx="534">
                  <c:v>153.97017272754482</c:v>
                </c:pt>
                <c:pt idx="535">
                  <c:v>154.2785071278162</c:v>
                </c:pt>
                <c:pt idx="536">
                  <c:v>154.58666469714856</c:v>
                </c:pt>
                <c:pt idx="537">
                  <c:v>154.89464293857245</c:v>
                </c:pt>
                <c:pt idx="538">
                  <c:v>155.20243935926473</c:v>
                </c:pt>
                <c:pt idx="539">
                  <c:v>155.51005147073579</c:v>
                </c:pt>
                <c:pt idx="540">
                  <c:v>155.81747678901559</c:v>
                </c:pt>
                <c:pt idx="541">
                  <c:v>156.12471283484012</c:v>
                </c:pt>
                <c:pt idx="542">
                  <c:v>156.43175713383684</c:v>
                </c:pt>
                <c:pt idx="543">
                  <c:v>156.73860721670997</c:v>
                </c:pt>
                <c:pt idx="544">
                  <c:v>157.04526061942559</c:v>
                </c:pt>
                <c:pt idx="545">
                  <c:v>157.35171488339569</c:v>
                </c:pt>
                <c:pt idx="546">
                  <c:v>157.65796755566203</c:v>
                </c:pt>
                <c:pt idx="547">
                  <c:v>157.96401618907947</c:v>
                </c:pt>
                <c:pt idx="548">
                  <c:v>158.26985834249862</c:v>
                </c:pt>
                <c:pt idx="549">
                  <c:v>158.57549158094756</c:v>
                </c:pt>
                <c:pt idx="550">
                  <c:v>158.8809134758134</c:v>
                </c:pt>
                <c:pt idx="551">
                  <c:v>159.18612160502275</c:v>
                </c:pt>
                <c:pt idx="552">
                  <c:v>159.4911135532216</c:v>
                </c:pt>
                <c:pt idx="553">
                  <c:v>159.79588691195417</c:v>
                </c:pt>
                <c:pt idx="554">
                  <c:v>160.10043927984125</c:v>
                </c:pt>
                <c:pt idx="555">
                  <c:v>160.40476826275767</c:v>
                </c:pt>
                <c:pt idx="556">
                  <c:v>160.70887147400825</c:v>
                </c:pt>
                <c:pt idx="557">
                  <c:v>161.01274653450375</c:v>
                </c:pt>
                <c:pt idx="558">
                  <c:v>161.31639107293512</c:v>
                </c:pt>
                <c:pt idx="559">
                  <c:v>161.61980272594695</c:v>
                </c:pt>
                <c:pt idx="560">
                  <c:v>161.92297913830998</c:v>
                </c:pt>
                <c:pt idx="561">
                  <c:v>162.22591796309243</c:v>
                </c:pt>
                <c:pt idx="562">
                  <c:v>162.52861686183002</c:v>
                </c:pt>
                <c:pt idx="563">
                  <c:v>162.83107350469518</c:v>
                </c:pt>
                <c:pt idx="564">
                  <c:v>163.13328557066473</c:v>
                </c:pt>
                <c:pt idx="565">
                  <c:v>163.43525074768664</c:v>
                </c:pt>
                <c:pt idx="566">
                  <c:v>163.7369667328451</c:v>
                </c:pt>
                <c:pt idx="567">
                  <c:v>164.03843123252466</c:v>
                </c:pt>
                <c:pt idx="568">
                  <c:v>164.33964196257278</c:v>
                </c:pt>
                <c:pt idx="569">
                  <c:v>164.64059664846118</c:v>
                </c:pt>
                <c:pt idx="570">
                  <c:v>164.94129302544559</c:v>
                </c:pt>
                <c:pt idx="571">
                  <c:v>165.24172883872421</c:v>
                </c:pt>
                <c:pt idx="572">
                  <c:v>165.5419018435945</c:v>
                </c:pt>
                <c:pt idx="573">
                  <c:v>165.84180980560862</c:v>
                </c:pt>
                <c:pt idx="574">
                  <c:v>166.14145050072722</c:v>
                </c:pt>
                <c:pt idx="575">
                  <c:v>166.4408217154716</c:v>
                </c:pt>
                <c:pt idx="576">
                  <c:v>166.73992124707436</c:v>
                </c:pt>
                <c:pt idx="577">
                  <c:v>167.03874690362832</c:v>
                </c:pt>
                <c:pt idx="578">
                  <c:v>167.33729650423362</c:v>
                </c:pt>
                <c:pt idx="579">
                  <c:v>167.63556787914345</c:v>
                </c:pt>
                <c:pt idx="580">
                  <c:v>167.93355886990756</c:v>
                </c:pt>
                <c:pt idx="581">
                  <c:v>168.23126732951437</c:v>
                </c:pt>
                <c:pt idx="582">
                  <c:v>168.52869112253097</c:v>
                </c:pt>
                <c:pt idx="583">
                  <c:v>168.82582812524151</c:v>
                </c:pt>
                <c:pt idx="584">
                  <c:v>169.12267622578344</c:v>
                </c:pt>
                <c:pt idx="585">
                  <c:v>169.41923332428212</c:v>
                </c:pt>
                <c:pt idx="586">
                  <c:v>169.71549733298318</c:v>
                </c:pt>
                <c:pt idx="587">
                  <c:v>170.01146617638327</c:v>
                </c:pt>
                <c:pt idx="588">
                  <c:v>170.30713779135834</c:v>
                </c:pt>
                <c:pt idx="589">
                  <c:v>170.60251012729037</c:v>
                </c:pt>
                <c:pt idx="590">
                  <c:v>170.89758114619158</c:v>
                </c:pt>
                <c:pt idx="591">
                  <c:v>171.19234882282703</c:v>
                </c:pt>
                <c:pt idx="592">
                  <c:v>171.48681114483458</c:v>
                </c:pt>
                <c:pt idx="593">
                  <c:v>171.78096611284309</c:v>
                </c:pt>
                <c:pt idx="594">
                  <c:v>172.07481174058839</c:v>
                </c:pt>
                <c:pt idx="595">
                  <c:v>172.36834605502682</c:v>
                </c:pt>
                <c:pt idx="596">
                  <c:v>172.66156709644684</c:v>
                </c:pt>
                <c:pt idx="597">
                  <c:v>172.9544729185782</c:v>
                </c:pt>
                <c:pt idx="598">
                  <c:v>173.2470615886989</c:v>
                </c:pt>
                <c:pt idx="599">
                  <c:v>173.5393311877398</c:v>
                </c:pt>
                <c:pt idx="600">
                  <c:v>173.83127981038703</c:v>
                </c:pt>
                <c:pt idx="601">
                  <c:v>174.12290556518195</c:v>
                </c:pt>
                <c:pt idx="602">
                  <c:v>174.41420657461873</c:v>
                </c:pt>
                <c:pt idx="603">
                  <c:v>174.70518097523953</c:v>
                </c:pt>
                <c:pt idx="604">
                  <c:v>174.99582691772753</c:v>
                </c:pt>
                <c:pt idx="605">
                  <c:v>175.28614256699709</c:v>
                </c:pt>
                <c:pt idx="606">
                  <c:v>175.57612610228171</c:v>
                </c:pt>
                <c:pt idx="607">
                  <c:v>175.86577571721966</c:v>
                </c:pt>
                <c:pt idx="608">
                  <c:v>176.15508961993666</c:v>
                </c:pt>
                <c:pt idx="609">
                  <c:v>176.44406603312666</c:v>
                </c:pt>
                <c:pt idx="610">
                  <c:v>176.73270319412941</c:v>
                </c:pt>
                <c:pt idx="611">
                  <c:v>177.02099935500615</c:v>
                </c:pt>
                <c:pt idx="612">
                  <c:v>177.30895278261224</c:v>
                </c:pt>
                <c:pt idx="613">
                  <c:v>177.59656175866743</c:v>
                </c:pt>
                <c:pt idx="614">
                  <c:v>177.88382457982357</c:v>
                </c:pt>
                <c:pt idx="615">
                  <c:v>178.17073955772932</c:v>
                </c:pt>
                <c:pt idx="616">
                  <c:v>178.45730501909298</c:v>
                </c:pt>
                <c:pt idx="617">
                  <c:v>178.74351930574198</c:v>
                </c:pt>
                <c:pt idx="618">
                  <c:v>179.02938077467982</c:v>
                </c:pt>
                <c:pt idx="619">
                  <c:v>179.31488779814086</c:v>
                </c:pt>
                <c:pt idx="620">
                  <c:v>179.60003876364166</c:v>
                </c:pt>
                <c:pt idx="621">
                  <c:v>179.88483207403016</c:v>
                </c:pt>
                <c:pt idx="622">
                  <c:v>180.169266147532</c:v>
                </c:pt>
                <c:pt idx="623">
                  <c:v>180.45333941779407</c:v>
                </c:pt>
                <c:pt idx="624">
                  <c:v>180.73705033392531</c:v>
                </c:pt>
                <c:pt idx="625">
                  <c:v>181.02039736053487</c:v>
                </c:pt>
                <c:pt idx="626">
                  <c:v>181.30337897776727</c:v>
                </c:pt>
                <c:pt idx="627">
                  <c:v>181.58599368133511</c:v>
                </c:pt>
                <c:pt idx="628">
                  <c:v>181.8682399825488</c:v>
                </c:pt>
                <c:pt idx="629">
                  <c:v>182.15011640834354</c:v>
                </c:pt>
                <c:pt idx="630">
                  <c:v>182.43162150130325</c:v>
                </c:pt>
                <c:pt idx="631">
                  <c:v>182.71275381968229</c:v>
                </c:pt>
                <c:pt idx="632">
                  <c:v>182.99351193742365</c:v>
                </c:pt>
                <c:pt idx="633">
                  <c:v>183.27389444417483</c:v>
                </c:pt>
                <c:pt idx="634">
                  <c:v>183.55389994530051</c:v>
                </c:pt>
                <c:pt idx="635">
                  <c:v>183.83352706189265</c:v>
                </c:pt>
                <c:pt idx="636">
                  <c:v>184.11277443077751</c:v>
                </c:pt>
                <c:pt idx="637">
                  <c:v>184.39164070451983</c:v>
                </c:pt>
                <c:pt idx="638">
                  <c:v>184.67012455142421</c:v>
                </c:pt>
                <c:pt idx="639">
                  <c:v>184.94822465553358</c:v>
                </c:pt>
                <c:pt idx="640">
                  <c:v>185.22593971662465</c:v>
                </c:pt>
                <c:pt idx="641">
                  <c:v>185.50326845020044</c:v>
                </c:pt>
                <c:pt idx="642">
                  <c:v>185.78020958748002</c:v>
                </c:pt>
                <c:pt idx="643">
                  <c:v>186.05676187538526</c:v>
                </c:pt>
                <c:pt idx="644">
                  <c:v>186.33292407652448</c:v>
                </c:pt>
                <c:pt idx="645">
                  <c:v>186.60869496917317</c:v>
                </c:pt>
                <c:pt idx="646">
                  <c:v>186.88407334725201</c:v>
                </c:pt>
                <c:pt idx="647">
                  <c:v>187.15905802030133</c:v>
                </c:pt>
                <c:pt idx="648">
                  <c:v>187.43364781345318</c:v>
                </c:pt>
                <c:pt idx="649">
                  <c:v>187.70784156739981</c:v>
                </c:pt>
                <c:pt idx="650">
                  <c:v>187.98163813835961</c:v>
                </c:pt>
                <c:pt idx="651">
                  <c:v>188.25503639803938</c:v>
                </c:pt>
                <c:pt idx="652">
                  <c:v>188.52803523359421</c:v>
                </c:pt>
                <c:pt idx="653">
                  <c:v>188.8006335475836</c:v>
                </c:pt>
                <c:pt idx="654">
                  <c:v>189.07283025792489</c:v>
                </c:pt>
                <c:pt idx="655">
                  <c:v>189.34462429784335</c:v>
                </c:pt>
                <c:pt idx="656">
                  <c:v>189.61601461581898</c:v>
                </c:pt>
                <c:pt idx="657">
                  <c:v>189.8870001755304</c:v>
                </c:pt>
                <c:pt idx="658">
                  <c:v>190.15757995579509</c:v>
                </c:pt>
                <c:pt idx="659">
                  <c:v>190.42775295050686</c:v>
                </c:pt>
                <c:pt idx="660">
                  <c:v>190.69751816856936</c:v>
                </c:pt>
                <c:pt idx="661">
                  <c:v>190.96687463382685</c:v>
                </c:pt>
                <c:pt idx="662">
                  <c:v>191.23582138499117</c:v>
                </c:pt>
                <c:pt idx="663">
                  <c:v>191.5043574755654</c:v>
                </c:pt>
                <c:pt idx="664">
                  <c:v>191.77248197376409</c:v>
                </c:pt>
                <c:pt idx="665">
                  <c:v>192.04019396242975</c:v>
                </c:pt>
                <c:pt idx="666">
                  <c:v>192.30749253894598</c:v>
                </c:pt>
                <c:pt idx="667">
                  <c:v>192.57437681514668</c:v>
                </c:pt>
                <c:pt idx="668">
                  <c:v>192.84084591722171</c:v>
                </c:pt>
                <c:pt idx="669">
                  <c:v>193.10689898561864</c:v>
                </c:pt>
                <c:pt idx="670">
                  <c:v>193.37253517494059</c:v>
                </c:pt>
                <c:pt idx="671">
                  <c:v>193.63775365384021</c:v>
                </c:pt>
                <c:pt idx="672">
                  <c:v>193.90255360490946</c:v>
                </c:pt>
                <c:pt idx="673">
                  <c:v>194.16693422456513</c:v>
                </c:pt>
                <c:pt idx="674">
                  <c:v>194.4308947229305</c:v>
                </c:pt>
                <c:pt idx="675">
                  <c:v>194.69443432371202</c:v>
                </c:pt>
                <c:pt idx="676">
                  <c:v>194.95755226407172</c:v>
                </c:pt>
                <c:pt idx="677">
                  <c:v>195.22024779449509</c:v>
                </c:pt>
                <c:pt idx="678">
                  <c:v>195.48252017865389</c:v>
                </c:pt>
                <c:pt idx="679">
                  <c:v>195.74436869326399</c:v>
                </c:pt>
                <c:pt idx="680">
                  <c:v>196.00579262793826</c:v>
                </c:pt>
                <c:pt idx="681">
                  <c:v>196.26679128503378</c:v>
                </c:pt>
                <c:pt idx="682">
                  <c:v>196.52736397949351</c:v>
                </c:pt>
                <c:pt idx="683">
                  <c:v>196.7875100386824</c:v>
                </c:pt>
                <c:pt idx="684">
                  <c:v>197.04722880221712</c:v>
                </c:pt>
                <c:pt idx="685">
                  <c:v>197.30651962178962</c:v>
                </c:pt>
                <c:pt idx="686">
                  <c:v>197.56538186098405</c:v>
                </c:pt>
                <c:pt idx="687">
                  <c:v>197.82381489508657</c:v>
                </c:pt>
                <c:pt idx="688">
                  <c:v>198.08181811088772</c:v>
                </c:pt>
                <c:pt idx="689">
                  <c:v>198.33939090647775</c:v>
                </c:pt>
                <c:pt idx="690">
                  <c:v>198.59653269103271</c:v>
                </c:pt>
                <c:pt idx="691">
                  <c:v>198.85324288459302</c:v>
                </c:pt>
                <c:pt idx="692">
                  <c:v>199.10952091783221</c:v>
                </c:pt>
                <c:pt idx="693">
                  <c:v>199.36536623181624</c:v>
                </c:pt>
                <c:pt idx="694">
                  <c:v>199.62077827775244</c:v>
                </c:pt>
                <c:pt idx="695">
                  <c:v>199.87575651672768</c:v>
                </c:pt>
                <c:pt idx="696">
                  <c:v>200.13030041943463</c:v>
                </c:pt>
                <c:pt idx="697">
                  <c:v>200.38440946588568</c:v>
                </c:pt>
                <c:pt idx="698">
                  <c:v>200.63808314511303</c:v>
                </c:pt>
                <c:pt idx="699">
                  <c:v>200.89132095485508</c:v>
                </c:pt>
                <c:pt idx="700">
                  <c:v>201.14412240122681</c:v>
                </c:pt>
                <c:pt idx="701">
                  <c:v>201.39648699837346</c:v>
                </c:pt>
                <c:pt idx="702">
                  <c:v>201.64841426810636</c:v>
                </c:pt>
                <c:pt idx="703">
                  <c:v>201.89990373951889</c:v>
                </c:pt>
                <c:pt idx="704">
                  <c:v>202.15095494858161</c:v>
                </c:pt>
                <c:pt idx="705">
                  <c:v>202.40156743771396</c:v>
                </c:pt>
                <c:pt idx="706">
                  <c:v>202.65174075533088</c:v>
                </c:pt>
                <c:pt idx="707">
                  <c:v>202.90147445536203</c:v>
                </c:pt>
                <c:pt idx="708">
                  <c:v>203.15076809674051</c:v>
                </c:pt>
                <c:pt idx="709">
                  <c:v>203.39962124285915</c:v>
                </c:pt>
                <c:pt idx="710">
                  <c:v>203.64803346098958</c:v>
                </c:pt>
                <c:pt idx="711">
                  <c:v>203.89600432166185</c:v>
                </c:pt>
                <c:pt idx="712">
                  <c:v>204.14353339799942</c:v>
                </c:pt>
                <c:pt idx="713">
                  <c:v>204.39062026500443</c:v>
                </c:pt>
                <c:pt idx="714">
                  <c:v>204.6372644987888</c:v>
                </c:pt>
                <c:pt idx="715">
                  <c:v>204.88346567574399</c:v>
                </c:pt>
                <c:pt idx="716">
                  <c:v>205.12922337164207</c:v>
                </c:pt>
                <c:pt idx="717">
                  <c:v>205.37453716066045</c:v>
                </c:pt>
                <c:pt idx="718">
                  <c:v>205.61940661431984</c:v>
                </c:pt>
                <c:pt idx="719">
                  <c:v>205.86383130032488</c:v>
                </c:pt>
                <c:pt idx="720">
                  <c:v>206.10781078129344</c:v>
                </c:pt>
                <c:pt idx="721">
                  <c:v>206.35134461336068</c:v>
                </c:pt>
                <c:pt idx="722">
                  <c:v>206.59443234463802</c:v>
                </c:pt>
                <c:pt idx="723">
                  <c:v>206.83707351350748</c:v>
                </c:pt>
                <c:pt idx="724">
                  <c:v>207.07926764672504</c:v>
                </c:pt>
                <c:pt idx="725">
                  <c:v>207.32101425730269</c:v>
                </c:pt>
                <c:pt idx="726">
                  <c:v>207.56231284213371</c:v>
                </c:pt>
                <c:pt idx="727">
                  <c:v>207.80316287931652</c:v>
                </c:pt>
                <c:pt idx="728">
                  <c:v>208.04356382512333</c:v>
                </c:pt>
                <c:pt idx="729">
                  <c:v>208.28351511054896</c:v>
                </c:pt>
                <c:pt idx="730">
                  <c:v>208.52301613735739</c:v>
                </c:pt>
                <c:pt idx="731">
                  <c:v>208.76206627352562</c:v>
                </c:pt>
                <c:pt idx="732">
                  <c:v>209.00066484795656</c:v>
                </c:pt>
                <c:pt idx="733">
                  <c:v>209.23881114429949</c:v>
                </c:pt>
                <c:pt idx="734">
                  <c:v>209.47650439366896</c:v>
                </c:pt>
                <c:pt idx="735">
                  <c:v>209.71374376599044</c:v>
                </c:pt>
                <c:pt idx="736">
                  <c:v>209.95052835961502</c:v>
                </c:pt>
                <c:pt idx="737">
                  <c:v>210.18685718872356</c:v>
                </c:pt>
                <c:pt idx="738">
                  <c:v>210.4227291678672</c:v>
                </c:pt>
                <c:pt idx="739">
                  <c:v>210.65814309274035</c:v>
                </c:pt>
                <c:pt idx="740">
                  <c:v>210.89309761590499</c:v>
                </c:pt>
                <c:pt idx="741">
                  <c:v>211.12759121561137</c:v>
                </c:pt>
                <c:pt idx="742">
                  <c:v>211.36162215495344</c:v>
                </c:pt>
                <c:pt idx="743">
                  <c:v>211.59518842711475</c:v>
                </c:pt>
                <c:pt idx="744">
                  <c:v>211.8282876799453</c:v>
                </c:pt>
                <c:pt idx="745">
                  <c:v>212.06091710861477</c:v>
                </c:pt>
                <c:pt idx="746">
                  <c:v>212.29307329659781</c:v>
                </c:pt>
                <c:pt idx="747">
                  <c:v>212.52475196801532</c:v>
                </c:pt>
                <c:pt idx="748">
                  <c:v>212.75594757612194</c:v>
                </c:pt>
                <c:pt idx="749">
                  <c:v>212.98665255738152</c:v>
                </c:pt>
                <c:pt idx="750">
                  <c:v>213.21685580150088</c:v>
                </c:pt>
                <c:pt idx="751">
                  <c:v>213.44653885276557</c:v>
                </c:pt>
                <c:pt idx="752">
                  <c:v>213.67566262159411</c:v>
                </c:pt>
                <c:pt idx="753">
                  <c:v>213.90405234203757</c:v>
                </c:pt>
                <c:pt idx="754">
                  <c:v>214.13216306014414</c:v>
                </c:pt>
                <c:pt idx="755">
                  <c:v>214.36018004999039</c:v>
                </c:pt>
                <c:pt idx="756">
                  <c:v>214.58757470506941</c:v>
                </c:pt>
                <c:pt idx="757">
                  <c:v>214.81540387712769</c:v>
                </c:pt>
                <c:pt idx="758">
                  <c:v>215.04275741773148</c:v>
                </c:pt>
                <c:pt idx="759">
                  <c:v>215.26962757933902</c:v>
                </c:pt>
                <c:pt idx="760">
                  <c:v>215.49600304378058</c:v>
                </c:pt>
                <c:pt idx="761">
                  <c:v>215.72186515083183</c:v>
                </c:pt>
                <c:pt idx="762">
                  <c:v>215.94717492469249</c:v>
                </c:pt>
                <c:pt idx="763">
                  <c:v>216.17176742061298</c:v>
                </c:pt>
                <c:pt idx="764">
                  <c:v>216.39611416448537</c:v>
                </c:pt>
                <c:pt idx="765">
                  <c:v>216.6206283147022</c:v>
                </c:pt>
                <c:pt idx="766">
                  <c:v>216.84463795151049</c:v>
                </c:pt>
                <c:pt idx="767">
                  <c:v>217.06811131187877</c:v>
                </c:pt>
                <c:pt idx="768">
                  <c:v>217.29094776947116</c:v>
                </c:pt>
                <c:pt idx="769">
                  <c:v>217.51386525621746</c:v>
                </c:pt>
                <c:pt idx="770">
                  <c:v>217.73625642782207</c:v>
                </c:pt>
                <c:pt idx="771">
                  <c:v>217.95804617232295</c:v>
                </c:pt>
                <c:pt idx="772">
                  <c:v>218.18474408825648</c:v>
                </c:pt>
                <c:pt idx="773">
                  <c:v>218.411058789506</c:v>
                </c:pt>
                <c:pt idx="774">
                  <c:v>218.63698916065258</c:v>
                </c:pt>
                <c:pt idx="775">
                  <c:v>218.86253409759851</c:v>
                </c:pt>
                <c:pt idx="776">
                  <c:v>219.0876925066172</c:v>
                </c:pt>
                <c:pt idx="777">
                  <c:v>219.31246330333349</c:v>
                </c:pt>
                <c:pt idx="778">
                  <c:v>219.53684541162741</c:v>
                </c:pt>
                <c:pt idx="779">
                  <c:v>219.76083776245076</c:v>
                </c:pt>
                <c:pt idx="780">
                  <c:v>219.98443929254728</c:v>
                </c:pt>
                <c:pt idx="781">
                  <c:v>220.20764894306336</c:v>
                </c:pt>
                <c:pt idx="782">
                  <c:v>220.43046565803576</c:v>
                </c:pt>
                <c:pt idx="783">
                  <c:v>220.65288838273887</c:v>
                </c:pt>
                <c:pt idx="784">
                  <c:v>220.87491606187302</c:v>
                </c:pt>
                <c:pt idx="785">
                  <c:v>221.09654763756998</c:v>
                </c:pt>
                <c:pt idx="786">
                  <c:v>221.31778204718901</c:v>
                </c:pt>
                <c:pt idx="787">
                  <c:v>221.53861822087046</c:v>
                </c:pt>
                <c:pt idx="788">
                  <c:v>221.75905507880879</c:v>
                </c:pt>
                <c:pt idx="789">
                  <c:v>221.97909152819733</c:v>
                </c:pt>
                <c:pt idx="790">
                  <c:v>222.19872645978845</c:v>
                </c:pt>
                <c:pt idx="791">
                  <c:v>222.41795874399963</c:v>
                </c:pt>
                <c:pt idx="792">
                  <c:v>222.63678722647967</c:v>
                </c:pt>
                <c:pt idx="793">
                  <c:v>222.85521072302905</c:v>
                </c:pt>
                <c:pt idx="794">
                  <c:v>223.0732280137417</c:v>
                </c:pt>
                <c:pt idx="795">
                  <c:v>223.2908378362001</c:v>
                </c:pt>
                <c:pt idx="796">
                  <c:v>223.50803887750931</c:v>
                </c:pt>
                <c:pt idx="797">
                  <c:v>223.72482976489258</c:v>
                </c:pt>
                <c:pt idx="798">
                  <c:v>223.94120905448611</c:v>
                </c:pt>
                <c:pt idx="799">
                  <c:v>224.15717521785203</c:v>
                </c:pt>
                <c:pt idx="800">
                  <c:v>224.37272662556228</c:v>
                </c:pt>
                <c:pt idx="801">
                  <c:v>224.58786152696456</c:v>
                </c:pt>
                <c:pt idx="802">
                  <c:v>224.80257802489211</c:v>
                </c:pt>
                <c:pt idx="803">
                  <c:v>225.01687404354689</c:v>
                </c:pt>
                <c:pt idx="804">
                  <c:v>225.23074728696724</c:v>
                </c:pt>
                <c:pt idx="805">
                  <c:v>225.44419518418317</c:v>
                </c:pt>
                <c:pt idx="806">
                  <c:v>225.65721481499483</c:v>
                </c:pt>
                <c:pt idx="807">
                  <c:v>225.86980280656451</c:v>
                </c:pt>
                <c:pt idx="808">
                  <c:v>226.08195518419751</c:v>
                </c:pt>
                <c:pt idx="809">
                  <c:v>226.293667146491</c:v>
                </c:pt>
                <c:pt idx="810">
                  <c:v>226.50493270744545</c:v>
                </c:pt>
                <c:pt idx="811">
                  <c:v>226.7157440845327</c:v>
                </c:pt>
                <c:pt idx="812">
                  <c:v>226.92609054473914</c:v>
                </c:pt>
                <c:pt idx="813">
                  <c:v>227.13595589460604</c:v>
                </c:pt>
                <c:pt idx="814">
                  <c:v>227.34531160762847</c:v>
                </c:pt>
                <c:pt idx="815">
                  <c:v>227.55408726062782</c:v>
                </c:pt>
                <c:pt idx="816">
                  <c:v>227.76131125432335</c:v>
                </c:pt>
                <c:pt idx="817">
                  <c:v>227.96817533660501</c:v>
                </c:pt>
                <c:pt idx="818">
                  <c:v>228.17468060260583</c:v>
                </c:pt>
                <c:pt idx="819">
                  <c:v>228.3808281539186</c:v>
                </c:pt>
                <c:pt idx="820">
                  <c:v>228.58661909912817</c:v>
                </c:pt>
                <c:pt idx="821">
                  <c:v>228.79205455438372</c:v>
                </c:pt>
                <c:pt idx="822">
                  <c:v>228.99713564401591</c:v>
                </c:pt>
                <c:pt idx="823">
                  <c:v>229.20186350120241</c:v>
                </c:pt>
                <c:pt idx="824">
                  <c:v>229.40623926868875</c:v>
                </c:pt>
                <c:pt idx="825">
                  <c:v>229.61026409956838</c:v>
                </c:pt>
                <c:pt idx="826">
                  <c:v>229.81393915813061</c:v>
                </c:pt>
                <c:pt idx="827">
                  <c:v>230.01726562078218</c:v>
                </c:pt>
                <c:pt idx="828">
                  <c:v>230.22024467705319</c:v>
                </c:pt>
                <c:pt idx="829">
                  <c:v>230.42287753069562</c:v>
                </c:pt>
                <c:pt idx="830">
                  <c:v>230.62516540088745</c:v>
                </c:pt>
                <c:pt idx="831">
                  <c:v>230.82710952355464</c:v>
                </c:pt>
                <c:pt idx="832">
                  <c:v>231.02871115282701</c:v>
                </c:pt>
                <c:pt idx="833">
                  <c:v>231.22997156264614</c:v>
                </c:pt>
                <c:pt idx="834">
                  <c:v>231.43089204854593</c:v>
                </c:pt>
                <c:pt idx="835">
                  <c:v>231.63147392963089</c:v>
                </c:pt>
                <c:pt idx="836">
                  <c:v>231.83171855078101</c:v>
                </c:pt>
                <c:pt idx="837">
                  <c:v>232.03162728511867</c:v>
                </c:pt>
                <c:pt idx="838">
                  <c:v>232.23120153677783</c:v>
                </c:pt>
                <c:pt idx="839">
                  <c:v>232.4304427440261</c:v>
                </c:pt>
                <c:pt idx="840">
                  <c:v>232.62935238279869</c:v>
                </c:pt>
                <c:pt idx="841">
                  <c:v>232.82793197071791</c:v>
                </c:pt>
                <c:pt idx="842">
                  <c:v>233.02618307168663</c:v>
                </c:pt>
                <c:pt idx="843">
                  <c:v>233.22410730116596</c:v>
                </c:pt>
                <c:pt idx="844">
                  <c:v>233.42170633227349</c:v>
                </c:pt>
                <c:pt idx="845">
                  <c:v>233.61898190287405</c:v>
                </c:pt>
                <c:pt idx="846">
                  <c:v>233.81593582388044</c:v>
                </c:pt>
                <c:pt idx="847">
                  <c:v>234.01256998904165</c:v>
                </c:pt>
                <c:pt idx="848">
                  <c:v>234.20888638658056</c:v>
                </c:pt>
                <c:pt idx="849">
                  <c:v>234.40488711315345</c:v>
                </c:pt>
                <c:pt idx="850">
                  <c:v>234.60057439076277</c:v>
                </c:pt>
                <c:pt idx="851">
                  <c:v>234.79595058747293</c:v>
                </c:pt>
                <c:pt idx="852">
                  <c:v>234.99101824310381</c:v>
                </c:pt>
                <c:pt idx="853">
                  <c:v>235.18578010154226</c:v>
                </c:pt>
                <c:pt idx="854">
                  <c:v>235.38023915203252</c:v>
                </c:pt>
                <c:pt idx="855">
                  <c:v>235.57439868290962</c:v>
                </c:pt>
                <c:pt idx="856">
                  <c:v>235.76826235302724</c:v>
                </c:pt>
                <c:pt idx="857">
                  <c:v>235.96183428909933</c:v>
                </c:pt>
                <c:pt idx="858">
                  <c:v>236.15511922235348</c:v>
                </c:pt>
                <c:pt idx="859">
                  <c:v>236.34812268739523</c:v>
                </c:pt>
                <c:pt idx="860">
                  <c:v>236.54085132477047</c:v>
                </c:pt>
                <c:pt idx="861">
                  <c:v>236.73331336805126</c:v>
                </c:pt>
                <c:pt idx="862">
                  <c:v>236.92551948837709</c:v>
                </c:pt>
                <c:pt idx="863">
                  <c:v>237.11748441601048</c:v>
                </c:pt>
                <c:pt idx="864">
                  <c:v>237.30923055689391</c:v>
                </c:pt>
                <c:pt idx="865">
                  <c:v>237.50079829465943</c:v>
                </c:pt>
                <c:pt idx="866">
                  <c:v>237.69229412096868</c:v>
                </c:pt>
                <c:pt idx="867">
                  <c:v>237.88932073337369</c:v>
                </c:pt>
                <c:pt idx="868">
                  <c:v>238.08599768998292</c:v>
                </c:pt>
                <c:pt idx="869">
                  <c:v>238.28232298708653</c:v>
                </c:pt>
                <c:pt idx="870">
                  <c:v>238.47829463500656</c:v>
                </c:pt>
                <c:pt idx="871">
                  <c:v>238.67391065474519</c:v>
                </c:pt>
                <c:pt idx="872">
                  <c:v>238.86916907427863</c:v>
                </c:pt>
                <c:pt idx="873">
                  <c:v>239.06406792443744</c:v>
                </c:pt>
                <c:pt idx="874">
                  <c:v>239.2586052343037</c:v>
                </c:pt>
                <c:pt idx="875">
                  <c:v>239.45277902603866</c:v>
                </c:pt>
                <c:pt idx="876">
                  <c:v>239.6465873090348</c:v>
                </c:pt>
                <c:pt idx="877">
                  <c:v>239.84002807326075</c:v>
                </c:pt>
                <c:pt idx="878">
                  <c:v>240.03309928163486</c:v>
                </c:pt>
                <c:pt idx="879">
                  <c:v>240.22579886121898</c:v>
                </c:pt>
                <c:pt idx="880">
                  <c:v>240.4181246929675</c:v>
                </c:pt>
                <c:pt idx="881">
                  <c:v>240.61007459968948</c:v>
                </c:pt>
                <c:pt idx="882">
                  <c:v>240.80164633177603</c:v>
                </c:pt>
                <c:pt idx="883">
                  <c:v>240.99283755010174</c:v>
                </c:pt>
                <c:pt idx="884">
                  <c:v>241.18364580530351</c:v>
                </c:pt>
                <c:pt idx="885">
                  <c:v>241.37406851234991</c:v>
                </c:pt>
                <c:pt idx="886">
                  <c:v>241.56410291888602</c:v>
                </c:pt>
                <c:pt idx="887">
                  <c:v>241.75374606519969</c:v>
                </c:pt>
                <c:pt idx="888">
                  <c:v>241.94299473267054</c:v>
                </c:pt>
                <c:pt idx="889">
                  <c:v>242.13184537600014</c:v>
                </c:pt>
                <c:pt idx="890">
                  <c:v>242.32029403195097</c:v>
                </c:pt>
                <c:pt idx="891">
                  <c:v>242.50833619291438</c:v>
                </c:pt>
                <c:pt idx="892">
                  <c:v>242.6959666256835</c:v>
                </c:pt>
                <c:pt idx="893">
                  <c:v>242.88317910061542</c:v>
                </c:pt>
                <c:pt idx="894">
                  <c:v>243.0699659650877</c:v>
                </c:pt>
                <c:pt idx="895">
                  <c:v>243.25631742445842</c:v>
                </c:pt>
                <c:pt idx="896">
                  <c:v>243.4422202130925</c:v>
                </c:pt>
                <c:pt idx="897">
                  <c:v>243.62765479086192</c:v>
                </c:pt>
                <c:pt idx="898">
                  <c:v>243.81258805996146</c:v>
                </c:pt>
                <c:pt idx="899">
                  <c:v>243.99694546215488</c:v>
                </c:pt>
                <c:pt idx="900">
                  <c:v>244.18025520374474</c:v>
                </c:pt>
                <c:pt idx="901">
                  <c:v>244.3633459964642</c:v>
                </c:pt>
                <c:pt idx="902">
                  <c:v>244.5462385247713</c:v>
                </c:pt>
                <c:pt idx="903">
                  <c:v>244.72896707060912</c:v>
                </c:pt>
                <c:pt idx="904">
                  <c:v>244.91160476842842</c:v>
                </c:pt>
                <c:pt idx="905">
                  <c:v>245.09448883257141</c:v>
                </c:pt>
                <c:pt idx="906">
                  <c:v>245.27673911678241</c:v>
                </c:pt>
                <c:pt idx="907">
                  <c:v>245.4877999510075</c:v>
                </c:pt>
                <c:pt idx="908">
                  <c:v>245.69880218776859</c:v>
                </c:pt>
                <c:pt idx="909">
                  <c:v>245.90973523818045</c:v>
                </c:pt>
                <c:pt idx="910">
                  <c:v>246.12058862537668</c:v>
                </c:pt>
                <c:pt idx="911">
                  <c:v>246.33135198824661</c:v>
                </c:pt>
                <c:pt idx="912">
                  <c:v>246.54201508507143</c:v>
                </c:pt>
                <c:pt idx="913">
                  <c:v>246.75256779705478</c:v>
                </c:pt>
                <c:pt idx="914">
                  <c:v>246.9630001317411</c:v>
                </c:pt>
                <c:pt idx="915">
                  <c:v>247.17330222631526</c:v>
                </c:pt>
                <c:pt idx="916">
                  <c:v>247.38346435077892</c:v>
                </c:pt>
                <c:pt idx="917">
                  <c:v>247.59347691099691</c:v>
                </c:pt>
                <c:pt idx="918">
                  <c:v>247.80333045160796</c:v>
                </c:pt>
                <c:pt idx="919">
                  <c:v>248.01301565879513</c:v>
                </c:pt>
                <c:pt idx="920">
                  <c:v>248.22252336291027</c:v>
                </c:pt>
                <c:pt idx="921">
                  <c:v>248.43184454094737</c:v>
                </c:pt>
                <c:pt idx="922">
                  <c:v>248.64097031886001</c:v>
                </c:pt>
                <c:pt idx="923">
                  <c:v>248.84989197371866</c:v>
                </c:pt>
                <c:pt idx="924">
                  <c:v>249.05860093570237</c:v>
                </c:pt>
                <c:pt idx="925">
                  <c:v>249.26708878992201</c:v>
                </c:pt>
                <c:pt idx="926">
                  <c:v>249.47534727806951</c:v>
                </c:pt>
                <c:pt idx="927">
                  <c:v>249.68336829989028</c:v>
                </c:pt>
                <c:pt idx="928">
                  <c:v>249.89114391447487</c:v>
                </c:pt>
                <c:pt idx="929">
                  <c:v>250.09866634136637</c:v>
                </c:pt>
                <c:pt idx="930">
                  <c:v>250.30592796147982</c:v>
                </c:pt>
                <c:pt idx="931">
                  <c:v>250.51292131783168</c:v>
                </c:pt>
                <c:pt idx="932">
                  <c:v>250.71963911607494</c:v>
                </c:pt>
                <c:pt idx="933">
                  <c:v>250.926074224838</c:v>
                </c:pt>
                <c:pt idx="934">
                  <c:v>251.13221967586441</c:v>
                </c:pt>
                <c:pt idx="935">
                  <c:v>251.33806866395034</c:v>
                </c:pt>
                <c:pt idx="936">
                  <c:v>251.54361454667773</c:v>
                </c:pt>
                <c:pt idx="937">
                  <c:v>251.74885084393961</c:v>
                </c:pt>
                <c:pt idx="938">
                  <c:v>251.95377123725569</c:v>
                </c:pt>
                <c:pt idx="939">
                  <c:v>252.15836956887458</c:v>
                </c:pt>
                <c:pt idx="940">
                  <c:v>252.3626398406598</c:v>
                </c:pt>
                <c:pt idx="941">
                  <c:v>252.56657621275602</c:v>
                </c:pt>
                <c:pt idx="942">
                  <c:v>252.77017300203127</c:v>
                </c:pt>
                <c:pt idx="943">
                  <c:v>252.9734246802914</c:v>
                </c:pt>
                <c:pt idx="944">
                  <c:v>253.17632587226058</c:v>
                </c:pt>
                <c:pt idx="945">
                  <c:v>253.37887135332295</c:v>
                </c:pt>
                <c:pt idx="946">
                  <c:v>253.58105604701697</c:v>
                </c:pt>
                <c:pt idx="947">
                  <c:v>253.78287502227496</c:v>
                </c:pt>
                <c:pt idx="948">
                  <c:v>253.98432349039783</c:v>
                </c:pt>
                <c:pt idx="949">
                  <c:v>254.18539680175161</c:v>
                </c:pt>
                <c:pt idx="950">
                  <c:v>254.38609044217361</c:v>
                </c:pt>
                <c:pt idx="951">
                  <c:v>254.58640002906853</c:v>
                </c:pt>
                <c:pt idx="952">
                  <c:v>254.7863213071754</c:v>
                </c:pt>
                <c:pt idx="953">
                  <c:v>254.98585014398003</c:v>
                </c:pt>
                <c:pt idx="954">
                  <c:v>255.18498252474183</c:v>
                </c:pt>
                <c:pt idx="955">
                  <c:v>255.38371454710006</c:v>
                </c:pt>
                <c:pt idx="956">
                  <c:v>255.58204241521392</c:v>
                </c:pt>
                <c:pt idx="957">
                  <c:v>255.77996243338396</c:v>
                </c:pt>
                <c:pt idx="958">
                  <c:v>255.9774709990879</c:v>
                </c:pt>
                <c:pt idx="959">
                  <c:v>256.17456459535208</c:v>
                </c:pt>
                <c:pt idx="960">
                  <c:v>256.371239782359</c:v>
                </c:pt>
                <c:pt idx="961">
                  <c:v>256.56749318816912</c:v>
                </c:pt>
                <c:pt idx="962">
                  <c:v>256.76332149840493</c:v>
                </c:pt>
                <c:pt idx="963">
                  <c:v>256.95872144470803</c:v>
                </c:pt>
                <c:pt idx="964">
                  <c:v>257.15368979172825</c:v>
                </c:pt>
                <c:pt idx="965">
                  <c:v>257.34822332234063</c:v>
                </c:pt>
                <c:pt idx="966">
                  <c:v>257.54231882069865</c:v>
                </c:pt>
                <c:pt idx="967">
                  <c:v>257.73597305261342</c:v>
                </c:pt>
                <c:pt idx="968">
                  <c:v>257.9291827425933</c:v>
                </c:pt>
                <c:pt idx="969">
                  <c:v>258.12194454665257</c:v>
                </c:pt>
                <c:pt idx="970">
                  <c:v>258.31425501969045</c:v>
                </c:pt>
                <c:pt idx="971">
                  <c:v>258.50611057578982</c:v>
                </c:pt>
                <c:pt idx="972">
                  <c:v>258.69750743913096</c:v>
                </c:pt>
                <c:pt idx="973">
                  <c:v>258.88844158222088</c:v>
                </c:pt>
                <c:pt idx="974">
                  <c:v>259.0789086466113</c:v>
                </c:pt>
                <c:pt idx="975">
                  <c:v>259.26890383883278</c:v>
                </c:pt>
                <c:pt idx="976">
                  <c:v>259.45842179022947</c:v>
                </c:pt>
                <c:pt idx="977">
                  <c:v>259.64745636239701</c:v>
                </c:pt>
                <c:pt idx="978">
                  <c:v>259.83600036724994</c:v>
                </c:pt>
                <c:pt idx="979">
                  <c:v>260.02404514625766</c:v>
                </c:pt>
                <c:pt idx="980">
                  <c:v>260.21157990241267</c:v>
                </c:pt>
                <c:pt idx="981">
                  <c:v>260.39859056157206</c:v>
                </c:pt>
                <c:pt idx="982">
                  <c:v>260.58505763529888</c:v>
                </c:pt>
                <c:pt idx="983">
                  <c:v>260.77095160967656</c:v>
                </c:pt>
                <c:pt idx="984">
                  <c:v>260.95622051532217</c:v>
                </c:pt>
                <c:pt idx="985">
                  <c:v>261.14073848122456</c:v>
                </c:pt>
                <c:pt idx="986">
                  <c:v>261.32326414066625</c:v>
                </c:pt>
                <c:pt idx="987">
                  <c:v>261.50551647953949</c:v>
                </c:pt>
                <c:pt idx="988">
                  <c:v>261.68749800909359</c:v>
                </c:pt>
                <c:pt idx="989">
                  <c:v>261.86921142978326</c:v>
                </c:pt>
                <c:pt idx="990">
                  <c:v>262.05065966175727</c:v>
                </c:pt>
                <c:pt idx="991">
                  <c:v>262.23184588243129</c:v>
                </c:pt>
                <c:pt idx="992">
                  <c:v>262.41277357338248</c:v>
                </c:pt>
                <c:pt idx="993">
                  <c:v>262.59344657972503</c:v>
                </c:pt>
                <c:pt idx="994">
                  <c:v>262.77386918652775</c:v>
                </c:pt>
                <c:pt idx="995">
                  <c:v>262.95404621903469</c:v>
                </c:pt>
                <c:pt idx="996">
                  <c:v>263.13398317700819</c:v>
                </c:pt>
                <c:pt idx="997">
                  <c:v>263.31368641951161</c:v>
                </c:pt>
                <c:pt idx="998">
                  <c:v>263.49316342700632</c:v>
                </c:pt>
                <c:pt idx="999">
                  <c:v>263.67242318727489</c:v>
                </c:pt>
                <c:pt idx="1000">
                  <c:v>263.85147679068399</c:v>
                </c:pt>
                <c:pt idx="1001">
                  <c:v>264.03033840441691</c:v>
                </c:pt>
                <c:pt idx="1002">
                  <c:v>264.20902699698644</c:v>
                </c:pt>
                <c:pt idx="1003">
                  <c:v>264.38756974186111</c:v>
                </c:pt>
                <c:pt idx="1004">
                  <c:v>264.56600991870704</c:v>
                </c:pt>
                <c:pt idx="1005">
                  <c:v>264.74443099640331</c:v>
                </c:pt>
                <c:pt idx="1006">
                  <c:v>264.92308887559489</c:v>
                </c:pt>
                <c:pt idx="1007">
                  <c:v>265.09904562864267</c:v>
                </c:pt>
                <c:pt idx="1008">
                  <c:v>265.27470417724669</c:v>
                </c:pt>
                <c:pt idx="1009">
                  <c:v>265.45006515916009</c:v>
                </c:pt>
                <c:pt idx="1010">
                  <c:v>265.62512921371342</c:v>
                </c:pt>
                <c:pt idx="1011">
                  <c:v>265.79989698193879</c:v>
                </c:pt>
                <c:pt idx="1012">
                  <c:v>265.97436910669921</c:v>
                </c:pt>
                <c:pt idx="1013">
                  <c:v>266.14854623282457</c:v>
                </c:pt>
                <c:pt idx="1014">
                  <c:v>266.32242900725259</c:v>
                </c:pt>
                <c:pt idx="1015">
                  <c:v>266.49601807917799</c:v>
                </c:pt>
                <c:pt idx="1016">
                  <c:v>266.66931410020686</c:v>
                </c:pt>
                <c:pt idx="1017">
                  <c:v>266.84231772451989</c:v>
                </c:pt>
                <c:pt idx="1018">
                  <c:v>267.0150296090427</c:v>
                </c:pt>
                <c:pt idx="1019">
                  <c:v>267.18745041362479</c:v>
                </c:pt>
                <c:pt idx="1020">
                  <c:v>267.35958080122725</c:v>
                </c:pt>
                <c:pt idx="1021">
                  <c:v>267.53142143812045</c:v>
                </c:pt>
                <c:pt idx="1022">
                  <c:v>267.70297299409128</c:v>
                </c:pt>
                <c:pt idx="1023">
                  <c:v>267.87423614266186</c:v>
                </c:pt>
                <c:pt idx="1024">
                  <c:v>268.04521156131909</c:v>
                </c:pt>
                <c:pt idx="1025">
                  <c:v>268.21589993175724</c:v>
                </c:pt>
                <c:pt idx="1026">
                  <c:v>268.38630194013342</c:v>
                </c:pt>
                <c:pt idx="1027">
                  <c:v>268.55641827733751</c:v>
                </c:pt>
                <c:pt idx="1028">
                  <c:v>268.72624963927711</c:v>
                </c:pt>
                <c:pt idx="1029">
                  <c:v>268.89579672717878</c:v>
                </c:pt>
                <c:pt idx="1030">
                  <c:v>269.06506024790701</c:v>
                </c:pt>
                <c:pt idx="1031">
                  <c:v>269.23404091430211</c:v>
                </c:pt>
                <c:pt idx="1032">
                  <c:v>269.40273944553826</c:v>
                </c:pt>
                <c:pt idx="1033">
                  <c:v>269.57115656750369</c:v>
                </c:pt>
                <c:pt idx="1034">
                  <c:v>269.73929301320413</c:v>
                </c:pt>
                <c:pt idx="1035">
                  <c:v>269.90714952319257</c:v>
                </c:pt>
                <c:pt idx="1036">
                  <c:v>270.07472684602584</c:v>
                </c:pt>
                <c:pt idx="1037">
                  <c:v>270.24202573875186</c:v>
                </c:pt>
                <c:pt idx="1038">
                  <c:v>270.40904696742899</c:v>
                </c:pt>
                <c:pt idx="1039">
                  <c:v>270.57579130768084</c:v>
                </c:pt>
                <c:pt idx="1040">
                  <c:v>270.74225954528958</c:v>
                </c:pt>
                <c:pt idx="1041">
                  <c:v>270.90845247683109</c:v>
                </c:pt>
                <c:pt idx="1042">
                  <c:v>271.07437091035575</c:v>
                </c:pt>
                <c:pt idx="1043">
                  <c:v>271.24001566611901</c:v>
                </c:pt>
                <c:pt idx="1044">
                  <c:v>271.40538757736709</c:v>
                </c:pt>
                <c:pt idx="1045">
                  <c:v>271.57048749118201</c:v>
                </c:pt>
                <c:pt idx="1046">
                  <c:v>271.73531626939308</c:v>
                </c:pt>
                <c:pt idx="1047">
                  <c:v>271.89987478956016</c:v>
                </c:pt>
                <c:pt idx="1048">
                  <c:v>272.06416394603724</c:v>
                </c:pt>
                <c:pt idx="1049">
                  <c:v>272.22818465112459</c:v>
                </c:pt>
                <c:pt idx="1050">
                  <c:v>272.39193783631765</c:v>
                </c:pt>
                <c:pt idx="1051">
                  <c:v>272.55542445366547</c:v>
                </c:pt>
                <c:pt idx="1052">
                  <c:v>272.7186454772488</c:v>
                </c:pt>
                <c:pt idx="1053">
                  <c:v>272.88160190479357</c:v>
                </c:pt>
                <c:pt idx="1054">
                  <c:v>273.04429475943368</c:v>
                </c:pt>
                <c:pt idx="1055">
                  <c:v>273.20672509164302</c:v>
                </c:pt>
                <c:pt idx="1056">
                  <c:v>273.36889398135582</c:v>
                </c:pt>
                <c:pt idx="1057">
                  <c:v>273.5308025403009</c:v>
                </c:pt>
                <c:pt idx="1058">
                  <c:v>273.69245191457651</c:v>
                </c:pt>
                <c:pt idx="1059">
                  <c:v>273.85384328749848</c:v>
                </c:pt>
                <c:pt idx="1060">
                  <c:v>274.01497788275913</c:v>
                </c:pt>
                <c:pt idx="1061">
                  <c:v>274.17585696794151</c:v>
                </c:pt>
                <c:pt idx="1062">
                  <c:v>274.33648185843975</c:v>
                </c:pt>
                <c:pt idx="1063">
                  <c:v>274.49685392184813</c:v>
                </c:pt>
                <c:pt idx="1064">
                  <c:v>274.656974582891</c:v>
                </c:pt>
                <c:pt idx="1065">
                  <c:v>274.81684532898038</c:v>
                </c:pt>
                <c:pt idx="1066">
                  <c:v>274.97646771650625</c:v>
                </c:pt>
                <c:pt idx="1067">
                  <c:v>275.13584337798562</c:v>
                </c:pt>
                <c:pt idx="1068">
                  <c:v>275.29497403022367</c:v>
                </c:pt>
                <c:pt idx="1069">
                  <c:v>275.45386148367527</c:v>
                </c:pt>
                <c:pt idx="1070">
                  <c:v>275.61250765323967</c:v>
                </c:pt>
                <c:pt idx="1071">
                  <c:v>275.77091457077518</c:v>
                </c:pt>
                <c:pt idx="1072">
                  <c:v>275.92908439969807</c:v>
                </c:pt>
                <c:pt idx="1073">
                  <c:v>276.08701945212323</c:v>
                </c:pt>
                <c:pt idx="1074">
                  <c:v>276.24472220913293</c:v>
                </c:pt>
                <c:pt idx="1075">
                  <c:v>276.40219534493349</c:v>
                </c:pt>
                <c:pt idx="1076">
                  <c:v>276.55944175589366</c:v>
                </c:pt>
                <c:pt idx="1077">
                  <c:v>276.71646459578346</c:v>
                </c:pt>
                <c:pt idx="1078">
                  <c:v>276.87326731899032</c:v>
                </c:pt>
                <c:pt idx="1079">
                  <c:v>277.02985373414606</c:v>
                </c:pt>
                <c:pt idx="1080">
                  <c:v>277.18622807155907</c:v>
                </c:pt>
                <c:pt idx="1081">
                  <c:v>277.34239506928526</c:v>
                </c:pt>
                <c:pt idx="1082">
                  <c:v>277.49836008488592</c:v>
                </c:pt>
                <c:pt idx="1083">
                  <c:v>277.65412924343462</c:v>
                </c:pt>
                <c:pt idx="1084">
                  <c:v>277.80970963809227</c:v>
                </c:pt>
                <c:pt idx="1085">
                  <c:v>277.96510960942021</c:v>
                </c:pt>
                <c:pt idx="1086">
                  <c:v>278.12033914724537</c:v>
                </c:pt>
                <c:pt idx="1087">
                  <c:v>278.27541049238937</c:v>
                </c:pt>
                <c:pt idx="1088">
                  <c:v>278.43033908378732</c:v>
                </c:pt>
                <c:pt idx="1089">
                  <c:v>278.5851451483021</c:v>
                </c:pt>
                <c:pt idx="1090">
                  <c:v>278.73985660946977</c:v>
                </c:pt>
                <c:pt idx="1091">
                  <c:v>278.89451509873487</c:v>
                </c:pt>
                <c:pt idx="1092">
                  <c:v>279.04919093065524</c:v>
                </c:pt>
                <c:pt idx="1093">
                  <c:v>279.20403503579348</c:v>
                </c:pt>
                <c:pt idx="1094">
                  <c:v>279.35969505067675</c:v>
                </c:pt>
                <c:pt idx="1095">
                  <c:v>279.51408602596479</c:v>
                </c:pt>
                <c:pt idx="1096">
                  <c:v>279.66912627372869</c:v>
                </c:pt>
                <c:pt idx="1097">
                  <c:v>279.82244755615864</c:v>
                </c:pt>
                <c:pt idx="1098">
                  <c:v>279.97575345025041</c:v>
                </c:pt>
                <c:pt idx="1099">
                  <c:v>280.12914639104361</c:v>
                </c:pt>
                <c:pt idx="1100">
                  <c:v>280.28290648725294</c:v>
                </c:pt>
                <c:pt idx="1101">
                  <c:v>280.45155536302855</c:v>
                </c:pt>
                <c:pt idx="1102">
                  <c:v>280.61955026053926</c:v>
                </c:pt>
                <c:pt idx="1103">
                  <c:v>280.7868842015327</c:v>
                </c:pt>
                <c:pt idx="1104">
                  <c:v>280.95355085249241</c:v>
                </c:pt>
                <c:pt idx="1105">
                  <c:v>281.11954446594569</c:v>
                </c:pt>
                <c:pt idx="1106">
                  <c:v>281.28485981209639</c:v>
                </c:pt>
                <c:pt idx="1107">
                  <c:v>281.44949209879536</c:v>
                </c:pt>
                <c:pt idx="1108">
                  <c:v>281.6134368770181</c:v>
                </c:pt>
                <c:pt idx="1109">
                  <c:v>281.77668992775864</c:v>
                </c:pt>
                <c:pt idx="1110">
                  <c:v>281.93924712432062</c:v>
                </c:pt>
                <c:pt idx="1111">
                  <c:v>282.1011042609498</c:v>
                </c:pt>
                <c:pt idx="1112">
                  <c:v>282.26225683382199</c:v>
                </c:pt>
                <c:pt idx="1113">
                  <c:v>282.42269975207853</c:v>
                </c:pt>
                <c:pt idx="1114">
                  <c:v>282.58242694190642</c:v>
                </c:pt>
                <c:pt idx="1115">
                  <c:v>282.74143077925822</c:v>
                </c:pt>
                <c:pt idx="1116">
                  <c:v>282.89970123220269</c:v>
                </c:pt>
                <c:pt idx="1117">
                  <c:v>283.05722447561106</c:v>
                </c:pt>
                <c:pt idx="1118">
                  <c:v>283.21398045562677</c:v>
                </c:pt>
                <c:pt idx="1119">
                  <c:v>283.36993808602875</c:v>
                </c:pt>
                <c:pt idx="1120">
                  <c:v>283.52504402592291</c:v>
                </c:pt>
                <c:pt idx="1121">
                  <c:v>283.6791878369512</c:v>
                </c:pt>
                <c:pt idx="1122">
                  <c:v>283.83199865731416</c:v>
                </c:pt>
                <c:pt idx="1123">
                  <c:v>283.98630700434171</c:v>
                </c:pt>
                <c:pt idx="1124">
                  <c:v>284.13956121590888</c:v>
                </c:pt>
                <c:pt idx="1125">
                  <c:v>284.29086382949771</c:v>
                </c:pt>
                <c:pt idx="1126">
                  <c:v>284.44216726521961</c:v>
                </c:pt>
                <c:pt idx="1127">
                  <c:v>284.59357616085464</c:v>
                </c:pt>
                <c:pt idx="1128">
                  <c:v>284.74535483775009</c:v>
                </c:pt>
                <c:pt idx="1129">
                  <c:v>284.90037934293326</c:v>
                </c:pt>
                <c:pt idx="1130">
                  <c:v>285.05456821248669</c:v>
                </c:pt>
                <c:pt idx="1131">
                  <c:v>285.20786832149844</c:v>
                </c:pt>
                <c:pt idx="1132">
                  <c:v>285.3601697585994</c:v>
                </c:pt>
                <c:pt idx="1133">
                  <c:v>285.51111412150465</c:v>
                </c:pt>
                <c:pt idx="1134">
                  <c:v>285.66425877032532</c:v>
                </c:pt>
                <c:pt idx="1135">
                  <c:v>285.81644652205057</c:v>
                </c:pt>
                <c:pt idx="1136">
                  <c:v>285.9674724845076</c:v>
                </c:pt>
                <c:pt idx="1137">
                  <c:v>286.11549194927034</c:v>
                </c:pt>
                <c:pt idx="1138">
                  <c:v>286.26329955557617</c:v>
                </c:pt>
                <c:pt idx="1139">
                  <c:v>286.4108989919726</c:v>
                </c:pt>
                <c:pt idx="1140">
                  <c:v>286.55829433814569</c:v>
                </c:pt>
                <c:pt idx="1141">
                  <c:v>286.70549013800706</c:v>
                </c:pt>
                <c:pt idx="1142">
                  <c:v>286.85249149236131</c:v>
                </c:pt>
                <c:pt idx="1143">
                  <c:v>286.99930417826448</c:v>
                </c:pt>
                <c:pt idx="1144">
                  <c:v>287.14593480555573</c:v>
                </c:pt>
                <c:pt idx="1145">
                  <c:v>287.29239102646403</c:v>
                </c:pt>
                <c:pt idx="1146">
                  <c:v>287.43868182321745</c:v>
                </c:pt>
                <c:pt idx="1147">
                  <c:v>287.58481791427602</c:v>
                </c:pt>
                <c:pt idx="1148">
                  <c:v>287.73081234850002</c:v>
                </c:pt>
                <c:pt idx="1149">
                  <c:v>287.87668141236293</c:v>
                </c:pt>
                <c:pt idx="1150">
                  <c:v>288.02244609230945</c:v>
                </c:pt>
                <c:pt idx="1151">
                  <c:v>288.16813460448066</c:v>
                </c:pt>
                <c:pt idx="1152">
                  <c:v>288.31378721208659</c:v>
                </c:pt>
                <c:pt idx="1153">
                  <c:v>288.4594667659822</c:v>
                </c:pt>
                <c:pt idx="1154">
                  <c:v>288.60528747508187</c:v>
                </c:pt>
                <c:pt idx="1155">
                  <c:v>288.75153471779157</c:v>
                </c:pt>
                <c:pt idx="1156">
                  <c:v>288.90089812731446</c:v>
                </c:pt>
                <c:pt idx="1157">
                  <c:v>289.04927665027384</c:v>
                </c:pt>
                <c:pt idx="1158">
                  <c:v>289.19656726649879</c:v>
                </c:pt>
                <c:pt idx="1159">
                  <c:v>289.34246274669204</c:v>
                </c:pt>
                <c:pt idx="1160">
                  <c:v>289.53367539543478</c:v>
                </c:pt>
                <c:pt idx="1161">
                  <c:v>289.7243517369576</c:v>
                </c:pt>
                <c:pt idx="1162">
                  <c:v>289.91443403631803</c:v>
                </c:pt>
                <c:pt idx="1163">
                  <c:v>290.1038659568764</c:v>
                </c:pt>
                <c:pt idx="1164">
                  <c:v>290.29259279362196</c:v>
                </c:pt>
                <c:pt idx="1165">
                  <c:v>290.48056170606333</c:v>
                </c:pt>
                <c:pt idx="1166">
                  <c:v>290.66772194766446</c:v>
                </c:pt>
                <c:pt idx="1167">
                  <c:v>290.85402508853076</c:v>
                </c:pt>
                <c:pt idx="1168">
                  <c:v>291.03942522781369</c:v>
                </c:pt>
                <c:pt idx="1169">
                  <c:v>291.2238791921111</c:v>
                </c:pt>
                <c:pt idx="1170">
                  <c:v>291.4073467160099</c:v>
                </c:pt>
                <c:pt idx="1171">
                  <c:v>291.58979060085051</c:v>
                </c:pt>
                <c:pt idx="1172">
                  <c:v>291.77117684777971</c:v>
                </c:pt>
                <c:pt idx="1173">
                  <c:v>291.95147476120843</c:v>
                </c:pt>
                <c:pt idx="1174">
                  <c:v>292.13065701887086</c:v>
                </c:pt>
                <c:pt idx="1175">
                  <c:v>292.30869970476869</c:v>
                </c:pt>
                <c:pt idx="1176">
                  <c:v>292.48558230133062</c:v>
                </c:pt>
                <c:pt idx="1177">
                  <c:v>292.66128763703938</c:v>
                </c:pt>
                <c:pt idx="1178">
                  <c:v>292.83580178546634</c:v>
                </c:pt>
                <c:pt idx="1179">
                  <c:v>293.00911391092183</c:v>
                </c:pt>
                <c:pt idx="1180">
                  <c:v>293.18121605448607</c:v>
                </c:pt>
                <c:pt idx="1181">
                  <c:v>293.35210285154972</c:v>
                </c:pt>
                <c:pt idx="1182">
                  <c:v>293.52177116733162</c:v>
                </c:pt>
                <c:pt idx="1183">
                  <c:v>293.69021962862712</c:v>
                </c:pt>
                <c:pt idx="1184">
                  <c:v>293.85744801535259</c:v>
                </c:pt>
                <c:pt idx="1185">
                  <c:v>294.02345644829921</c:v>
                </c:pt>
                <c:pt idx="1186">
                  <c:v>294.18824425676775</c:v>
                </c:pt>
                <c:pt idx="1187">
                  <c:v>294.35180830008329</c:v>
                </c:pt>
                <c:pt idx="1188">
                  <c:v>294.51414026736711</c:v>
                </c:pt>
                <c:pt idx="1189">
                  <c:v>294.67522183859984</c:v>
                </c:pt>
                <c:pt idx="1190">
                  <c:v>294.83501463894356</c:v>
                </c:pt>
                <c:pt idx="1191">
                  <c:v>294.99343426306967</c:v>
                </c:pt>
                <c:pt idx="1192">
                  <c:v>295.15025069482493</c:v>
                </c:pt>
                <c:pt idx="1193">
                  <c:v>295.30384132336775</c:v>
                </c:pt>
                <c:pt idx="1194">
                  <c:v>295.45732448091604</c:v>
                </c:pt>
                <c:pt idx="1195">
                  <c:v>295.6107313853438</c:v>
                </c:pt>
                <c:pt idx="1196">
                  <c:v>295.76410589745717</c:v>
                </c:pt>
                <c:pt idx="1197">
                  <c:v>295.9175145125032</c:v>
                </c:pt>
                <c:pt idx="1198">
                  <c:v>296.07107106949189</c:v>
                </c:pt>
                <c:pt idx="1199">
                  <c:v>296.22502036702406</c:v>
                </c:pt>
                <c:pt idx="1200">
                  <c:v>296.38033971819971</c:v>
                </c:pt>
                <c:pt idx="1201">
                  <c:v>296.53285570665935</c:v>
                </c:pt>
                <c:pt idx="1202">
                  <c:v>296.68548826073936</c:v>
                </c:pt>
                <c:pt idx="1203">
                  <c:v>296.83843450819018</c:v>
                </c:pt>
                <c:pt idx="1204">
                  <c:v>296.99230703088114</c:v>
                </c:pt>
                <c:pt idx="1205">
                  <c:v>297.13627650700755</c:v>
                </c:pt>
                <c:pt idx="1206">
                  <c:v>297.28006555019113</c:v>
                </c:pt>
                <c:pt idx="1207">
                  <c:v>297.4236655045209</c:v>
                </c:pt>
                <c:pt idx="1208">
                  <c:v>297.56706849040614</c:v>
                </c:pt>
                <c:pt idx="1209">
                  <c:v>297.71026733039895</c:v>
                </c:pt>
                <c:pt idx="1210">
                  <c:v>297.8532554828077</c:v>
                </c:pt>
                <c:pt idx="1211">
                  <c:v>297.99602698219053</c:v>
                </c:pt>
                <c:pt idx="1212">
                  <c:v>298.13857638594345</c:v>
                </c:pt>
                <c:pt idx="1213">
                  <c:v>298.28089872629357</c:v>
                </c:pt>
                <c:pt idx="1214">
                  <c:v>298.42298946709974</c:v>
                </c:pt>
                <c:pt idx="1215">
                  <c:v>298.56484446493266</c:v>
                </c:pt>
                <c:pt idx="1216">
                  <c:v>298.7064599339725</c:v>
                </c:pt>
                <c:pt idx="1217">
                  <c:v>298.8478324143166</c:v>
                </c:pt>
                <c:pt idx="1218">
                  <c:v>298.98895874333789</c:v>
                </c:pt>
                <c:pt idx="1219">
                  <c:v>299.12983602977528</c:v>
                </c:pt>
                <c:pt idx="1220">
                  <c:v>299.27046163027336</c:v>
                </c:pt>
                <c:pt idx="1221">
                  <c:v>299.41083312812208</c:v>
                </c:pt>
                <c:pt idx="1222">
                  <c:v>299.55094831397321</c:v>
                </c:pt>
                <c:pt idx="1223">
                  <c:v>299.69080516833344</c:v>
                </c:pt>
                <c:pt idx="1224">
                  <c:v>299.83040184566016</c:v>
                </c:pt>
                <c:pt idx="1225">
                  <c:v>299.96973665989862</c:v>
                </c:pt>
                <c:pt idx="1226">
                  <c:v>300.10880807132196</c:v>
                </c:pt>
                <c:pt idx="1227">
                  <c:v>300.24761467454579</c:v>
                </c:pt>
                <c:pt idx="1228">
                  <c:v>300.38615518760417</c:v>
                </c:pt>
                <c:pt idx="1229">
                  <c:v>300.52442844198646</c:v>
                </c:pt>
                <c:pt idx="1230">
                  <c:v>300.66243337354302</c:v>
                </c:pt>
                <c:pt idx="1231">
                  <c:v>300.80016901417815</c:v>
                </c:pt>
                <c:pt idx="1232">
                  <c:v>300.93763448425563</c:v>
                </c:pt>
                <c:pt idx="1233">
                  <c:v>301.07482898565223</c:v>
                </c:pt>
                <c:pt idx="1234">
                  <c:v>301.21175179539881</c:v>
                </c:pt>
                <c:pt idx="1235">
                  <c:v>301.34840225985414</c:v>
                </c:pt>
                <c:pt idx="1236">
                  <c:v>301.48477978936444</c:v>
                </c:pt>
                <c:pt idx="1237">
                  <c:v>301.62088385336426</c:v>
                </c:pt>
                <c:pt idx="1238">
                  <c:v>301.75671397587911</c:v>
                </c:pt>
                <c:pt idx="1239">
                  <c:v>301.89226973139415</c:v>
                </c:pt>
                <c:pt idx="1240">
                  <c:v>302.02755074105607</c:v>
                </c:pt>
                <c:pt idx="1241">
                  <c:v>302.16255666917999</c:v>
                </c:pt>
                <c:pt idx="1242">
                  <c:v>302.29728722003449</c:v>
                </c:pt>
                <c:pt idx="1243">
                  <c:v>302.4317421348797</c:v>
                </c:pt>
                <c:pt idx="1244">
                  <c:v>302.5659211892376</c:v>
                </c:pt>
                <c:pt idx="1245">
                  <c:v>302.69982419037569</c:v>
                </c:pt>
                <c:pt idx="1246">
                  <c:v>302.83345097498398</c:v>
                </c:pt>
                <c:pt idx="1247">
                  <c:v>302.96680140703006</c:v>
                </c:pt>
                <c:pt idx="1248">
                  <c:v>303.09987537577769</c:v>
                </c:pt>
                <c:pt idx="1249">
                  <c:v>303.23267279395509</c:v>
                </c:pt>
                <c:pt idx="1250">
                  <c:v>303.36519359606046</c:v>
                </c:pt>
                <c:pt idx="1251">
                  <c:v>303.49743773679359</c:v>
                </c:pt>
                <c:pt idx="1252">
                  <c:v>303.62940518960346</c:v>
                </c:pt>
                <c:pt idx="1253">
                  <c:v>303.76109594534239</c:v>
                </c:pt>
                <c:pt idx="1254">
                  <c:v>303.89251001101877</c:v>
                </c:pt>
                <c:pt idx="1255">
                  <c:v>304.02364740863936</c:v>
                </c:pt>
                <c:pt idx="1256">
                  <c:v>304.15450817413512</c:v>
                </c:pt>
                <c:pt idx="1257">
                  <c:v>304.28509235636403</c:v>
                </c:pt>
                <c:pt idx="1258">
                  <c:v>304.41540001618415</c:v>
                </c:pt>
                <c:pt idx="1259">
                  <c:v>304.54543122559255</c:v>
                </c:pt>
                <c:pt idx="1260">
                  <c:v>304.67518606692414</c:v>
                </c:pt>
                <c:pt idx="1261">
                  <c:v>304.80466463210576</c:v>
                </c:pt>
                <c:pt idx="1262">
                  <c:v>304.93386702196324</c:v>
                </c:pt>
                <c:pt idx="1263">
                  <c:v>305.0627933455749</c:v>
                </c:pt>
                <c:pt idx="1264">
                  <c:v>305.19144371966883</c:v>
                </c:pt>
                <c:pt idx="1265">
                  <c:v>305.31981826806253</c:v>
                </c:pt>
                <c:pt idx="1266">
                  <c:v>305.44791712113926</c:v>
                </c:pt>
                <c:pt idx="1267">
                  <c:v>305.57574041535958</c:v>
                </c:pt>
                <c:pt idx="1268">
                  <c:v>305.70328829280572</c:v>
                </c:pt>
                <c:pt idx="1269">
                  <c:v>305.83056090075615</c:v>
                </c:pt>
                <c:pt idx="1270">
                  <c:v>305.95755839128788</c:v>
                </c:pt>
                <c:pt idx="1271">
                  <c:v>306.08428092090548</c:v>
                </c:pt>
                <c:pt idx="1272">
                  <c:v>306.21072865019357</c:v>
                </c:pt>
                <c:pt idx="1273">
                  <c:v>306.33690174349215</c:v>
                </c:pt>
                <c:pt idx="1274">
                  <c:v>306.46280036859304</c:v>
                </c:pt>
                <c:pt idx="1275">
                  <c:v>306.588424696456</c:v>
                </c:pt>
                <c:pt idx="1276">
                  <c:v>306.71377490094187</c:v>
                </c:pt>
                <c:pt idx="1277">
                  <c:v>306.83885115856447</c:v>
                </c:pt>
                <c:pt idx="1278">
                  <c:v>306.96365364825692</c:v>
                </c:pt>
                <c:pt idx="1279">
                  <c:v>307.0881825511529</c:v>
                </c:pt>
                <c:pt idx="1280">
                  <c:v>307.21243805038205</c:v>
                </c:pt>
                <c:pt idx="1281">
                  <c:v>307.33642033087784</c:v>
                </c:pt>
                <c:pt idx="1282">
                  <c:v>307.46012957919788</c:v>
                </c:pt>
                <c:pt idx="1283">
                  <c:v>307.58356598335462</c:v>
                </c:pt>
                <c:pt idx="1284">
                  <c:v>307.70672973265704</c:v>
                </c:pt>
                <c:pt idx="1285">
                  <c:v>307.82962101756232</c:v>
                </c:pt>
                <c:pt idx="1286">
                  <c:v>307.95224002953626</c:v>
                </c:pt>
                <c:pt idx="1287">
                  <c:v>308.0745869609222</c:v>
                </c:pt>
                <c:pt idx="1288">
                  <c:v>308.19666200481817</c:v>
                </c:pt>
                <c:pt idx="1289">
                  <c:v>308.31846535496157</c:v>
                </c:pt>
                <c:pt idx="1290">
                  <c:v>308.43999720562095</c:v>
                </c:pt>
                <c:pt idx="1291">
                  <c:v>308.56125775149371</c:v>
                </c:pt>
                <c:pt idx="1292">
                  <c:v>308.6822471876111</c:v>
                </c:pt>
                <c:pt idx="1293">
                  <c:v>308.80296570924787</c:v>
                </c:pt>
                <c:pt idx="1294">
                  <c:v>308.92341351183831</c:v>
                </c:pt>
                <c:pt idx="1295">
                  <c:v>309.04359079089676</c:v>
                </c:pt>
                <c:pt idx="1296">
                  <c:v>309.16349774194293</c:v>
                </c:pt>
                <c:pt idx="1297">
                  <c:v>309.2831345604323</c:v>
                </c:pt>
                <c:pt idx="1298">
                  <c:v>309.40250144169011</c:v>
                </c:pt>
                <c:pt idx="1299">
                  <c:v>309.52159858084963</c:v>
                </c:pt>
                <c:pt idx="1300">
                  <c:v>309.64042617279392</c:v>
                </c:pt>
                <c:pt idx="1301">
                  <c:v>309.75898441210131</c:v>
                </c:pt>
                <c:pt idx="1302">
                  <c:v>309.8772734929945</c:v>
                </c:pt>
                <c:pt idx="1303">
                  <c:v>309.99529360929199</c:v>
                </c:pt>
                <c:pt idx="1304">
                  <c:v>310.11304495436292</c:v>
                </c:pt>
                <c:pt idx="1305">
                  <c:v>310.23052772108474</c:v>
                </c:pt>
                <c:pt idx="1306">
                  <c:v>310.34774210180302</c:v>
                </c:pt>
                <c:pt idx="1307">
                  <c:v>310.46468828829484</c:v>
                </c:pt>
                <c:pt idx="1308">
                  <c:v>310.58136647173239</c:v>
                </c:pt>
                <c:pt idx="1309">
                  <c:v>310.69777684265091</c:v>
                </c:pt>
                <c:pt idx="1310">
                  <c:v>310.81391959091769</c:v>
                </c:pt>
                <c:pt idx="1311">
                  <c:v>310.92979490570264</c:v>
                </c:pt>
                <c:pt idx="1312">
                  <c:v>311.04540297545162</c:v>
                </c:pt>
                <c:pt idx="1313">
                  <c:v>311.16074398786031</c:v>
                </c:pt>
                <c:pt idx="1314">
                  <c:v>311.27581812985136</c:v>
                </c:pt>
                <c:pt idx="1315">
                  <c:v>311.39062558755131</c:v>
                </c:pt>
                <c:pt idx="1316">
                  <c:v>311.50516654626978</c:v>
                </c:pt>
                <c:pt idx="1317">
                  <c:v>311.61944119048013</c:v>
                </c:pt>
                <c:pt idx="1318">
                  <c:v>311.7334497038014</c:v>
                </c:pt>
                <c:pt idx="1319">
                  <c:v>311.84719226898119</c:v>
                </c:pt>
                <c:pt idx="1320">
                  <c:v>311.96066906787951</c:v>
                </c:pt>
                <c:pt idx="1321">
                  <c:v>312.07388028145425</c:v>
                </c:pt>
                <c:pt idx="1322">
                  <c:v>312.18682608974774</c:v>
                </c:pt>
                <c:pt idx="1323">
                  <c:v>312.29950667187359</c:v>
                </c:pt>
                <c:pt idx="1324">
                  <c:v>312.41192220600476</c:v>
                </c:pt>
                <c:pt idx="1325">
                  <c:v>312.5240728693629</c:v>
                </c:pt>
                <c:pt idx="1326">
                  <c:v>312.63595883820796</c:v>
                </c:pt>
                <c:pt idx="1327">
                  <c:v>312.74758028782918</c:v>
                </c:pt>
                <c:pt idx="1328">
                  <c:v>312.85893739253578</c:v>
                </c:pt>
                <c:pt idx="1329">
                  <c:v>312.97003032564965</c:v>
                </c:pt>
                <c:pt idx="1330">
                  <c:v>313.08085925949752</c:v>
                </c:pt>
                <c:pt idx="1331">
                  <c:v>313.19142436540488</c:v>
                </c:pt>
                <c:pt idx="1332">
                  <c:v>313.30172581368942</c:v>
                </c:pt>
                <c:pt idx="1333">
                  <c:v>313.41176377365542</c:v>
                </c:pt>
                <c:pt idx="1334">
                  <c:v>313.52153841358933</c:v>
                </c:pt>
                <c:pt idx="1335">
                  <c:v>313.63104990075504</c:v>
                </c:pt>
                <c:pt idx="1336">
                  <c:v>313.74029840138934</c:v>
                </c:pt>
                <c:pt idx="1337">
                  <c:v>313.84928408069896</c:v>
                </c:pt>
                <c:pt idx="1338">
                  <c:v>313.95800710285738</c:v>
                </c:pt>
                <c:pt idx="1339">
                  <c:v>314.06646763100196</c:v>
                </c:pt>
                <c:pt idx="1340">
                  <c:v>314.17466582723137</c:v>
                </c:pt>
                <c:pt idx="1341">
                  <c:v>314.28260185260405</c:v>
                </c:pt>
                <c:pt idx="1342">
                  <c:v>314.39027586713615</c:v>
                </c:pt>
                <c:pt idx="1343">
                  <c:v>314.4976880298006</c:v>
                </c:pt>
                <c:pt idx="1344">
                  <c:v>314.60483849852562</c:v>
                </c:pt>
                <c:pt idx="1345">
                  <c:v>314.71172743019446</c:v>
                </c:pt>
                <c:pt idx="1346">
                  <c:v>314.8183549806447</c:v>
                </c:pt>
                <c:pt idx="1347">
                  <c:v>314.92472130466831</c:v>
                </c:pt>
                <c:pt idx="1348">
                  <c:v>315.03082655601128</c:v>
                </c:pt>
                <c:pt idx="1349">
                  <c:v>315.13667088737435</c:v>
                </c:pt>
                <c:pt idx="1350">
                  <c:v>315.24225445041344</c:v>
                </c:pt>
                <c:pt idx="1351">
                  <c:v>315.3475773957403</c:v>
                </c:pt>
                <c:pt idx="1352">
                  <c:v>315.45263987292344</c:v>
                </c:pt>
                <c:pt idx="1353">
                  <c:v>315.5574420304896</c:v>
                </c:pt>
                <c:pt idx="1354">
                  <c:v>315.66198401592447</c:v>
                </c:pt>
                <c:pt idx="1355">
                  <c:v>315.76626597567497</c:v>
                </c:pt>
                <c:pt idx="1356">
                  <c:v>315.87028805515007</c:v>
                </c:pt>
                <c:pt idx="1357">
                  <c:v>315.97405039872319</c:v>
                </c:pt>
                <c:pt idx="1358">
                  <c:v>316.07755314973394</c:v>
                </c:pt>
                <c:pt idx="1359">
                  <c:v>316.18079645049062</c:v>
                </c:pt>
                <c:pt idx="1360">
                  <c:v>316.28378044227151</c:v>
                </c:pt>
                <c:pt idx="1361">
                  <c:v>316.3865052653282</c:v>
                </c:pt>
                <c:pt idx="1362">
                  <c:v>316.48897105888761</c:v>
                </c:pt>
                <c:pt idx="1363">
                  <c:v>316.59117796115481</c:v>
                </c:pt>
                <c:pt idx="1364">
                  <c:v>316.69312610931541</c:v>
                </c:pt>
                <c:pt idx="1365">
                  <c:v>316.79481563953857</c:v>
                </c:pt>
                <c:pt idx="1366">
                  <c:v>316.89624668697979</c:v>
                </c:pt>
                <c:pt idx="1367">
                  <c:v>316.99741938578438</c:v>
                </c:pt>
                <c:pt idx="1368">
                  <c:v>317.09833386908969</c:v>
                </c:pt>
                <c:pt idx="1369">
                  <c:v>317.19899026902874</c:v>
                </c:pt>
                <c:pt idx="1370">
                  <c:v>317.2993887167338</c:v>
                </c:pt>
                <c:pt idx="1371">
                  <c:v>317.39952934233918</c:v>
                </c:pt>
                <c:pt idx="1372">
                  <c:v>317.49941227498476</c:v>
                </c:pt>
                <c:pt idx="1373">
                  <c:v>317.59903764281927</c:v>
                </c:pt>
                <c:pt idx="1374">
                  <c:v>317.69840557300427</c:v>
                </c:pt>
                <c:pt idx="1375">
                  <c:v>317.79751619171753</c:v>
                </c:pt>
                <c:pt idx="1376">
                  <c:v>317.89636962415648</c:v>
                </c:pt>
                <c:pt idx="1377">
                  <c:v>317.99496599454181</c:v>
                </c:pt>
                <c:pt idx="1378">
                  <c:v>318.09330542612167</c:v>
                </c:pt>
                <c:pt idx="1379">
                  <c:v>318.19138804117534</c:v>
                </c:pt>
                <c:pt idx="1380">
                  <c:v>318.28921396101657</c:v>
                </c:pt>
                <c:pt idx="1381">
                  <c:v>318.38678330599799</c:v>
                </c:pt>
                <c:pt idx="1382">
                  <c:v>318.48409619551501</c:v>
                </c:pt>
                <c:pt idx="1383">
                  <c:v>318.58115274800946</c:v>
                </c:pt>
                <c:pt idx="1384">
                  <c:v>318.67795308097385</c:v>
                </c:pt>
                <c:pt idx="1385">
                  <c:v>318.77449731095527</c:v>
                </c:pt>
                <c:pt idx="1386">
                  <c:v>318.87078555355947</c:v>
                </c:pt>
                <c:pt idx="1387">
                  <c:v>318.96681792345527</c:v>
                </c:pt>
                <c:pt idx="1388">
                  <c:v>319.06259453437809</c:v>
                </c:pt>
                <c:pt idx="1389">
                  <c:v>319.15811549913462</c:v>
                </c:pt>
                <c:pt idx="1390">
                  <c:v>319.25338092960686</c:v>
                </c:pt>
                <c:pt idx="1391">
                  <c:v>319.3483909367564</c:v>
                </c:pt>
                <c:pt idx="1392">
                  <c:v>319.44314563062841</c:v>
                </c:pt>
                <c:pt idx="1393">
                  <c:v>319.53764512035605</c:v>
                </c:pt>
                <c:pt idx="1394">
                  <c:v>319.63188951416498</c:v>
                </c:pt>
                <c:pt idx="1395">
                  <c:v>319.72587891937752</c:v>
                </c:pt>
                <c:pt idx="1396">
                  <c:v>319.81961344241654</c:v>
                </c:pt>
                <c:pt idx="1397">
                  <c:v>319.91309318881065</c:v>
                </c:pt>
                <c:pt idx="1398">
                  <c:v>320.0063182631979</c:v>
                </c:pt>
                <c:pt idx="1399">
                  <c:v>320.09928876933054</c:v>
                </c:pt>
                <c:pt idx="1400">
                  <c:v>320.1920048100792</c:v>
                </c:pt>
                <c:pt idx="1401">
                  <c:v>320.28446648743721</c:v>
                </c:pt>
                <c:pt idx="1402">
                  <c:v>320.37667390252557</c:v>
                </c:pt>
                <c:pt idx="1403">
                  <c:v>320.46862715559683</c:v>
                </c:pt>
                <c:pt idx="1404">
                  <c:v>320.56032634603986</c:v>
                </c:pt>
                <c:pt idx="1405">
                  <c:v>320.65177157238401</c:v>
                </c:pt>
                <c:pt idx="1406">
                  <c:v>320.74296293230429</c:v>
                </c:pt>
                <c:pt idx="1407">
                  <c:v>320.83390052262502</c:v>
                </c:pt>
                <c:pt idx="1408">
                  <c:v>320.92458443932492</c:v>
                </c:pt>
                <c:pt idx="1409">
                  <c:v>321.01501477754141</c:v>
                </c:pt>
                <c:pt idx="1410">
                  <c:v>321.10519163157522</c:v>
                </c:pt>
                <c:pt idx="1411">
                  <c:v>321.19511509489496</c:v>
                </c:pt>
                <c:pt idx="1412">
                  <c:v>321.28478526014158</c:v>
                </c:pt>
                <c:pt idx="1413">
                  <c:v>321.374202219133</c:v>
                </c:pt>
                <c:pt idx="1414">
                  <c:v>321.46336606286872</c:v>
                </c:pt>
                <c:pt idx="1415">
                  <c:v>321.55227688153451</c:v>
                </c:pt>
                <c:pt idx="1416">
                  <c:v>321.64093476450671</c:v>
                </c:pt>
                <c:pt idx="1417">
                  <c:v>321.72933980035691</c:v>
                </c:pt>
                <c:pt idx="1418">
                  <c:v>321.81749207685681</c:v>
                </c:pt>
                <c:pt idx="1419">
                  <c:v>321.90539168098292</c:v>
                </c:pt>
                <c:pt idx="1420">
                  <c:v>321.99303869892054</c:v>
                </c:pt>
                <c:pt idx="1421">
                  <c:v>322.08043321606897</c:v>
                </c:pt>
                <c:pt idx="1422">
                  <c:v>322.16757531704621</c:v>
                </c:pt>
                <c:pt idx="1423">
                  <c:v>322.2544650856932</c:v>
                </c:pt>
                <c:pt idx="1424">
                  <c:v>322.34110260507873</c:v>
                </c:pt>
                <c:pt idx="1425">
                  <c:v>322.42748795750413</c:v>
                </c:pt>
                <c:pt idx="1426">
                  <c:v>322.51362122450786</c:v>
                </c:pt>
                <c:pt idx="1427">
                  <c:v>322.59950248687028</c:v>
                </c:pt>
                <c:pt idx="1428">
                  <c:v>322.6851318246184</c:v>
                </c:pt>
                <c:pt idx="1429">
                  <c:v>322.77050931702996</c:v>
                </c:pt>
                <c:pt idx="1430">
                  <c:v>322.85563504263911</c:v>
                </c:pt>
                <c:pt idx="1431">
                  <c:v>322.94050907924077</c:v>
                </c:pt>
                <c:pt idx="1432">
                  <c:v>323.02513150389478</c:v>
                </c:pt>
                <c:pt idx="1433">
                  <c:v>323.10950239293129</c:v>
                </c:pt>
                <c:pt idx="1434">
                  <c:v>323.19362182195516</c:v>
                </c:pt>
                <c:pt idx="1435">
                  <c:v>323.27748986585095</c:v>
                </c:pt>
                <c:pt idx="1436">
                  <c:v>323.36110659878744</c:v>
                </c:pt>
                <c:pt idx="1437">
                  <c:v>323.44447209422242</c:v>
                </c:pt>
                <c:pt idx="1438">
                  <c:v>323.5275864249075</c:v>
                </c:pt>
                <c:pt idx="1439">
                  <c:v>323.6104496628929</c:v>
                </c:pt>
                <c:pt idx="1440">
                  <c:v>323.69306187953214</c:v>
                </c:pt>
                <c:pt idx="1441">
                  <c:v>323.77542314548663</c:v>
                </c:pt>
                <c:pt idx="1442">
                  <c:v>323.8575335307309</c:v>
                </c:pt>
                <c:pt idx="1443">
                  <c:v>323.93939310455704</c:v>
                </c:pt>
                <c:pt idx="1444">
                  <c:v>324.02100193557976</c:v>
                </c:pt>
                <c:pt idx="1445">
                  <c:v>324.10236009174059</c:v>
                </c:pt>
                <c:pt idx="1446">
                  <c:v>324.18346764031355</c:v>
                </c:pt>
                <c:pt idx="1447">
                  <c:v>324.26432464790923</c:v>
                </c:pt>
                <c:pt idx="1448">
                  <c:v>324.34493118048022</c:v>
                </c:pt>
                <c:pt idx="1449">
                  <c:v>324.42528730332504</c:v>
                </c:pt>
                <c:pt idx="1450">
                  <c:v>324.50539308109393</c:v>
                </c:pt>
                <c:pt idx="1451">
                  <c:v>324.58524857779355</c:v>
                </c:pt>
                <c:pt idx="1452">
                  <c:v>324.66485385679084</c:v>
                </c:pt>
                <c:pt idx="1453">
                  <c:v>324.74420898081911</c:v>
                </c:pt>
                <c:pt idx="1454">
                  <c:v>324.82331401198218</c:v>
                </c:pt>
                <c:pt idx="1455">
                  <c:v>324.90216901175938</c:v>
                </c:pt>
                <c:pt idx="1456">
                  <c:v>324.98077404101048</c:v>
                </c:pt>
                <c:pt idx="1457">
                  <c:v>325.05912915998044</c:v>
                </c:pt>
                <c:pt idx="1458">
                  <c:v>325.13723442830451</c:v>
                </c:pt>
                <c:pt idx="1459">
                  <c:v>325.21508990501292</c:v>
                </c:pt>
                <c:pt idx="1460">
                  <c:v>325.2926956485357</c:v>
                </c:pt>
                <c:pt idx="1461">
                  <c:v>325.37005171670785</c:v>
                </c:pt>
                <c:pt idx="1462">
                  <c:v>325.44715816677365</c:v>
                </c:pt>
                <c:pt idx="1463">
                  <c:v>325.52401505539262</c:v>
                </c:pt>
                <c:pt idx="1464">
                  <c:v>325.60062243864326</c:v>
                </c:pt>
                <c:pt idx="1465">
                  <c:v>325.67698037202865</c:v>
                </c:pt>
                <c:pt idx="1466">
                  <c:v>325.75308891048115</c:v>
                </c:pt>
                <c:pt idx="1467">
                  <c:v>325.82894810836746</c:v>
                </c:pt>
                <c:pt idx="1468">
                  <c:v>325.90455801949349</c:v>
                </c:pt>
                <c:pt idx="1469">
                  <c:v>325.97991869710887</c:v>
                </c:pt>
                <c:pt idx="1470">
                  <c:v>326.05503019391273</c:v>
                </c:pt>
                <c:pt idx="1471">
                  <c:v>326.1298925620581</c:v>
                </c:pt>
                <c:pt idx="1472">
                  <c:v>326.20450585315677</c:v>
                </c:pt>
                <c:pt idx="1473">
                  <c:v>326.27887011828443</c:v>
                </c:pt>
                <c:pt idx="1474">
                  <c:v>326.35298540798573</c:v>
                </c:pt>
                <c:pt idx="1475">
                  <c:v>326.42685177227918</c:v>
                </c:pt>
                <c:pt idx="1476">
                  <c:v>326.5004692606617</c:v>
                </c:pt>
                <c:pt idx="1477">
                  <c:v>326.57383792211419</c:v>
                </c:pt>
                <c:pt idx="1478">
                  <c:v>326.6469578051063</c:v>
                </c:pt>
                <c:pt idx="1479">
                  <c:v>326.71982895760124</c:v>
                </c:pt>
                <c:pt idx="1480">
                  <c:v>326.79245142706077</c:v>
                </c:pt>
                <c:pt idx="1481">
                  <c:v>326.86482526045035</c:v>
                </c:pt>
                <c:pt idx="1482">
                  <c:v>326.93695050424418</c:v>
                </c:pt>
                <c:pt idx="1483">
                  <c:v>327.00882720442985</c:v>
                </c:pt>
                <c:pt idx="1484">
                  <c:v>327.08045540651364</c:v>
                </c:pt>
                <c:pt idx="1485">
                  <c:v>327.15183515552525</c:v>
                </c:pt>
                <c:pt idx="1486">
                  <c:v>327.22296649602305</c:v>
                </c:pt>
                <c:pt idx="1487">
                  <c:v>327.29384947209905</c:v>
                </c:pt>
                <c:pt idx="1488">
                  <c:v>327.36448412738366</c:v>
                </c:pt>
                <c:pt idx="1489">
                  <c:v>327.43487050505064</c:v>
                </c:pt>
                <c:pt idx="1490">
                  <c:v>327.50500864782265</c:v>
                </c:pt>
                <c:pt idx="1491">
                  <c:v>327.57489859797568</c:v>
                </c:pt>
                <c:pt idx="1492">
                  <c:v>327.6445403973442</c:v>
                </c:pt>
                <c:pt idx="1493">
                  <c:v>327.71393408732627</c:v>
                </c:pt>
                <c:pt idx="1494">
                  <c:v>327.78307970888835</c:v>
                </c:pt>
                <c:pt idx="1495">
                  <c:v>327.85197730257045</c:v>
                </c:pt>
                <c:pt idx="1496">
                  <c:v>327.92062690849099</c:v>
                </c:pt>
                <c:pt idx="1497">
                  <c:v>327.98902856635186</c:v>
                </c:pt>
                <c:pt idx="1498">
                  <c:v>328.05718231544341</c:v>
                </c:pt>
                <c:pt idx="1499">
                  <c:v>328.12508819464944</c:v>
                </c:pt>
                <c:pt idx="1500">
                  <c:v>328.19274624245207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4-4055-BB51-7176E5249881}"/>
            </c:ext>
          </c:extLst>
        </c:ser>
        <c:ser>
          <c:idx val="1"/>
          <c:order val="1"/>
          <c:tx>
            <c:v>Hourly Operational Target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15</c:v>
              </c:pt>
            </c:numLit>
          </c:xVal>
          <c:yVal>
            <c:numRef>
              <c:f>(Reactor!$B$26,Reactor!$B$26)</c:f>
              <c:numCache>
                <c:formatCode>General</c:formatCode>
                <c:ptCount val="2"/>
                <c:pt idx="0">
                  <c:v>211.39861322509722</c:v>
                </c:pt>
                <c:pt idx="1">
                  <c:v>211.39861322509722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9C-4A44-B556-ECDA05832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82448"/>
        <c:axId val="1857884928"/>
      </c:scatterChart>
      <c:valAx>
        <c:axId val="1857882448"/>
        <c:scaling>
          <c:orientation val="minMax"/>
          <c:max val="1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Batch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length [h]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7884928"/>
        <c:crosses val="autoZero"/>
        <c:crossBetween val="midCat"/>
      </c:valAx>
      <c:valAx>
        <c:axId val="1857884928"/>
        <c:scaling>
          <c:orientation val="minMax"/>
          <c:max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Average Bacth Production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Rate [kg P/h operation]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1466948324996517E-2"/>
              <c:y val="0.14629901861484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788244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45693399566499077"/>
          <c:y val="0.72263482924525102"/>
          <c:w val="0.50305166233225762"/>
          <c:h val="0.11786136798550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Data'!$G$34:$G$38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xVal>
          <c:yVal>
            <c:numRef>
              <c:f>'Experimental Data'!$F$34:$F$38</c:f>
              <c:numCache>
                <c:formatCode>General</c:formatCode>
                <c:ptCount val="5"/>
                <c:pt idx="0">
                  <c:v>2.3676248108925866</c:v>
                </c:pt>
                <c:pt idx="1">
                  <c:v>2.366977225672878</c:v>
                </c:pt>
                <c:pt idx="2">
                  <c:v>2.3663101604278074</c:v>
                </c:pt>
                <c:pt idx="3">
                  <c:v>2.3659805473874687</c:v>
                </c:pt>
                <c:pt idx="4">
                  <c:v>2.3658700774150114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F-4AE2-AD4C-BC8F017C0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79951"/>
        <c:axId val="1629164591"/>
      </c:scatterChart>
      <c:valAx>
        <c:axId val="162917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64591"/>
        <c:crosses val="autoZero"/>
        <c:crossBetween val="midCat"/>
      </c:valAx>
      <c:valAx>
        <c:axId val="16291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7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7132242009242574E-2"/>
                  <c:y val="-6.76284657922297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Data'!$L$34:$L$38</c:f>
              <c:numCache>
                <c:formatCode>General</c:formatCode>
                <c:ptCount val="5"/>
                <c:pt idx="0">
                  <c:v>6.5573770491803282E-2</c:v>
                </c:pt>
                <c:pt idx="1">
                  <c:v>4.6838407494145196E-2</c:v>
                </c:pt>
                <c:pt idx="2">
                  <c:v>3.4782608695652174E-2</c:v>
                </c:pt>
                <c:pt idx="3">
                  <c:v>2.4509803921568631E-2</c:v>
                </c:pt>
                <c:pt idx="4">
                  <c:v>9.1390970572107471E-3</c:v>
                </c:pt>
              </c:numCache>
            </c:numRef>
          </c:xVal>
          <c:yVal>
            <c:numRef>
              <c:f>'Experimental Data'!$G$34:$G$38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C-441B-971E-ACB5DDD91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06351"/>
        <c:axId val="240894831"/>
      </c:scatterChart>
      <c:valAx>
        <c:axId val="24090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894831"/>
        <c:crosses val="autoZero"/>
        <c:crossBetween val="midCat"/>
      </c:valAx>
      <c:valAx>
        <c:axId val="2408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0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Data'!$E$66:$E$70</c:f>
              <c:numCache>
                <c:formatCode>General</c:formatCode>
                <c:ptCount val="5"/>
                <c:pt idx="0">
                  <c:v>4.8007681228996645E-2</c:v>
                </c:pt>
                <c:pt idx="1">
                  <c:v>3.4281796366129581E-2</c:v>
                </c:pt>
                <c:pt idx="2">
                  <c:v>2.545824847250509E-2</c:v>
                </c:pt>
                <c:pt idx="3">
                  <c:v>1.7940437746681019E-2</c:v>
                </c:pt>
                <c:pt idx="4">
                  <c:v>6.6871740002674871E-3</c:v>
                </c:pt>
              </c:numCache>
            </c:numRef>
          </c:xVal>
          <c:yVal>
            <c:numRef>
              <c:f>'Experimental Data'!$D$66:$D$70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F-41BA-B875-D12610C2A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5071"/>
        <c:axId val="240925551"/>
      </c:scatterChart>
      <c:valAx>
        <c:axId val="24092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25551"/>
        <c:crosses val="autoZero"/>
        <c:crossBetween val="midCat"/>
      </c:valAx>
      <c:valAx>
        <c:axId val="2409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2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Data'!$E$84:$E$88</c:f>
              <c:numCache>
                <c:formatCode>General</c:formatCode>
                <c:ptCount val="5"/>
                <c:pt idx="0">
                  <c:v>2.3158869847151459E-2</c:v>
                </c:pt>
                <c:pt idx="1">
                  <c:v>1.6542597187758478E-2</c:v>
                </c:pt>
                <c:pt idx="2">
                  <c:v>1.2285012285012284E-2</c:v>
                </c:pt>
                <c:pt idx="3">
                  <c:v>8.6565096952908593E-3</c:v>
                </c:pt>
                <c:pt idx="4">
                  <c:v>-1.823787619177189E-2</c:v>
                </c:pt>
              </c:numCache>
            </c:numRef>
          </c:xVal>
          <c:yVal>
            <c:numRef>
              <c:f>'Experimental Data'!$D$84:$D$88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D-431E-B96F-EAE594B8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5071"/>
        <c:axId val="240925551"/>
      </c:scatterChart>
      <c:valAx>
        <c:axId val="24092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25551"/>
        <c:crosses val="autoZero"/>
        <c:crossBetween val="midCat"/>
      </c:valAx>
      <c:valAx>
        <c:axId val="2409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2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Data'!$E$99:$E$103</c:f>
              <c:numCache>
                <c:formatCode>General</c:formatCode>
                <c:ptCount val="5"/>
                <c:pt idx="0">
                  <c:v>1.1755025273304338E-2</c:v>
                </c:pt>
                <c:pt idx="1">
                  <c:v>8.3963056255247689E-3</c:v>
                </c:pt>
                <c:pt idx="2">
                  <c:v>6.234802668495543E-3</c:v>
                </c:pt>
                <c:pt idx="3">
                  <c:v>4.3936731107205628E-3</c:v>
                </c:pt>
                <c:pt idx="4">
                  <c:v>-9.258524225497184E-3</c:v>
                </c:pt>
              </c:numCache>
            </c:numRef>
          </c:xVal>
          <c:yVal>
            <c:numRef>
              <c:f>'Experimental Data'!$D$99:$D$103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E5-4655-AA7F-D143FC15E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5071"/>
        <c:axId val="240925551"/>
      </c:scatterChart>
      <c:valAx>
        <c:axId val="24092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25551"/>
        <c:crosses val="autoZero"/>
        <c:crossBetween val="midCat"/>
      </c:valAx>
      <c:valAx>
        <c:axId val="2409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2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05128000774215"/>
                  <c:y val="1.21938126771539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Data'!$B$19:$B$27</c:f>
              <c:numCache>
                <c:formatCode>General</c:formatCode>
                <c:ptCount val="9"/>
                <c:pt idx="0">
                  <c:v>0.04</c:v>
                </c:pt>
                <c:pt idx="1">
                  <c:v>0.08</c:v>
                </c:pt>
                <c:pt idx="2">
                  <c:v>0.12</c:v>
                </c:pt>
                <c:pt idx="3">
                  <c:v>0.16</c:v>
                </c:pt>
                <c:pt idx="4">
                  <c:v>0.2</c:v>
                </c:pt>
                <c:pt idx="5">
                  <c:v>0.24</c:v>
                </c:pt>
                <c:pt idx="6">
                  <c:v>0.28000000000000003</c:v>
                </c:pt>
                <c:pt idx="7">
                  <c:v>0.32</c:v>
                </c:pt>
                <c:pt idx="8">
                  <c:v>0.36</c:v>
                </c:pt>
              </c:numCache>
            </c:numRef>
          </c:xVal>
          <c:yVal>
            <c:numRef>
              <c:f>'Experimental Data'!$C$19:$C$27</c:f>
              <c:numCache>
                <c:formatCode>General</c:formatCode>
                <c:ptCount val="9"/>
                <c:pt idx="0">
                  <c:v>6.1199999999999997E-2</c:v>
                </c:pt>
                <c:pt idx="1">
                  <c:v>6.3700000000000007E-2</c:v>
                </c:pt>
                <c:pt idx="2">
                  <c:v>6.3600000000000004E-2</c:v>
                </c:pt>
                <c:pt idx="3">
                  <c:v>6.4799999999999996E-2</c:v>
                </c:pt>
                <c:pt idx="4">
                  <c:v>6.6000000000000003E-2</c:v>
                </c:pt>
                <c:pt idx="5">
                  <c:v>6.6500000000000004E-2</c:v>
                </c:pt>
                <c:pt idx="6">
                  <c:v>6.7100000000000007E-2</c:v>
                </c:pt>
                <c:pt idx="7">
                  <c:v>6.9599999999999995E-2</c:v>
                </c:pt>
                <c:pt idx="8">
                  <c:v>7.0800000000000002E-2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D-4CB2-9D05-EFEA6F9E7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11151"/>
        <c:axId val="240917391"/>
      </c:scatterChart>
      <c:valAx>
        <c:axId val="24091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17391"/>
        <c:crosses val="autoZero"/>
        <c:crossBetween val="midCat"/>
      </c:valAx>
      <c:valAx>
        <c:axId val="24091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91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Data'!$J$4:$M$4</c:f>
              <c:numCache>
                <c:formatCode>General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50</c:v>
                </c:pt>
                <c:pt idx="3">
                  <c:v>125</c:v>
                </c:pt>
              </c:numCache>
            </c:numRef>
          </c:xVal>
          <c:yVal>
            <c:numRef>
              <c:f>'Experimental Data'!$J$9:$M$9</c:f>
              <c:numCache>
                <c:formatCode>General</c:formatCode>
                <c:ptCount val="4"/>
                <c:pt idx="0">
                  <c:v>19.353707050301288</c:v>
                </c:pt>
                <c:pt idx="1">
                  <c:v>26.430277475029783</c:v>
                </c:pt>
                <c:pt idx="2">
                  <c:v>54.830943875915509</c:v>
                </c:pt>
                <c:pt idx="3">
                  <c:v>108.00857188859888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E-4420-A0EB-3C09B5D7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59791"/>
        <c:axId val="1629176591"/>
      </c:scatterChart>
      <c:valAx>
        <c:axId val="162915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76591"/>
        <c:crosses val="autoZero"/>
        <c:crossBetween val="midCat"/>
      </c:valAx>
      <c:valAx>
        <c:axId val="16291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915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3052675807434297"/>
          <c:y val="0.20026187389525937"/>
          <c:w val="0.82515309306154394"/>
          <c:h val="0.57686391848421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'Experimental Data'!$C$64</c:f>
              <c:strCache>
                <c:ptCount val="1"/>
                <c:pt idx="0">
                  <c:v>Pr = 10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32259053984549"/>
                  <c:y val="-3.217332156502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Data'!$E$66:$E$71</c:f>
              <c:numCache>
                <c:formatCode>General</c:formatCode>
                <c:ptCount val="6"/>
                <c:pt idx="0">
                  <c:v>4.8007681228996645E-2</c:v>
                </c:pt>
                <c:pt idx="1">
                  <c:v>3.4281796366129581E-2</c:v>
                </c:pt>
                <c:pt idx="2">
                  <c:v>2.545824847250509E-2</c:v>
                </c:pt>
                <c:pt idx="3">
                  <c:v>1.7940437746681019E-2</c:v>
                </c:pt>
                <c:pt idx="4">
                  <c:v>6.6871740002674871E-3</c:v>
                </c:pt>
                <c:pt idx="5">
                  <c:v>-3.7835390377239708E-2</c:v>
                </c:pt>
              </c:numCache>
            </c:numRef>
          </c:xVal>
          <c:yVal>
            <c:numRef>
              <c:f>'Experimental Data'!$D$66:$D$71</c:f>
              <c:numCache>
                <c:formatCode>General</c:formatCode>
                <c:ptCount val="6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15-425C-BA55-DC0507C5FDCA}"/>
            </c:ext>
          </c:extLst>
        </c:ser>
        <c:ser>
          <c:idx val="1"/>
          <c:order val="1"/>
          <c:tx>
            <c:strRef>
              <c:f>'Experimental Data'!$C$82</c:f>
              <c:strCache>
                <c:ptCount val="1"/>
                <c:pt idx="0">
                  <c:v>Pr = 50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23398219410577"/>
                  <c:y val="-5.3784084165368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Data'!$E$84:$E$88</c:f>
              <c:numCache>
                <c:formatCode>General</c:formatCode>
                <c:ptCount val="5"/>
                <c:pt idx="0">
                  <c:v>2.3158869847151459E-2</c:v>
                </c:pt>
                <c:pt idx="1">
                  <c:v>1.6542597187758478E-2</c:v>
                </c:pt>
                <c:pt idx="2">
                  <c:v>1.2285012285012284E-2</c:v>
                </c:pt>
                <c:pt idx="3">
                  <c:v>8.6565096952908593E-3</c:v>
                </c:pt>
                <c:pt idx="4">
                  <c:v>-1.823787619177189E-2</c:v>
                </c:pt>
              </c:numCache>
            </c:numRef>
          </c:xVal>
          <c:yVal>
            <c:numRef>
              <c:f>'Experimental Data'!$D$84:$D$88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15-425C-BA55-DC0507C5FDCA}"/>
            </c:ext>
          </c:extLst>
        </c:ser>
        <c:ser>
          <c:idx val="2"/>
          <c:order val="2"/>
          <c:tx>
            <c:strRef>
              <c:f>'Experimental Data'!$C$97</c:f>
              <c:strCache>
                <c:ptCount val="1"/>
                <c:pt idx="0">
                  <c:v>Pr = 125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856223377798641E-2"/>
                  <c:y val="-3.7578138505264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Data'!$E$99:$E$103</c:f>
              <c:numCache>
                <c:formatCode>General</c:formatCode>
                <c:ptCount val="5"/>
                <c:pt idx="0">
                  <c:v>1.1755025273304338E-2</c:v>
                </c:pt>
                <c:pt idx="1">
                  <c:v>8.3963056255247689E-3</c:v>
                </c:pt>
                <c:pt idx="2">
                  <c:v>6.234802668495543E-3</c:v>
                </c:pt>
                <c:pt idx="3">
                  <c:v>4.3936731107205628E-3</c:v>
                </c:pt>
                <c:pt idx="4">
                  <c:v>-9.258524225497184E-3</c:v>
                </c:pt>
              </c:numCache>
            </c:numRef>
          </c:xVal>
          <c:yVal>
            <c:numRef>
              <c:f>'Experimental Data'!$D$99:$D$103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15-425C-BA55-DC0507C5FDCA}"/>
            </c:ext>
          </c:extLst>
        </c:ser>
        <c:ser>
          <c:idx val="3"/>
          <c:order val="3"/>
          <c:tx>
            <c:strRef>
              <c:f>'Experimental Data'!$D$32</c:f>
              <c:strCache>
                <c:ptCount val="1"/>
                <c:pt idx="0">
                  <c:v>Pr = 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640810526610126"/>
                  <c:y val="6.2317524436921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'Experimental Data'!$H$34:$H$39</c:f>
              <c:numCache>
                <c:formatCode>General</c:formatCode>
                <c:ptCount val="6"/>
                <c:pt idx="0">
                  <c:v>6.5573770491803282E-2</c:v>
                </c:pt>
                <c:pt idx="1">
                  <c:v>4.6838407494145196E-2</c:v>
                </c:pt>
                <c:pt idx="2">
                  <c:v>3.4782608695652174E-2</c:v>
                </c:pt>
                <c:pt idx="3">
                  <c:v>2.4509803921568631E-2</c:v>
                </c:pt>
                <c:pt idx="4">
                  <c:v>9.1390970572107471E-3</c:v>
                </c:pt>
                <c:pt idx="5">
                  <c:v>-5.1669674573899739E-2</c:v>
                </c:pt>
              </c:numCache>
            </c:numRef>
          </c:xVal>
          <c:yVal>
            <c:numRef>
              <c:f>'Experimental Data'!$G$34:$G$39</c:f>
              <c:numCache>
                <c:formatCode>General</c:formatCode>
                <c:ptCount val="6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5-425C-BA55-DC0507C5FDCA}"/>
            </c:ext>
          </c:extLst>
        </c:ser>
        <c:ser>
          <c:idx val="4"/>
          <c:order val="4"/>
          <c:tx>
            <c:v>mu_max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'Experimental Data'!$J$12</c:f>
              <c:numCache>
                <c:formatCode>General</c:formatCode>
                <c:ptCount val="1"/>
                <c:pt idx="0">
                  <c:v>0.90954929801177431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115-425C-BA55-DC0507C5F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728607"/>
        <c:axId val="411726687"/>
      </c:scatterChart>
      <c:valAx>
        <c:axId val="41172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1726687"/>
        <c:crosses val="autoZero"/>
        <c:crossBetween val="midCat"/>
      </c:valAx>
      <c:valAx>
        <c:axId val="4117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172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151004</xdr:colOff>
      <xdr:row>15</xdr:row>
      <xdr:rowOff>144152</xdr:rowOff>
    </xdr:from>
    <xdr:to>
      <xdr:col>5</xdr:col>
      <xdr:colOff>479733</xdr:colOff>
      <xdr:row>26</xdr:row>
      <xdr:rowOff>150889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A151F01F-7BB6-4A8B-AD07-45E90A7CE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198747</xdr:colOff>
      <xdr:row>1</xdr:row>
      <xdr:rowOff>8594</xdr:rowOff>
    </xdr:from>
    <xdr:to>
      <xdr:col>22</xdr:col>
      <xdr:colOff>293882</xdr:colOff>
      <xdr:row>15</xdr:row>
      <xdr:rowOff>99663</xdr:rowOff>
    </xdr:to>
    <xdr:graphicFrame macro="">
      <xdr:nvGraphicFramePr>
        <xdr:cNvPr id="54" name="Chart 8">
          <a:extLst>
            <a:ext uri="{FF2B5EF4-FFF2-40B4-BE49-F238E27FC236}">
              <a16:creationId xmlns:a16="http://schemas.microsoft.com/office/drawing/2014/main" id="{8E6C5E00-CF83-4097-88C9-F5F4CC2D5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174238</xdr:colOff>
      <xdr:row>16</xdr:row>
      <xdr:rowOff>23232</xdr:rowOff>
    </xdr:from>
    <xdr:to>
      <xdr:col>23</xdr:col>
      <xdr:colOff>383116</xdr:colOff>
      <xdr:row>32</xdr:row>
      <xdr:rowOff>25634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2F598-61DD-4A22-9E4C-2A95F6884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79558" y="3017892"/>
          <a:ext cx="5752429" cy="3050402"/>
        </a:xfrm>
        <a:prstGeom prst="rect">
          <a:avLst/>
        </a:prstGeom>
      </xdr:spPr>
    </xdr:pic>
    <xdr:clientData/>
  </xdr:twoCellAnchor>
  <xdr:twoCellAnchor>
    <xdr:from>
      <xdr:col>13</xdr:col>
      <xdr:colOff>148683</xdr:colOff>
      <xdr:row>40</xdr:row>
      <xdr:rowOff>54826</xdr:rowOff>
    </xdr:from>
    <xdr:to>
      <xdr:col>21</xdr:col>
      <xdr:colOff>74343</xdr:colOff>
      <xdr:row>65</xdr:row>
      <xdr:rowOff>27878</xdr:rowOff>
    </xdr:to>
    <xdr:graphicFrame macro="">
      <xdr:nvGraphicFramePr>
        <xdr:cNvPr id="59" name="Chart 10">
          <a:extLst>
            <a:ext uri="{FF2B5EF4-FFF2-40B4-BE49-F238E27FC236}">
              <a16:creationId xmlns:a16="http://schemas.microsoft.com/office/drawing/2014/main" id="{FBD32989-47BB-4D55-A365-6A4F9E6E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599122</xdr:colOff>
      <xdr:row>19</xdr:row>
      <xdr:rowOff>29210</xdr:rowOff>
    </xdr:to>
    <xdr:sp macro="" textlink="">
      <xdr:nvSpPr>
        <xdr:cNvPr id="2" name="x__x0000_i1025">
          <a:extLst>
            <a:ext uri="{FF2B5EF4-FFF2-40B4-BE49-F238E27FC236}">
              <a16:creationId xmlns:a16="http://schemas.microsoft.com/office/drawing/2014/main" id="{B22D207F-5FA3-4C83-B9C5-F119479E1032}"/>
            </a:ext>
          </a:extLst>
        </xdr:cNvPr>
        <xdr:cNvSpPr>
          <a:spLocks noChangeAspect="1" noChangeArrowheads="1"/>
        </xdr:cNvSpPr>
      </xdr:nvSpPr>
      <xdr:spPr bwMode="auto">
        <a:xfrm>
          <a:off x="822960" y="3398520"/>
          <a:ext cx="599122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257175</xdr:colOff>
      <xdr:row>16</xdr:row>
      <xdr:rowOff>47624</xdr:rowOff>
    </xdr:from>
    <xdr:to>
      <xdr:col>11</xdr:col>
      <xdr:colOff>1400175</xdr:colOff>
      <xdr:row>31</xdr:row>
      <xdr:rowOff>19049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54DC691A-070F-494E-90C5-0591A992F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142502</xdr:colOff>
      <xdr:row>34</xdr:row>
      <xdr:rowOff>101973</xdr:rowOff>
    </xdr:from>
    <xdr:to>
      <xdr:col>28</xdr:col>
      <xdr:colOff>238498</xdr:colOff>
      <xdr:row>38</xdr:row>
      <xdr:rowOff>158750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CC96D84B-D34B-4C2E-8F5C-F6F2AEE14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238" t="6398" r="25181" b="81581"/>
        <a:stretch/>
      </xdr:blipFill>
      <xdr:spPr>
        <a:xfrm>
          <a:off x="18430502" y="6668620"/>
          <a:ext cx="3275292" cy="777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145490</xdr:colOff>
      <xdr:row>29</xdr:row>
      <xdr:rowOff>147545</xdr:rowOff>
    </xdr:from>
    <xdr:to>
      <xdr:col>28</xdr:col>
      <xdr:colOff>239307</xdr:colOff>
      <xdr:row>33</xdr:row>
      <xdr:rowOff>163171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F26332FB-C9A4-483E-608B-A7B44470C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08519" y="5817721"/>
          <a:ext cx="3271992" cy="7363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30</xdr:row>
      <xdr:rowOff>24837</xdr:rowOff>
    </xdr:from>
    <xdr:to>
      <xdr:col>4</xdr:col>
      <xdr:colOff>2614</xdr:colOff>
      <xdr:row>50</xdr:row>
      <xdr:rowOff>166034</xdr:rowOff>
    </xdr:to>
    <xdr:graphicFrame macro="">
      <xdr:nvGraphicFramePr>
        <xdr:cNvPr id="29" name="Chart 9">
          <a:extLst>
            <a:ext uri="{FF2B5EF4-FFF2-40B4-BE49-F238E27FC236}">
              <a16:creationId xmlns:a16="http://schemas.microsoft.com/office/drawing/2014/main" id="{57AF8F2F-54DC-41C7-95DC-FF6C90D72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146048</xdr:colOff>
      <xdr:row>44</xdr:row>
      <xdr:rowOff>144926</xdr:rowOff>
    </xdr:from>
    <xdr:to>
      <xdr:col>28</xdr:col>
      <xdr:colOff>238498</xdr:colOff>
      <xdr:row>49</xdr:row>
      <xdr:rowOff>27995</xdr:rowOff>
    </xdr:to>
    <xdr:pic>
      <xdr:nvPicPr>
        <xdr:cNvPr id="38" name="Picture 10">
          <a:extLst>
            <a:ext uri="{FF2B5EF4-FFF2-40B4-BE49-F238E27FC236}">
              <a16:creationId xmlns:a16="http://schemas.microsoft.com/office/drawing/2014/main" id="{84801DD9-D0C1-B152-2581-D4E519EDB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081"/>
        <a:stretch/>
      </xdr:blipFill>
      <xdr:spPr>
        <a:xfrm>
          <a:off x="18434048" y="8504514"/>
          <a:ext cx="3271746" cy="7827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444686</xdr:colOff>
      <xdr:row>39</xdr:row>
      <xdr:rowOff>98613</xdr:rowOff>
    </xdr:from>
    <xdr:to>
      <xdr:col>27</xdr:col>
      <xdr:colOff>907115</xdr:colOff>
      <xdr:row>44</xdr:row>
      <xdr:rowOff>26708</xdr:rowOff>
    </xdr:to>
    <xdr:pic>
      <xdr:nvPicPr>
        <xdr:cNvPr id="37" name="Picture 11">
          <a:extLst>
            <a:ext uri="{FF2B5EF4-FFF2-40B4-BE49-F238E27FC236}">
              <a16:creationId xmlns:a16="http://schemas.microsoft.com/office/drawing/2014/main" id="{25E45C27-F1E1-B512-2238-CF725851B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010" r="27239" b="19456"/>
        <a:stretch/>
      </xdr:blipFill>
      <xdr:spPr>
        <a:xfrm>
          <a:off x="18968010" y="7561731"/>
          <a:ext cx="2191310" cy="8277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60885</xdr:colOff>
      <xdr:row>19</xdr:row>
      <xdr:rowOff>112059</xdr:rowOff>
    </xdr:from>
    <xdr:to>
      <xdr:col>27</xdr:col>
      <xdr:colOff>922057</xdr:colOff>
      <xdr:row>28</xdr:row>
      <xdr:rowOff>25587</xdr:rowOff>
    </xdr:to>
    <xdr:sp macro="" textlink="">
      <xdr:nvSpPr>
        <xdr:cNvPr id="326" name="TextBox 22">
          <a:extLst>
            <a:ext uri="{FF2B5EF4-FFF2-40B4-BE49-F238E27FC236}">
              <a16:creationId xmlns:a16="http://schemas.microsoft.com/office/drawing/2014/main" id="{982644B2-1E7E-C9BB-1EE5-183DF4236167}"/>
            </a:ext>
          </a:extLst>
        </xdr:cNvPr>
        <xdr:cNvSpPr txBox="1"/>
      </xdr:nvSpPr>
      <xdr:spPr>
        <a:xfrm>
          <a:off x="18259238" y="3955677"/>
          <a:ext cx="2586878" cy="156079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kern="1200"/>
            <a:t>To maximize</a:t>
          </a:r>
          <a:r>
            <a:rPr lang="en-US" sz="1100" b="1" kern="1200" baseline="0"/>
            <a:t> annual revenue:</a:t>
          </a:r>
        </a:p>
        <a:p>
          <a:r>
            <a:rPr lang="en-US" sz="1100" kern="1200" baseline="0"/>
            <a:t>1) Open Solver</a:t>
          </a:r>
        </a:p>
        <a:p>
          <a:r>
            <a:rPr lang="en-US" sz="1100" kern="1200" baseline="0"/>
            <a:t>2) Maximize cell Z18</a:t>
          </a:r>
        </a:p>
        <a:p>
          <a:r>
            <a:rPr lang="en-US" sz="1100" kern="1200" baseline="0"/>
            <a:t>3) Vary the 4 yellow inputs</a:t>
          </a:r>
        </a:p>
        <a:p>
          <a:r>
            <a:rPr lang="en-US" sz="1100" kern="1200" baseline="0"/>
            <a:t>2) Ensure both upper and lower bounds are set for the 4 yellow inputs</a:t>
          </a:r>
        </a:p>
        <a:p>
          <a:r>
            <a:rPr lang="en-US" sz="1100" kern="1200" baseline="0"/>
            <a:t>5) Select the Evolutionary Solver</a:t>
          </a:r>
        </a:p>
        <a:p>
          <a:r>
            <a:rPr lang="en-US" sz="1100" kern="1200" baseline="0"/>
            <a:t>6) Get that money!</a:t>
          </a:r>
        </a:p>
        <a:p>
          <a:endParaRPr 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</xdr:col>
      <xdr:colOff>602297</xdr:colOff>
      <xdr:row>19</xdr:row>
      <xdr:rowOff>27305</xdr:rowOff>
    </xdr:to>
    <xdr:sp macro="" textlink="">
      <xdr:nvSpPr>
        <xdr:cNvPr id="1025" name="x__x0000_i1025">
          <a:extLst>
            <a:ext uri="{FF2B5EF4-FFF2-40B4-BE49-F238E27FC236}">
              <a16:creationId xmlns:a16="http://schemas.microsoft.com/office/drawing/2014/main" id="{8FACE1A5-E1EA-CE25-E96D-034599363219}"/>
            </a:ext>
          </a:extLst>
        </xdr:cNvPr>
        <xdr:cNvSpPr>
          <a:spLocks noChangeAspect="1" noChangeArrowheads="1"/>
        </xdr:cNvSpPr>
      </xdr:nvSpPr>
      <xdr:spPr bwMode="auto">
        <a:xfrm>
          <a:off x="0" y="594360"/>
          <a:ext cx="5943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257175</xdr:colOff>
      <xdr:row>16</xdr:row>
      <xdr:rowOff>47624</xdr:rowOff>
    </xdr:from>
    <xdr:to>
      <xdr:col>10</xdr:col>
      <xdr:colOff>1400175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3B253-7A68-E077-4105-C480C2245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437754</xdr:colOff>
      <xdr:row>42</xdr:row>
      <xdr:rowOff>123592</xdr:rowOff>
    </xdr:from>
    <xdr:to>
      <xdr:col>5</xdr:col>
      <xdr:colOff>209085</xdr:colOff>
      <xdr:row>61</xdr:row>
      <xdr:rowOff>37171</xdr:rowOff>
    </xdr:to>
    <xdr:graphicFrame macro="">
      <xdr:nvGraphicFramePr>
        <xdr:cNvPr id="19" name="Chart 2">
          <a:extLst>
            <a:ext uri="{FF2B5EF4-FFF2-40B4-BE49-F238E27FC236}">
              <a16:creationId xmlns:a16="http://schemas.microsoft.com/office/drawing/2014/main" id="{2A6074AA-F91B-C5A0-13F8-24536AB48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454295</xdr:colOff>
      <xdr:row>60</xdr:row>
      <xdr:rowOff>28110</xdr:rowOff>
    </xdr:from>
    <xdr:to>
      <xdr:col>8</xdr:col>
      <xdr:colOff>1652935</xdr:colOff>
      <xdr:row>74</xdr:row>
      <xdr:rowOff>146127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C6498A-3F67-F86E-9BA5-40D576029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313628</xdr:colOff>
      <xdr:row>78</xdr:row>
      <xdr:rowOff>81311</xdr:rowOff>
    </xdr:from>
    <xdr:to>
      <xdr:col>8</xdr:col>
      <xdr:colOff>1512268</xdr:colOff>
      <xdr:row>93</xdr:row>
      <xdr:rowOff>18237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1B9C32-0CC6-4E6B-B6E8-D1B6B98C2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313628</xdr:colOff>
      <xdr:row>94</xdr:row>
      <xdr:rowOff>46463</xdr:rowOff>
    </xdr:from>
    <xdr:to>
      <xdr:col>8</xdr:col>
      <xdr:colOff>1517030</xdr:colOff>
      <xdr:row>108</xdr:row>
      <xdr:rowOff>169242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0C7619-43C1-4770-8D43-F165379EB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151004</xdr:colOff>
      <xdr:row>15</xdr:row>
      <xdr:rowOff>144152</xdr:rowOff>
    </xdr:from>
    <xdr:to>
      <xdr:col>5</xdr:col>
      <xdr:colOff>479733</xdr:colOff>
      <xdr:row>26</xdr:row>
      <xdr:rowOff>150889</xdr:rowOff>
    </xdr:to>
    <xdr:graphicFrame macro="">
      <xdr:nvGraphicFramePr>
        <xdr:cNvPr id="1038" name="Chart 8">
          <a:extLst>
            <a:ext uri="{FF2B5EF4-FFF2-40B4-BE49-F238E27FC236}">
              <a16:creationId xmlns:a16="http://schemas.microsoft.com/office/drawing/2014/main" id="{AB9F6A2E-7385-7BB7-C221-D0AB9B0CBFC8}"/>
            </a:ext>
            <a:ext uri="{147F2762-F138-4A5C-976F-8EAC2B608ADB}">
              <a16:predDERef xmlns:a16="http://schemas.microsoft.com/office/drawing/2014/main" pred="{F60C7619-43C1-4770-8D43-F165379EB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198747</xdr:colOff>
      <xdr:row>1</xdr:row>
      <xdr:rowOff>8594</xdr:rowOff>
    </xdr:from>
    <xdr:to>
      <xdr:col>21</xdr:col>
      <xdr:colOff>293882</xdr:colOff>
      <xdr:row>15</xdr:row>
      <xdr:rowOff>99663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49988C5A-11B8-1D61-5D0F-3F19BB82E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13</xdr:col>
      <xdr:colOff>174238</xdr:colOff>
      <xdr:row>16</xdr:row>
      <xdr:rowOff>23232</xdr:rowOff>
    </xdr:from>
    <xdr:to>
      <xdr:col>22</xdr:col>
      <xdr:colOff>440267</xdr:colOff>
      <xdr:row>32</xdr:row>
      <xdr:rowOff>66908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C92E0-90DA-977B-87DE-5378DC6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26768" y="3031738"/>
          <a:ext cx="6015876" cy="3072240"/>
        </a:xfrm>
        <a:prstGeom prst="rect">
          <a:avLst/>
        </a:prstGeom>
      </xdr:spPr>
    </xdr:pic>
    <xdr:clientData/>
  </xdr:twoCellAnchor>
  <xdr:twoCellAnchor>
    <xdr:from>
      <xdr:col>11</xdr:col>
      <xdr:colOff>1454021</xdr:colOff>
      <xdr:row>40</xdr:row>
      <xdr:rowOff>54826</xdr:rowOff>
    </xdr:from>
    <xdr:to>
      <xdr:col>20</xdr:col>
      <xdr:colOff>74343</xdr:colOff>
      <xdr:row>68</xdr:row>
      <xdr:rowOff>38878</xdr:rowOff>
    </xdr:to>
    <xdr:graphicFrame macro="">
      <xdr:nvGraphicFramePr>
        <xdr:cNvPr id="1036" name="Chart 7">
          <a:extLst>
            <a:ext uri="{FF2B5EF4-FFF2-40B4-BE49-F238E27FC236}">
              <a16:creationId xmlns:a16="http://schemas.microsoft.com/office/drawing/2014/main" id="{71D8B886-5D1F-CBB9-0248-38E7A796D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15240</xdr:rowOff>
    </xdr:from>
    <xdr:to>
      <xdr:col>10</xdr:col>
      <xdr:colOff>211587</xdr:colOff>
      <xdr:row>13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70139-BBB5-A30D-8AC2-16F6D14B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81000"/>
          <a:ext cx="5682747" cy="2065020"/>
        </a:xfrm>
        <a:prstGeom prst="rect">
          <a:avLst/>
        </a:prstGeom>
      </xdr:spPr>
    </xdr:pic>
    <xdr:clientData/>
  </xdr:twoCellAnchor>
  <xdr:twoCellAnchor editAs="oneCell">
    <xdr:from>
      <xdr:col>0</xdr:col>
      <xdr:colOff>227315</xdr:colOff>
      <xdr:row>16</xdr:row>
      <xdr:rowOff>141881</xdr:rowOff>
    </xdr:from>
    <xdr:to>
      <xdr:col>10</xdr:col>
      <xdr:colOff>313692</xdr:colOff>
      <xdr:row>45</xdr:row>
      <xdr:rowOff>12452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E58AF0-3D13-D4C3-15E0-89F8C824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315" y="3079712"/>
          <a:ext cx="6168606" cy="5195391"/>
        </a:xfrm>
        <a:prstGeom prst="rect">
          <a:avLst/>
        </a:prstGeom>
      </xdr:spPr>
    </xdr:pic>
    <xdr:clientData/>
  </xdr:twoCellAnchor>
  <xdr:twoCellAnchor editAs="oneCell">
    <xdr:from>
      <xdr:col>12</xdr:col>
      <xdr:colOff>18232</xdr:colOff>
      <xdr:row>1</xdr:row>
      <xdr:rowOff>75841</xdr:rowOff>
    </xdr:from>
    <xdr:to>
      <xdr:col>19</xdr:col>
      <xdr:colOff>269692</xdr:colOff>
      <xdr:row>19</xdr:row>
      <xdr:rowOff>55740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D579A4-4609-4BAA-C720-F4779BCD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6907" y="259455"/>
          <a:ext cx="4509020" cy="3284960"/>
        </a:xfrm>
        <a:prstGeom prst="rect">
          <a:avLst/>
        </a:prstGeom>
      </xdr:spPr>
    </xdr:pic>
    <xdr:clientData/>
  </xdr:twoCellAnchor>
  <xdr:twoCellAnchor editAs="oneCell">
    <xdr:from>
      <xdr:col>20</xdr:col>
      <xdr:colOff>361978</xdr:colOff>
      <xdr:row>1</xdr:row>
      <xdr:rowOff>19879</xdr:rowOff>
    </xdr:from>
    <xdr:to>
      <xdr:col>28</xdr:col>
      <xdr:colOff>5401</xdr:colOff>
      <xdr:row>25</xdr:row>
      <xdr:rowOff>156669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85D3C9-86D0-EEE9-7FFB-8B181CB5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20239" y="202096"/>
          <a:ext cx="4546727" cy="4510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390D8-5C56-48C1-87A4-94115B3BF145}">
  <dimension ref="A1:A9"/>
  <sheetViews>
    <sheetView workbookViewId="0">
      <selection activeCell="H26" sqref="H26"/>
    </sheetView>
  </sheetViews>
  <sheetFormatPr defaultRowHeight="14.4" x14ac:dyDescent="0.3"/>
  <cols>
    <col min="1" max="1" width="54" bestFit="1" customWidth="1"/>
  </cols>
  <sheetData>
    <row r="1" spans="1:1" x14ac:dyDescent="0.3">
      <c r="A1" s="1" t="s">
        <v>0</v>
      </c>
    </row>
    <row r="2" spans="1:1" x14ac:dyDescent="0.3">
      <c r="A2" s="1" t="s">
        <v>1</v>
      </c>
    </row>
    <row r="4" spans="1:1" x14ac:dyDescent="0.3">
      <c r="A4" s="2" t="s">
        <v>2</v>
      </c>
    </row>
    <row r="5" spans="1:1" x14ac:dyDescent="0.3">
      <c r="A5" s="1" t="s">
        <v>3</v>
      </c>
    </row>
    <row r="6" spans="1:1" x14ac:dyDescent="0.3">
      <c r="A6" s="1" t="s">
        <v>4</v>
      </c>
    </row>
    <row r="7" spans="1:1" x14ac:dyDescent="0.3">
      <c r="A7" s="1" t="s">
        <v>5</v>
      </c>
    </row>
    <row r="8" spans="1:1" x14ac:dyDescent="0.3">
      <c r="A8" s="1" t="s">
        <v>6</v>
      </c>
    </row>
    <row r="9" spans="1:1" x14ac:dyDescent="0.3">
      <c r="A9" s="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AA66-8FE1-4E99-AC0F-757DA5AF4498}">
  <dimension ref="B3:O74"/>
  <sheetViews>
    <sheetView zoomScale="82" workbookViewId="0">
      <selection activeCell="K35" sqref="K35"/>
    </sheetView>
  </sheetViews>
  <sheetFormatPr defaultColWidth="8.77734375" defaultRowHeight="14.4" x14ac:dyDescent="0.3"/>
  <cols>
    <col min="1" max="1" width="12" style="14" bestFit="1" customWidth="1"/>
    <col min="2" max="2" width="13.33203125" style="14" bestFit="1" customWidth="1"/>
    <col min="3" max="3" width="23.5546875" style="14" bestFit="1" customWidth="1"/>
    <col min="4" max="4" width="22.5546875" style="14" bestFit="1" customWidth="1"/>
    <col min="5" max="7" width="23.5546875" style="14" bestFit="1" customWidth="1"/>
    <col min="8" max="9" width="23.5546875" style="14" customWidth="1"/>
    <col min="10" max="10" width="24.5546875" style="14" customWidth="1"/>
    <col min="11" max="11" width="23.44140625" style="14" bestFit="1" customWidth="1"/>
    <col min="12" max="14" width="24.5546875" style="14" bestFit="1" customWidth="1"/>
    <col min="15" max="16384" width="8.77734375" style="14"/>
  </cols>
  <sheetData>
    <row r="3" spans="2:15" x14ac:dyDescent="0.3">
      <c r="J3" s="25"/>
      <c r="K3" s="25"/>
      <c r="L3" s="25"/>
      <c r="M3" s="25"/>
      <c r="N3" s="25"/>
      <c r="O3" s="25"/>
    </row>
    <row r="4" spans="2:15" ht="15" thickBot="1" x14ac:dyDescent="0.35">
      <c r="J4" s="25"/>
      <c r="K4" s="25">
        <v>0</v>
      </c>
      <c r="L4" s="25">
        <v>10</v>
      </c>
      <c r="M4" s="25">
        <v>50</v>
      </c>
      <c r="N4" s="25">
        <v>125</v>
      </c>
      <c r="O4" s="25"/>
    </row>
    <row r="5" spans="2:15" x14ac:dyDescent="0.3">
      <c r="B5" s="3" t="s">
        <v>12</v>
      </c>
      <c r="C5" s="4" t="s">
        <v>13</v>
      </c>
      <c r="D5" s="4" t="s">
        <v>14</v>
      </c>
      <c r="E5" s="4" t="s">
        <v>13</v>
      </c>
      <c r="F5" s="4" t="s">
        <v>13</v>
      </c>
      <c r="G5" s="9" t="s">
        <v>13</v>
      </c>
      <c r="H5" s="8"/>
      <c r="I5" s="8"/>
      <c r="J5" s="25"/>
      <c r="K5" s="25"/>
      <c r="L5" s="25"/>
      <c r="M5" s="25"/>
      <c r="N5" s="25"/>
      <c r="O5" s="25"/>
    </row>
    <row r="6" spans="2:15" x14ac:dyDescent="0.3">
      <c r="B6" s="11"/>
      <c r="C6" s="8" t="s">
        <v>17</v>
      </c>
      <c r="D6" s="8" t="s">
        <v>17</v>
      </c>
      <c r="E6" s="8" t="s">
        <v>18</v>
      </c>
      <c r="F6" s="8" t="s">
        <v>19</v>
      </c>
      <c r="G6" s="12" t="s">
        <v>20</v>
      </c>
      <c r="H6" s="8"/>
      <c r="I6" s="8"/>
      <c r="J6" s="25"/>
      <c r="K6" s="26" t="s">
        <v>17</v>
      </c>
      <c r="L6" s="26" t="s">
        <v>18</v>
      </c>
      <c r="M6" s="26" t="s">
        <v>19</v>
      </c>
      <c r="N6" s="27" t="s">
        <v>20</v>
      </c>
      <c r="O6" s="25"/>
    </row>
    <row r="7" spans="2:15" ht="16.8" thickBot="1" x14ac:dyDescent="0.35">
      <c r="B7" s="5" t="s">
        <v>21</v>
      </c>
      <c r="C7" s="6" t="s">
        <v>22</v>
      </c>
      <c r="D7" s="6" t="s">
        <v>23</v>
      </c>
      <c r="E7" s="6" t="s">
        <v>22</v>
      </c>
      <c r="F7" s="6" t="s">
        <v>22</v>
      </c>
      <c r="G7" s="13" t="s">
        <v>22</v>
      </c>
      <c r="H7" s="8"/>
      <c r="I7" s="8"/>
      <c r="J7" s="25"/>
      <c r="K7" s="25"/>
      <c r="L7" s="25"/>
      <c r="M7" s="25"/>
      <c r="N7" s="25"/>
      <c r="O7" s="25"/>
    </row>
    <row r="8" spans="2:15" ht="15.6" x14ac:dyDescent="0.35">
      <c r="B8" s="15">
        <v>0.48449999999999999</v>
      </c>
      <c r="C8" s="16">
        <v>15.25</v>
      </c>
      <c r="D8" s="16">
        <v>99.15</v>
      </c>
      <c r="E8" s="16">
        <v>20.83</v>
      </c>
      <c r="F8" s="16">
        <v>43.18</v>
      </c>
      <c r="G8" s="17">
        <v>85.07</v>
      </c>
      <c r="H8" s="16"/>
      <c r="I8" s="16"/>
      <c r="J8" s="25" t="s">
        <v>50</v>
      </c>
      <c r="K8" s="25">
        <f>K40</f>
        <v>1.0999340729314113</v>
      </c>
      <c r="L8" s="25">
        <f>H49</f>
        <v>1.0997688938658048</v>
      </c>
      <c r="M8" s="25">
        <f>H61</f>
        <v>1.1011881917120576</v>
      </c>
      <c r="N8" s="25">
        <f>H73</f>
        <v>1.101093598032703</v>
      </c>
      <c r="O8" s="25"/>
    </row>
    <row r="9" spans="2:15" x14ac:dyDescent="0.3">
      <c r="B9" s="15">
        <v>0.57669999999999999</v>
      </c>
      <c r="C9" s="16">
        <v>21.35</v>
      </c>
      <c r="D9" s="16">
        <v>96.6</v>
      </c>
      <c r="E9" s="16">
        <v>29.17</v>
      </c>
      <c r="F9" s="16">
        <v>60.45</v>
      </c>
      <c r="G9" s="17">
        <v>119.1</v>
      </c>
      <c r="H9" s="16"/>
      <c r="I9" s="16"/>
      <c r="J9" s="25" t="s">
        <v>42</v>
      </c>
      <c r="K9" s="25">
        <f>K41</f>
        <v>19.313679807898797</v>
      </c>
      <c r="L9" s="25">
        <f>H50</f>
        <v>26.37562074541016</v>
      </c>
      <c r="M9" s="25">
        <f>H62</f>
        <v>54.818239174282873</v>
      </c>
      <c r="N9" s="25">
        <f>H74</f>
        <v>107.98354747142585</v>
      </c>
      <c r="O9" s="25"/>
    </row>
    <row r="10" spans="2:15" x14ac:dyDescent="0.3">
      <c r="B10" s="15">
        <v>0.65720000000000001</v>
      </c>
      <c r="C10" s="16">
        <v>28.75</v>
      </c>
      <c r="D10" s="16">
        <v>93.5</v>
      </c>
      <c r="E10" s="16">
        <v>39.28</v>
      </c>
      <c r="F10" s="16">
        <v>81.400000000000006</v>
      </c>
      <c r="G10" s="17">
        <v>160.38999999999999</v>
      </c>
      <c r="H10" s="16"/>
      <c r="I10" s="16"/>
      <c r="J10" s="25" t="s">
        <v>54</v>
      </c>
      <c r="K10" s="25"/>
      <c r="L10" s="25">
        <f>(L4)/((L9/$K$9)-1)</f>
        <v>27.348968192737338</v>
      </c>
      <c r="M10" s="25">
        <f>(M4)/((M9/$K$9)-1)</f>
        <v>27.198872697720486</v>
      </c>
      <c r="N10" s="25">
        <f>(N4)/((N9/$K$9)-1)</f>
        <v>27.226949127165515</v>
      </c>
      <c r="O10" s="25"/>
    </row>
    <row r="11" spans="2:15" x14ac:dyDescent="0.3">
      <c r="B11" s="15">
        <v>0.74570000000000003</v>
      </c>
      <c r="C11" s="16">
        <v>40.799999999999997</v>
      </c>
      <c r="D11" s="16">
        <v>88.42</v>
      </c>
      <c r="E11" s="16">
        <v>55.74</v>
      </c>
      <c r="F11" s="16">
        <v>115.52</v>
      </c>
      <c r="G11" s="17">
        <v>227.6</v>
      </c>
      <c r="H11" s="16"/>
      <c r="I11" s="16"/>
      <c r="J11" s="25"/>
      <c r="K11" s="25"/>
      <c r="L11" s="25"/>
      <c r="M11" s="25"/>
      <c r="N11" s="25"/>
      <c r="O11" s="25"/>
    </row>
    <row r="12" spans="2:15" ht="15" thickBot="1" x14ac:dyDescent="0.35">
      <c r="B12" s="18">
        <v>0.93410000000000004</v>
      </c>
      <c r="C12" s="19">
        <v>109.42</v>
      </c>
      <c r="D12" s="19">
        <v>59.42</v>
      </c>
      <c r="E12" s="19">
        <v>149.54</v>
      </c>
      <c r="F12" s="19" t="s">
        <v>24</v>
      </c>
      <c r="G12" s="20" t="s">
        <v>24</v>
      </c>
      <c r="H12" s="16"/>
      <c r="I12" s="16"/>
      <c r="J12" s="25" t="s">
        <v>49</v>
      </c>
      <c r="K12" s="25">
        <f>1/K8</f>
        <v>0.90914539753725498</v>
      </c>
      <c r="L12" s="25"/>
      <c r="M12" s="25"/>
      <c r="N12" s="25"/>
      <c r="O12" s="25"/>
    </row>
    <row r="13" spans="2:15" x14ac:dyDescent="0.3">
      <c r="B13" s="43" t="s">
        <v>9</v>
      </c>
      <c r="C13" s="43"/>
      <c r="D13" s="43"/>
      <c r="E13" s="43"/>
      <c r="F13" s="43"/>
      <c r="G13" s="43"/>
      <c r="H13" s="43"/>
      <c r="I13" s="43"/>
      <c r="J13" s="43"/>
      <c r="K13" s="43"/>
    </row>
    <row r="16" spans="2:15" ht="15" thickBot="1" x14ac:dyDescent="0.35"/>
    <row r="17" spans="2:13" x14ac:dyDescent="0.3">
      <c r="B17" s="3" t="s">
        <v>10</v>
      </c>
      <c r="C17" s="9" t="s">
        <v>11</v>
      </c>
    </row>
    <row r="18" spans="2:13" ht="17.399999999999999" thickBot="1" x14ac:dyDescent="0.4">
      <c r="B18" s="7" t="s">
        <v>15</v>
      </c>
      <c r="C18" s="10" t="s">
        <v>16</v>
      </c>
      <c r="F18" s="28" t="s">
        <v>51</v>
      </c>
      <c r="G18" s="25">
        <f>SLOPE(C19:C27,B19:B27)</f>
        <v>2.7E-2</v>
      </c>
    </row>
    <row r="19" spans="2:13" x14ac:dyDescent="0.3">
      <c r="B19" s="15">
        <v>0.04</v>
      </c>
      <c r="C19" s="17">
        <v>6.1199999999999997E-2</v>
      </c>
      <c r="F19" s="29" t="s">
        <v>48</v>
      </c>
      <c r="G19" s="25">
        <f>INTERCEPT(C19:C27,B19:B27)</f>
        <v>6.0522222222222213E-2</v>
      </c>
    </row>
    <row r="20" spans="2:13" x14ac:dyDescent="0.3">
      <c r="B20" s="15">
        <v>0.08</v>
      </c>
      <c r="C20" s="17">
        <v>6.3700000000000007E-2</v>
      </c>
    </row>
    <row r="21" spans="2:13" x14ac:dyDescent="0.3">
      <c r="B21" s="15">
        <v>0.12</v>
      </c>
      <c r="C21" s="17">
        <v>6.3600000000000004E-2</v>
      </c>
    </row>
    <row r="22" spans="2:13" x14ac:dyDescent="0.3">
      <c r="B22" s="15">
        <v>0.16</v>
      </c>
      <c r="C22" s="17">
        <v>6.4799999999999996E-2</v>
      </c>
    </row>
    <row r="23" spans="2:13" x14ac:dyDescent="0.3">
      <c r="B23" s="15">
        <v>0.2</v>
      </c>
      <c r="C23" s="17">
        <v>6.6000000000000003E-2</v>
      </c>
    </row>
    <row r="24" spans="2:13" x14ac:dyDescent="0.3">
      <c r="B24" s="15">
        <v>0.24</v>
      </c>
      <c r="C24" s="17">
        <v>6.6500000000000004E-2</v>
      </c>
    </row>
    <row r="25" spans="2:13" x14ac:dyDescent="0.3">
      <c r="B25" s="15">
        <v>0.28000000000000003</v>
      </c>
      <c r="C25" s="17">
        <v>6.7100000000000007E-2</v>
      </c>
    </row>
    <row r="26" spans="2:13" x14ac:dyDescent="0.3">
      <c r="B26" s="15">
        <v>0.32</v>
      </c>
      <c r="C26" s="17">
        <v>6.9599999999999995E-2</v>
      </c>
    </row>
    <row r="27" spans="2:13" ht="15" thickBot="1" x14ac:dyDescent="0.35">
      <c r="B27" s="18">
        <v>0.36</v>
      </c>
      <c r="C27" s="20">
        <v>7.0800000000000002E-2</v>
      </c>
    </row>
    <row r="28" spans="2:13" x14ac:dyDescent="0.3">
      <c r="B28" s="43" t="s">
        <v>8</v>
      </c>
      <c r="C28" s="43"/>
      <c r="D28" s="43"/>
      <c r="E28" s="43"/>
      <c r="F28" s="43"/>
    </row>
    <row r="30" spans="2:13" ht="15" thickBot="1" x14ac:dyDescent="0.35"/>
    <row r="31" spans="2:13" x14ac:dyDescent="0.3">
      <c r="B31" s="3" t="s">
        <v>12</v>
      </c>
      <c r="C31" s="4" t="s">
        <v>13</v>
      </c>
      <c r="D31" s="4" t="s">
        <v>14</v>
      </c>
      <c r="E31" s="4" t="s">
        <v>26</v>
      </c>
      <c r="F31" s="4"/>
      <c r="G31" s="9"/>
      <c r="H31" s="8"/>
      <c r="I31" s="8"/>
    </row>
    <row r="32" spans="2:13" ht="16.8" x14ac:dyDescent="0.35">
      <c r="B32" s="11"/>
      <c r="C32" s="8" t="s">
        <v>17</v>
      </c>
      <c r="D32" s="8" t="s">
        <v>17</v>
      </c>
      <c r="E32" s="8" t="s">
        <v>27</v>
      </c>
      <c r="F32" s="8" t="s">
        <v>29</v>
      </c>
      <c r="G32" s="12" t="s">
        <v>25</v>
      </c>
      <c r="H32" s="8" t="s">
        <v>52</v>
      </c>
      <c r="I32" s="8" t="s">
        <v>37</v>
      </c>
      <c r="M32" s="14" t="s">
        <v>37</v>
      </c>
    </row>
    <row r="33" spans="2:13" ht="16.8" thickBot="1" x14ac:dyDescent="0.35">
      <c r="B33" s="5" t="s">
        <v>21</v>
      </c>
      <c r="C33" s="6" t="s">
        <v>22</v>
      </c>
      <c r="D33" s="6" t="s">
        <v>23</v>
      </c>
      <c r="E33" s="6" t="s">
        <v>28</v>
      </c>
      <c r="F33" s="6" t="s">
        <v>30</v>
      </c>
      <c r="G33" s="13" t="s">
        <v>31</v>
      </c>
      <c r="H33" s="8"/>
      <c r="I33" s="8"/>
      <c r="J33" s="14" t="s">
        <v>40</v>
      </c>
      <c r="M33" s="14" t="s">
        <v>38</v>
      </c>
    </row>
    <row r="34" spans="2:13" x14ac:dyDescent="0.3">
      <c r="B34" s="15">
        <v>0.48449999999999999</v>
      </c>
      <c r="C34" s="16">
        <v>15.25</v>
      </c>
      <c r="D34" s="16">
        <v>99.15</v>
      </c>
      <c r="E34" s="16">
        <f>D34/(250-C34)</f>
        <v>0.4223642172523962</v>
      </c>
      <c r="F34" s="16">
        <f>1/E34</f>
        <v>2.3676248108925866</v>
      </c>
      <c r="G34" s="17">
        <f>1/B34</f>
        <v>2.0639834881320951</v>
      </c>
      <c r="H34" s="24">
        <f>1/(B34+$K$36)</f>
        <v>2.0605788786021075</v>
      </c>
      <c r="I34" s="16">
        <f>1/C34</f>
        <v>6.5573770491803282E-2</v>
      </c>
      <c r="J34" s="14" t="s">
        <v>32</v>
      </c>
      <c r="K34" s="21">
        <f>SLOPE(F34:F38,G34:G38)</f>
        <v>1.8921291235846301E-3</v>
      </c>
      <c r="L34" s="14" t="s">
        <v>24</v>
      </c>
      <c r="M34" s="14">
        <f>1/C34</f>
        <v>6.5573770491803282E-2</v>
      </c>
    </row>
    <row r="35" spans="2:13" ht="16.8" x14ac:dyDescent="0.35">
      <c r="B35" s="15">
        <v>0.57669999999999999</v>
      </c>
      <c r="C35" s="16">
        <v>21.35</v>
      </c>
      <c r="D35" s="16">
        <v>96.6</v>
      </c>
      <c r="E35" s="16">
        <f>D35/(250-C35)</f>
        <v>0.4224797725781762</v>
      </c>
      <c r="F35" s="16">
        <f>1/E35</f>
        <v>2.366977225672878</v>
      </c>
      <c r="G35" s="17">
        <f>1/B35</f>
        <v>1.7340038148083927</v>
      </c>
      <c r="H35" s="24">
        <f>1/(B35+$K$36)</f>
        <v>1.7316001742841831</v>
      </c>
      <c r="I35" s="16">
        <f>1/C35</f>
        <v>4.6838407494145196E-2</v>
      </c>
      <c r="J35" s="8" t="s">
        <v>33</v>
      </c>
      <c r="K35" s="21">
        <f>1/INTERCEPT(F34:F38,G34:G38)</f>
        <v>0.42307861848573175</v>
      </c>
      <c r="L35" s="14" t="s">
        <v>36</v>
      </c>
      <c r="M35" s="14">
        <f>1/C35</f>
        <v>4.6838407494145196E-2</v>
      </c>
    </row>
    <row r="36" spans="2:13" x14ac:dyDescent="0.3">
      <c r="B36" s="15">
        <v>0.65720000000000001</v>
      </c>
      <c r="C36" s="16">
        <v>28.75</v>
      </c>
      <c r="D36" s="16">
        <v>93.5</v>
      </c>
      <c r="E36" s="16">
        <f>D36/(250-C36)</f>
        <v>0.42259887005649716</v>
      </c>
      <c r="F36" s="16">
        <f>1/E36</f>
        <v>2.3663101604278074</v>
      </c>
      <c r="G36" s="17">
        <f>1/B36</f>
        <v>1.5216068167985393</v>
      </c>
      <c r="H36" s="24">
        <f>1/(B36+$K$36)</f>
        <v>1.5197556393252261</v>
      </c>
      <c r="I36" s="16">
        <f>1/C36</f>
        <v>3.4782608695652174E-2</v>
      </c>
      <c r="J36" s="14" t="s">
        <v>34</v>
      </c>
      <c r="K36" s="21">
        <f>K34*K35</f>
        <v>8.0051937560280371E-4</v>
      </c>
      <c r="L36" s="14" t="s">
        <v>35</v>
      </c>
      <c r="M36" s="14">
        <f>1/C36</f>
        <v>3.4782608695652174E-2</v>
      </c>
    </row>
    <row r="37" spans="2:13" x14ac:dyDescent="0.3">
      <c r="B37" s="15">
        <v>0.74570000000000003</v>
      </c>
      <c r="C37" s="16">
        <v>40.799999999999997</v>
      </c>
      <c r="D37" s="16">
        <v>88.42</v>
      </c>
      <c r="E37" s="16">
        <f>D37/(250-C37)</f>
        <v>0.42265774378585091</v>
      </c>
      <c r="F37" s="16">
        <f>1/E37</f>
        <v>2.3659805473874687</v>
      </c>
      <c r="G37" s="17">
        <f>1/B37</f>
        <v>1.3410218586562961</v>
      </c>
      <c r="H37" s="24">
        <f>1/(B37+$K$36)</f>
        <v>1.339583796721846</v>
      </c>
      <c r="I37" s="16">
        <f>1/C37</f>
        <v>2.4509803921568631E-2</v>
      </c>
      <c r="M37" s="14">
        <f>1/C37</f>
        <v>2.4509803921568631E-2</v>
      </c>
    </row>
    <row r="38" spans="2:13" ht="15" thickBot="1" x14ac:dyDescent="0.35">
      <c r="B38" s="18">
        <v>0.93410000000000004</v>
      </c>
      <c r="C38" s="19">
        <v>109.42</v>
      </c>
      <c r="D38" s="19">
        <v>59.42</v>
      </c>
      <c r="E38" s="19">
        <f>D38/(250-C38)</f>
        <v>0.42267747901550723</v>
      </c>
      <c r="F38" s="19">
        <f>1/E38</f>
        <v>2.3658700774150114</v>
      </c>
      <c r="G38" s="20">
        <f>1/B38</f>
        <v>1.0705491917353602</v>
      </c>
      <c r="H38" s="24">
        <f>1/(B38+$K$36)</f>
        <v>1.0696325216161775</v>
      </c>
      <c r="I38" s="16">
        <f>1/C38</f>
        <v>9.1390970572107471E-3</v>
      </c>
      <c r="M38" s="14">
        <f>1/C38</f>
        <v>9.1390970572107471E-3</v>
      </c>
    </row>
    <row r="39" spans="2:13" x14ac:dyDescent="0.3">
      <c r="G39" s="14">
        <v>0</v>
      </c>
      <c r="I39" s="14">
        <f>INTERCEPT(I34:I38,G34:G38)</f>
        <v>-5.1669674573899739E-2</v>
      </c>
      <c r="J39" s="14" t="s">
        <v>41</v>
      </c>
    </row>
    <row r="40" spans="2:13" ht="15.6" x14ac:dyDescent="0.35">
      <c r="J40" s="14" t="s">
        <v>50</v>
      </c>
      <c r="K40" s="14">
        <f>1/INTERCEPT(H34:H38,M34:M38)</f>
        <v>1.0999340729314113</v>
      </c>
    </row>
    <row r="41" spans="2:13" x14ac:dyDescent="0.3">
      <c r="J41" s="14" t="s">
        <v>42</v>
      </c>
      <c r="K41" s="14">
        <f>K40*SLOPE(H34:H38,M34:M38)</f>
        <v>19.313679807898797</v>
      </c>
      <c r="L41" s="14" t="s">
        <v>44</v>
      </c>
    </row>
    <row r="42" spans="2:13" ht="15" thickBot="1" x14ac:dyDescent="0.35"/>
    <row r="43" spans="2:13" x14ac:dyDescent="0.3">
      <c r="B43" s="3" t="s">
        <v>12</v>
      </c>
      <c r="C43" s="4" t="s">
        <v>13</v>
      </c>
      <c r="D43" s="4"/>
      <c r="E43" s="4"/>
      <c r="J43" s="14" t="s">
        <v>43</v>
      </c>
    </row>
    <row r="44" spans="2:13" ht="16.8" thickBot="1" x14ac:dyDescent="0.35">
      <c r="B44" s="11"/>
      <c r="C44" s="8" t="s">
        <v>18</v>
      </c>
      <c r="D44" s="8"/>
      <c r="E44" s="8"/>
      <c r="J44" s="5" t="s">
        <v>21</v>
      </c>
      <c r="K44" s="6" t="s">
        <v>22</v>
      </c>
      <c r="L44" s="6" t="s">
        <v>23</v>
      </c>
    </row>
    <row r="45" spans="2:13" ht="16.8" thickBot="1" x14ac:dyDescent="0.35">
      <c r="B45" s="5" t="s">
        <v>21</v>
      </c>
      <c r="C45" s="6" t="s">
        <v>22</v>
      </c>
      <c r="D45" s="6" t="s">
        <v>45</v>
      </c>
      <c r="E45" s="6" t="s">
        <v>46</v>
      </c>
      <c r="F45" s="8" t="s">
        <v>52</v>
      </c>
      <c r="J45" s="15">
        <v>0.48449999999999999</v>
      </c>
      <c r="K45" s="16">
        <f>$K$41*J45/($K$40-J45)</f>
        <v>15.204679556261478</v>
      </c>
      <c r="L45" s="16">
        <f>$K$35*(250-K45)</f>
        <v>99.33687980025158</v>
      </c>
    </row>
    <row r="46" spans="2:13" x14ac:dyDescent="0.3">
      <c r="B46" s="15">
        <v>0.48449999999999999</v>
      </c>
      <c r="C46" s="16">
        <v>20.83</v>
      </c>
      <c r="D46" s="16">
        <f t="shared" ref="D46:E50" si="0">1/B46</f>
        <v>2.0639834881320951</v>
      </c>
      <c r="E46" s="16">
        <f t="shared" si="0"/>
        <v>4.8007681228996645E-2</v>
      </c>
      <c r="F46" s="8">
        <f>1/($K$36+B46)</f>
        <v>2.0605788786021075</v>
      </c>
      <c r="J46" s="15">
        <v>0.57669999999999999</v>
      </c>
      <c r="K46" s="16">
        <f>$K$41*J46/($K$40-J46)</f>
        <v>21.287220617750744</v>
      </c>
      <c r="L46" s="16">
        <f>$K$35*(250-K46)</f>
        <v>96.763486731073968</v>
      </c>
    </row>
    <row r="47" spans="2:13" x14ac:dyDescent="0.3">
      <c r="B47" s="15">
        <v>0.57669999999999999</v>
      </c>
      <c r="C47" s="16">
        <v>29.17</v>
      </c>
      <c r="D47" s="16">
        <f t="shared" si="0"/>
        <v>1.7340038148083927</v>
      </c>
      <c r="E47" s="16">
        <f t="shared" si="0"/>
        <v>3.4281796366129581E-2</v>
      </c>
      <c r="F47" s="8">
        <f>1/($K$36+B47)</f>
        <v>1.7316001742841831</v>
      </c>
      <c r="J47" s="15">
        <v>0.65720000000000001</v>
      </c>
      <c r="K47" s="16">
        <f>$K$41*J47/($K$40-J47)</f>
        <v>28.669468075291984</v>
      </c>
      <c r="L47" s="16">
        <f>$K$35*(250-K47)</f>
        <v>93.640215675417622</v>
      </c>
    </row>
    <row r="48" spans="2:13" x14ac:dyDescent="0.3">
      <c r="B48" s="15">
        <v>0.65720000000000001</v>
      </c>
      <c r="C48" s="16">
        <v>39.28</v>
      </c>
      <c r="D48" s="16">
        <f t="shared" si="0"/>
        <v>1.5216068167985393</v>
      </c>
      <c r="E48" s="16">
        <f t="shared" si="0"/>
        <v>2.545824847250509E-2</v>
      </c>
      <c r="F48" s="8">
        <f>1/($K$36+B48)</f>
        <v>1.5197556393252261</v>
      </c>
      <c r="J48" s="15">
        <v>0.74570000000000003</v>
      </c>
      <c r="K48" s="16">
        <f>$K$41*J48/($K$40-J48)</f>
        <v>40.657328397482438</v>
      </c>
      <c r="L48" s="16">
        <f>$K$35*(250-K48)</f>
        <v>88.568408291705353</v>
      </c>
    </row>
    <row r="49" spans="2:12" ht="16.2" thickBot="1" x14ac:dyDescent="0.4">
      <c r="B49" s="15">
        <v>0.74570000000000003</v>
      </c>
      <c r="C49" s="16">
        <v>55.74</v>
      </c>
      <c r="D49" s="16">
        <f t="shared" si="0"/>
        <v>1.3410218586562961</v>
      </c>
      <c r="E49" s="16">
        <f t="shared" si="0"/>
        <v>1.7940437746681019E-2</v>
      </c>
      <c r="F49" s="8">
        <f>1/($K$36+B49)</f>
        <v>1.339583796721846</v>
      </c>
      <c r="G49" s="14" t="s">
        <v>50</v>
      </c>
      <c r="H49" s="14">
        <f>1/INTERCEPT(F46:F50,E46:E50)</f>
        <v>1.0997688938658048</v>
      </c>
      <c r="J49" s="18">
        <v>0.93410000000000004</v>
      </c>
      <c r="K49" s="16">
        <f>$K$41*J49/($K$40-J49)</f>
        <v>108.78891164917574</v>
      </c>
      <c r="L49" s="16">
        <f>$K$35*(250-K49)</f>
        <v>59.74339217433333</v>
      </c>
    </row>
    <row r="50" spans="2:12" ht="15" thickBot="1" x14ac:dyDescent="0.35">
      <c r="B50" s="18">
        <v>0.93410000000000004</v>
      </c>
      <c r="C50" s="19">
        <v>149.54</v>
      </c>
      <c r="D50" s="19">
        <f t="shared" si="0"/>
        <v>1.0705491917353602</v>
      </c>
      <c r="E50" s="19">
        <f t="shared" si="0"/>
        <v>6.6871740002674871E-3</v>
      </c>
      <c r="F50" s="8">
        <f>1/($K$36+B50)</f>
        <v>1.0696325216161775</v>
      </c>
      <c r="G50" s="14" t="s">
        <v>42</v>
      </c>
      <c r="H50" s="14">
        <f>SLOPE(F46:F50,E46:E50)*H49</f>
        <v>26.37562074541016</v>
      </c>
    </row>
    <row r="51" spans="2:12" x14ac:dyDescent="0.3">
      <c r="D51" s="14">
        <v>0</v>
      </c>
      <c r="E51" s="14">
        <f>INTERCEPT(E46:E50,F46:F50)</f>
        <v>-3.791379572694667E-2</v>
      </c>
      <c r="F51" s="8">
        <v>0</v>
      </c>
    </row>
    <row r="54" spans="2:12" ht="15" thickBot="1" x14ac:dyDescent="0.35"/>
    <row r="55" spans="2:12" x14ac:dyDescent="0.3">
      <c r="B55" s="3" t="s">
        <v>12</v>
      </c>
      <c r="C55" s="4" t="s">
        <v>13</v>
      </c>
      <c r="D55" s="4"/>
      <c r="E55" s="4"/>
    </row>
    <row r="56" spans="2:12" x14ac:dyDescent="0.3">
      <c r="B56" s="11"/>
      <c r="C56" s="8" t="s">
        <v>19</v>
      </c>
      <c r="D56" s="8"/>
      <c r="E56" s="8"/>
    </row>
    <row r="57" spans="2:12" ht="16.8" thickBot="1" x14ac:dyDescent="0.35">
      <c r="B57" s="5" t="s">
        <v>21</v>
      </c>
      <c r="C57" s="6" t="s">
        <v>22</v>
      </c>
      <c r="D57" s="6" t="s">
        <v>45</v>
      </c>
      <c r="E57" s="6" t="s">
        <v>46</v>
      </c>
      <c r="F57" s="8" t="s">
        <v>52</v>
      </c>
    </row>
    <row r="58" spans="2:12" x14ac:dyDescent="0.3">
      <c r="B58" s="15">
        <v>0.48449999999999999</v>
      </c>
      <c r="C58" s="16">
        <v>43.18</v>
      </c>
      <c r="D58" s="16">
        <f t="shared" ref="D58:E61" si="1">1/B58</f>
        <v>2.0639834881320951</v>
      </c>
      <c r="E58" s="16">
        <f t="shared" si="1"/>
        <v>2.3158869847151459E-2</v>
      </c>
      <c r="F58" s="8">
        <f>1/($K$36+B58)</f>
        <v>2.0605788786021075</v>
      </c>
    </row>
    <row r="59" spans="2:12" x14ac:dyDescent="0.3">
      <c r="B59" s="15">
        <v>0.57669999999999999</v>
      </c>
      <c r="C59" s="16">
        <v>60.45</v>
      </c>
      <c r="D59" s="16">
        <f t="shared" si="1"/>
        <v>1.7340038148083927</v>
      </c>
      <c r="E59" s="16">
        <f t="shared" si="1"/>
        <v>1.6542597187758478E-2</v>
      </c>
      <c r="F59" s="8">
        <f>1/($K$36+B59)</f>
        <v>1.7316001742841831</v>
      </c>
    </row>
    <row r="60" spans="2:12" x14ac:dyDescent="0.3">
      <c r="B60" s="15">
        <v>0.65720000000000001</v>
      </c>
      <c r="C60" s="16">
        <v>81.400000000000006</v>
      </c>
      <c r="D60" s="16">
        <f t="shared" si="1"/>
        <v>1.5216068167985393</v>
      </c>
      <c r="E60" s="16">
        <f t="shared" si="1"/>
        <v>1.2285012285012284E-2</v>
      </c>
      <c r="F60" s="8">
        <f>1/($K$36+B60)</f>
        <v>1.5197556393252261</v>
      </c>
    </row>
    <row r="61" spans="2:12" ht="15.6" x14ac:dyDescent="0.35">
      <c r="B61" s="15">
        <v>0.74570000000000003</v>
      </c>
      <c r="C61" s="16">
        <v>115.52</v>
      </c>
      <c r="D61" s="16">
        <f t="shared" si="1"/>
        <v>1.3410218586562961</v>
      </c>
      <c r="E61" s="16">
        <f t="shared" si="1"/>
        <v>8.6565096952908593E-3</v>
      </c>
      <c r="F61" s="8">
        <f>1/($K$36+B61)</f>
        <v>1.339583796721846</v>
      </c>
      <c r="G61" s="14" t="s">
        <v>50</v>
      </c>
      <c r="H61" s="14">
        <f>1/INTERCEPT(F58:F62,E58:E62)</f>
        <v>1.1011881917120576</v>
      </c>
    </row>
    <row r="62" spans="2:12" ht="15" thickBot="1" x14ac:dyDescent="0.35">
      <c r="B62" s="18"/>
      <c r="C62" s="19"/>
      <c r="D62" s="19">
        <v>0</v>
      </c>
      <c r="E62" s="14">
        <f>INTERCEPT(E58:E61,D58:D61)</f>
        <v>-1.823787619177189E-2</v>
      </c>
      <c r="F62" s="8">
        <v>0</v>
      </c>
      <c r="G62" s="14" t="s">
        <v>42</v>
      </c>
      <c r="H62" s="14">
        <f>SLOPE(F58:F62,E58:E62)*H61</f>
        <v>54.818239174282873</v>
      </c>
    </row>
    <row r="66" spans="2:8" ht="15" thickBot="1" x14ac:dyDescent="0.35"/>
    <row r="67" spans="2:8" x14ac:dyDescent="0.3">
      <c r="B67" s="3" t="s">
        <v>12</v>
      </c>
      <c r="C67" s="9" t="s">
        <v>13</v>
      </c>
      <c r="D67" s="4"/>
      <c r="E67" s="4"/>
    </row>
    <row r="68" spans="2:8" x14ac:dyDescent="0.3">
      <c r="B68" s="11"/>
      <c r="C68" s="12" t="s">
        <v>20</v>
      </c>
      <c r="D68" s="8"/>
      <c r="E68" s="8"/>
    </row>
    <row r="69" spans="2:8" ht="16.8" thickBot="1" x14ac:dyDescent="0.35">
      <c r="B69" s="5" t="s">
        <v>21</v>
      </c>
      <c r="C69" s="13" t="s">
        <v>22</v>
      </c>
      <c r="D69" s="6" t="s">
        <v>45</v>
      </c>
      <c r="E69" s="6" t="s">
        <v>46</v>
      </c>
      <c r="F69" s="8" t="s">
        <v>52</v>
      </c>
    </row>
    <row r="70" spans="2:8" x14ac:dyDescent="0.3">
      <c r="B70" s="15">
        <v>0.48449999999999999</v>
      </c>
      <c r="C70" s="17">
        <v>85.07</v>
      </c>
      <c r="D70" s="16">
        <f t="shared" ref="D70:E73" si="2">1/B70</f>
        <v>2.0639834881320951</v>
      </c>
      <c r="E70" s="16">
        <f t="shared" si="2"/>
        <v>1.1755025273304338E-2</v>
      </c>
      <c r="F70" s="8">
        <f>1/($K$36+B70)</f>
        <v>2.0605788786021075</v>
      </c>
    </row>
    <row r="71" spans="2:8" x14ac:dyDescent="0.3">
      <c r="B71" s="15">
        <v>0.57669999999999999</v>
      </c>
      <c r="C71" s="17">
        <v>119.1</v>
      </c>
      <c r="D71" s="16">
        <f t="shared" si="2"/>
        <v>1.7340038148083927</v>
      </c>
      <c r="E71" s="16">
        <f t="shared" si="2"/>
        <v>8.3963056255247689E-3</v>
      </c>
      <c r="F71" s="8">
        <f>1/($K$36+B71)</f>
        <v>1.7316001742841831</v>
      </c>
    </row>
    <row r="72" spans="2:8" x14ac:dyDescent="0.3">
      <c r="B72" s="15">
        <v>0.65720000000000001</v>
      </c>
      <c r="C72" s="17">
        <v>160.38999999999999</v>
      </c>
      <c r="D72" s="16">
        <f t="shared" si="2"/>
        <v>1.5216068167985393</v>
      </c>
      <c r="E72" s="16">
        <f t="shared" si="2"/>
        <v>6.234802668495543E-3</v>
      </c>
      <c r="F72" s="8">
        <f>1/($K$36+B72)</f>
        <v>1.5197556393252261</v>
      </c>
    </row>
    <row r="73" spans="2:8" ht="15.6" x14ac:dyDescent="0.35">
      <c r="B73" s="15">
        <v>0.74570000000000003</v>
      </c>
      <c r="C73" s="17">
        <v>227.6</v>
      </c>
      <c r="D73" s="16">
        <f t="shared" si="2"/>
        <v>1.3410218586562961</v>
      </c>
      <c r="E73" s="16">
        <f t="shared" si="2"/>
        <v>4.3936731107205628E-3</v>
      </c>
      <c r="F73" s="8">
        <f>1/($K$36+B73)</f>
        <v>1.339583796721846</v>
      </c>
      <c r="G73" s="14" t="s">
        <v>50</v>
      </c>
      <c r="H73" s="14">
        <f>1/INTERCEPT(F70:F74,E70:E74)</f>
        <v>1.101093598032703</v>
      </c>
    </row>
    <row r="74" spans="2:8" ht="15" thickBot="1" x14ac:dyDescent="0.35">
      <c r="B74" s="18">
        <v>0.93410000000000004</v>
      </c>
      <c r="C74" s="20" t="s">
        <v>24</v>
      </c>
      <c r="D74" s="19">
        <v>0</v>
      </c>
      <c r="E74" s="19">
        <f>INTERCEPT(E70:E73,D70:D73)</f>
        <v>-9.258524225497184E-3</v>
      </c>
      <c r="F74" s="8">
        <v>0</v>
      </c>
      <c r="G74" s="14" t="s">
        <v>42</v>
      </c>
      <c r="H74" s="14">
        <f>SLOPE(F70:F74,E70:E74)*H73</f>
        <v>107.98354747142585</v>
      </c>
    </row>
  </sheetData>
  <mergeCells count="2">
    <mergeCell ref="B13:K13"/>
    <mergeCell ref="B28:F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2494-2B49-4248-B35A-1AA7C00EFF92}">
  <dimension ref="A1:AB1502"/>
  <sheetViews>
    <sheetView tabSelected="1" zoomScale="85" zoomScaleNormal="85" workbookViewId="0">
      <pane ySplit="1" topLeftCell="A2" activePane="bottomLeft" state="frozen"/>
      <selection pane="bottomLeft" activeCell="D10" sqref="D10"/>
    </sheetView>
  </sheetViews>
  <sheetFormatPr defaultColWidth="8.77734375" defaultRowHeight="14.4" x14ac:dyDescent="0.3"/>
  <cols>
    <col min="1" max="1" width="26.5546875" style="30" bestFit="1" customWidth="1"/>
    <col min="2" max="2" width="8.77734375" style="30" customWidth="1"/>
    <col min="3" max="3" width="13.21875" style="30" customWidth="1"/>
    <col min="5" max="5" width="5.77734375" style="30" bestFit="1" customWidth="1"/>
    <col min="6" max="6" width="8.88671875" style="30" customWidth="1"/>
    <col min="7" max="7" width="6.33203125" style="30" customWidth="1"/>
    <col min="8" max="8" width="8.33203125" style="30" bestFit="1" customWidth="1"/>
    <col min="9" max="13" width="8.77734375" style="30"/>
    <col min="14" max="14" width="9.5546875" style="30" customWidth="1"/>
    <col min="15" max="16" width="13" style="30" bestFit="1" customWidth="1"/>
    <col min="17" max="17" width="13.6640625" style="30" bestFit="1" customWidth="1"/>
    <col min="18" max="19" width="13" style="30" bestFit="1" customWidth="1"/>
    <col min="20" max="20" width="13.5546875" style="30" bestFit="1" customWidth="1"/>
    <col min="21" max="21" width="18.5546875" style="30" bestFit="1" customWidth="1"/>
    <col min="22" max="22" width="10.77734375" style="30" bestFit="1" customWidth="1"/>
    <col min="23" max="23" width="9" style="30" bestFit="1" customWidth="1"/>
    <col min="24" max="24" width="20.88671875" style="30" customWidth="1"/>
    <col min="25" max="25" width="3.33203125" style="30" customWidth="1"/>
    <col min="26" max="26" width="8.109375" style="30" bestFit="1" customWidth="1"/>
    <col min="27" max="27" width="16.6640625" style="30" bestFit="1" customWidth="1"/>
    <col min="28" max="28" width="17.44140625" style="30" bestFit="1" customWidth="1"/>
    <col min="29" max="29" width="21.5546875" style="30" bestFit="1" customWidth="1"/>
    <col min="30" max="16384" width="8.77734375" style="30"/>
  </cols>
  <sheetData>
    <row r="1" spans="1:28" ht="33" customHeight="1" x14ac:dyDescent="0.3">
      <c r="E1" s="31" t="s">
        <v>82</v>
      </c>
      <c r="F1" s="31" t="s">
        <v>23</v>
      </c>
      <c r="G1" s="31" t="s">
        <v>123</v>
      </c>
      <c r="H1" s="31" t="s">
        <v>124</v>
      </c>
      <c r="I1" s="31" t="s">
        <v>22</v>
      </c>
      <c r="J1" s="31" t="s">
        <v>84</v>
      </c>
      <c r="K1" s="31" t="s">
        <v>85</v>
      </c>
      <c r="L1" s="31" t="s">
        <v>104</v>
      </c>
      <c r="M1" s="37" t="s">
        <v>15</v>
      </c>
      <c r="N1" s="37" t="s">
        <v>105</v>
      </c>
      <c r="O1" s="37" t="s">
        <v>106</v>
      </c>
      <c r="P1" s="37" t="s">
        <v>107</v>
      </c>
      <c r="Q1" s="37" t="s">
        <v>108</v>
      </c>
      <c r="R1" s="31" t="s">
        <v>87</v>
      </c>
      <c r="S1" s="31" t="s">
        <v>88</v>
      </c>
      <c r="T1" s="31" t="s">
        <v>89</v>
      </c>
      <c r="U1" s="31" t="s">
        <v>94</v>
      </c>
      <c r="V1" s="31" t="s">
        <v>109</v>
      </c>
      <c r="W1" s="31" t="s">
        <v>95</v>
      </c>
      <c r="X1" s="38" t="s">
        <v>99</v>
      </c>
    </row>
    <row r="2" spans="1:28" x14ac:dyDescent="0.3">
      <c r="A2" s="31" t="s">
        <v>114</v>
      </c>
      <c r="E2" s="30">
        <v>0</v>
      </c>
      <c r="F2" s="30">
        <f>B12</f>
        <v>49.182443804583521</v>
      </c>
      <c r="G2" s="30">
        <f t="shared" ref="G2:G65" si="0">LN(F2)</f>
        <v>3.8955367265779604</v>
      </c>
      <c r="I2" s="30">
        <f>B13</f>
        <v>471.94208861126214</v>
      </c>
      <c r="J2" s="30">
        <f>B14</f>
        <v>171.55429444175493</v>
      </c>
      <c r="K2" s="30">
        <v>0</v>
      </c>
      <c r="L2" s="30">
        <f t="shared" ref="L2:L65" si="1">K2*$B$15/1000</f>
        <v>0</v>
      </c>
      <c r="M2" s="30">
        <f>$B$5*I2/(O2*(1+J2/$B$4)+I2)</f>
        <v>0.34612152550473835</v>
      </c>
      <c r="N2" s="30">
        <f t="shared" ref="N2:N65" si="2">$B$6*(1+EXP(0.005*E2*60))</f>
        <v>1.6010387512056074E-3</v>
      </c>
      <c r="O2" s="30">
        <f>19.309+0.7095*J2</f>
        <v>141.02677190642513</v>
      </c>
      <c r="P2" s="30">
        <f>1/(1/$B$3+N2/($B$3*(M2-N2)))</f>
        <v>0.42112160277567323</v>
      </c>
      <c r="Q2" s="30">
        <f t="shared" ref="Q2:Q65" si="3">M2*$B$7+$B$8</f>
        <v>6.9867503410850143E-2</v>
      </c>
      <c r="R2" s="30">
        <f t="shared" ref="R2:R65" si="4">F2*(M2-N2)</f>
        <v>16.944359479283385</v>
      </c>
      <c r="S2" s="30">
        <f t="shared" ref="S2:S65" si="5">-M2*F2/P2</f>
        <v>-40.423246790218769</v>
      </c>
      <c r="T2" s="30">
        <f t="shared" ref="T2:T65" si="6">-Q2*F2</f>
        <v>-3.4362545602706844</v>
      </c>
      <c r="U2" s="39">
        <f t="shared" ref="U2:U65" si="7">M2*F2/0.9*$B$15*1000/32</f>
        <v>23620755.577233579</v>
      </c>
      <c r="V2" s="39">
        <f>0.12*U2</f>
        <v>2834490.6692680293</v>
      </c>
      <c r="W2" s="39">
        <f>V2*$B$11</f>
        <v>28344.906692680292</v>
      </c>
      <c r="X2" s="30">
        <f t="shared" ref="X2:X65" si="8">L2/(E2+$B$18)</f>
        <v>0</v>
      </c>
      <c r="Z2" s="31" t="s">
        <v>57</v>
      </c>
    </row>
    <row r="3" spans="1:28" ht="16.2" x14ac:dyDescent="0.3">
      <c r="A3" s="32" t="s">
        <v>90</v>
      </c>
      <c r="B3" s="30">
        <f>'Data Analysis'!K35</f>
        <v>0.42307861848573175</v>
      </c>
      <c r="C3" s="30" t="s">
        <v>36</v>
      </c>
      <c r="E3" s="30">
        <f t="shared" ref="E3:E66" si="9">E2+$B$11</f>
        <v>0.01</v>
      </c>
      <c r="F3" s="30">
        <f t="shared" ref="F3:F66" si="10">$B$11*R2+F2</f>
        <v>49.351887399376352</v>
      </c>
      <c r="G3" s="30">
        <f t="shared" si="0"/>
        <v>3.8989760103229618</v>
      </c>
      <c r="H3" s="30">
        <f>(G3-G2)/$B$11</f>
        <v>0.34392837450014646</v>
      </c>
      <c r="I3" s="30">
        <f t="shared" ref="I3:I66" si="11">$B$11*S2+I2</f>
        <v>471.53785614335993</v>
      </c>
      <c r="J3" s="30">
        <f t="shared" ref="J3:J66" si="12">$B$11*T2+J2</f>
        <v>171.51993189615223</v>
      </c>
      <c r="K3" s="30">
        <f>-$B$11*T2/1.2+K2</f>
        <v>2.863545466892237E-2</v>
      </c>
      <c r="L3" s="30">
        <f t="shared" si="1"/>
        <v>1.1443309468506075</v>
      </c>
      <c r="M3" s="30">
        <f t="shared" ref="M3:M65" si="13">$B$5*I3/(O3*(1+J3/$B$4)+I3)</f>
        <v>0.34600026047160259</v>
      </c>
      <c r="N3" s="30">
        <f t="shared" si="2"/>
        <v>1.6034439152746466E-3</v>
      </c>
      <c r="O3" s="30">
        <f>19.309+0.7095*J3</f>
        <v>141.00239168032002</v>
      </c>
      <c r="P3" s="30">
        <f t="shared" ref="P3:P65" si="14">1/(1/$B$3+N3/($B$3*(M3-N3)))</f>
        <v>0.42111797592561023</v>
      </c>
      <c r="Q3" s="30">
        <f t="shared" si="3"/>
        <v>6.9864229254955487E-2</v>
      </c>
      <c r="R3" s="30">
        <f t="shared" si="4"/>
        <v>16.996632911391568</v>
      </c>
      <c r="S3" s="30">
        <f t="shared" si="5"/>
        <v>-40.548651140852328</v>
      </c>
      <c r="T3" s="30">
        <f t="shared" si="6"/>
        <v>-3.4479315754347786</v>
      </c>
      <c r="U3" s="39">
        <f t="shared" si="7"/>
        <v>23693829.783800427</v>
      </c>
      <c r="V3" s="39">
        <f t="shared" ref="V3:V66" si="15">0.12*U3</f>
        <v>2843259.5740560512</v>
      </c>
      <c r="W3" s="39">
        <f>V3*$B$11+W2</f>
        <v>56777.502433240807</v>
      </c>
      <c r="X3" s="30">
        <f>L3/(E3+$B$18)</f>
        <v>0.28536931342907923</v>
      </c>
      <c r="Z3" s="31" t="s">
        <v>117</v>
      </c>
      <c r="AA3" s="31" t="s">
        <v>59</v>
      </c>
      <c r="AB3" s="31" t="s">
        <v>118</v>
      </c>
    </row>
    <row r="4" spans="1:28" ht="15.6" x14ac:dyDescent="0.3">
      <c r="A4" s="30" t="s">
        <v>53</v>
      </c>
      <c r="B4" s="30">
        <f>AVERAGE('Data Analysis'!L10:N10)</f>
        <v>27.258263339207776</v>
      </c>
      <c r="C4" s="30" t="s">
        <v>55</v>
      </c>
      <c r="E4" s="30">
        <f t="shared" si="9"/>
        <v>0.02</v>
      </c>
      <c r="F4" s="30">
        <f t="shared" si="10"/>
        <v>49.521853728490271</v>
      </c>
      <c r="G4" s="30">
        <f t="shared" si="0"/>
        <v>3.9024140616112954</v>
      </c>
      <c r="H4" s="30">
        <f t="shared" ref="H4:H67" si="16">(G4-G3)/$B$11</f>
        <v>0.34380512883336323</v>
      </c>
      <c r="I4" s="30">
        <f t="shared" si="11"/>
        <v>471.13236963195141</v>
      </c>
      <c r="J4" s="30">
        <f t="shared" si="12"/>
        <v>171.48545258039789</v>
      </c>
      <c r="K4" s="30">
        <f t="shared" ref="K4:K66" si="17">-$B$11*T3/1.2+K3</f>
        <v>5.7368217797545529E-2</v>
      </c>
      <c r="L4" s="30">
        <f t="shared" si="1"/>
        <v>2.2925505374511892</v>
      </c>
      <c r="M4" s="30">
        <f t="shared" si="13"/>
        <v>0.34587850575785095</v>
      </c>
      <c r="N4" s="30">
        <f t="shared" si="2"/>
        <v>1.6058563056699626E-3</v>
      </c>
      <c r="O4" s="30">
        <f t="shared" ref="O4:O67" si="18">19.309+0.7095*J4</f>
        <v>140.9779286057923</v>
      </c>
      <c r="P4" s="30">
        <f t="shared" si="14"/>
        <v>0.42111433491222428</v>
      </c>
      <c r="Q4" s="30">
        <f t="shared" si="3"/>
        <v>6.9860941877684185E-2</v>
      </c>
      <c r="R4" s="30">
        <f t="shared" si="4"/>
        <v>17.049019788890714</v>
      </c>
      <c r="S4" s="30">
        <f t="shared" si="5"/>
        <v>-40.674333191576807</v>
      </c>
      <c r="T4" s="30">
        <f t="shared" si="6"/>
        <v>-3.4596433450012367</v>
      </c>
      <c r="U4" s="39">
        <f t="shared" si="7"/>
        <v>23767064.196159411</v>
      </c>
      <c r="V4" s="39">
        <f t="shared" si="15"/>
        <v>2852047.7035391293</v>
      </c>
      <c r="W4" s="39">
        <f>V4*$B$11+W3</f>
        <v>85297.979468632097</v>
      </c>
      <c r="X4" s="30">
        <f>L4/(E4+$B$18)</f>
        <v>0.57028620334606706</v>
      </c>
      <c r="Z4" s="30" t="s">
        <v>61</v>
      </c>
      <c r="AA4" s="39">
        <f>B12*$B$15*$B$28/1000</f>
        <v>1355682.6857633879</v>
      </c>
      <c r="AB4" s="34">
        <f>AA4*5</f>
        <v>6778413.4288169397</v>
      </c>
    </row>
    <row r="5" spans="1:28" ht="15.6" x14ac:dyDescent="0.3">
      <c r="A5" s="32" t="s">
        <v>111</v>
      </c>
      <c r="B5" s="30">
        <f>AVERAGE('Data Analysis'!K8:N8)</f>
        <v>1.1004961891354941</v>
      </c>
      <c r="C5" s="30" t="s">
        <v>35</v>
      </c>
      <c r="E5" s="30">
        <f t="shared" si="9"/>
        <v>0.03</v>
      </c>
      <c r="F5" s="30">
        <f t="shared" si="10"/>
        <v>49.692343926379181</v>
      </c>
      <c r="G5" s="30">
        <f t="shared" si="0"/>
        <v>3.9058508754894206</v>
      </c>
      <c r="H5" s="30">
        <f t="shared" si="16"/>
        <v>0.34368138781251112</v>
      </c>
      <c r="I5" s="30">
        <f t="shared" si="11"/>
        <v>470.72562630003563</v>
      </c>
      <c r="J5" s="30">
        <f t="shared" si="12"/>
        <v>171.45085614694787</v>
      </c>
      <c r="K5" s="30">
        <f t="shared" si="17"/>
        <v>8.6198579005889175E-2</v>
      </c>
      <c r="L5" s="30">
        <f t="shared" si="1"/>
        <v>3.4446703456061494</v>
      </c>
      <c r="M5" s="30">
        <f t="shared" si="13"/>
        <v>0.34575625931645632</v>
      </c>
      <c r="N5" s="30">
        <f t="shared" si="2"/>
        <v>1.6082759441030851E-3</v>
      </c>
      <c r="O5" s="30">
        <f t="shared" si="18"/>
        <v>140.95338243625952</v>
      </c>
      <c r="P5" s="30">
        <f t="shared" si="14"/>
        <v>0.42111067966686516</v>
      </c>
      <c r="Q5" s="30">
        <f t="shared" si="3"/>
        <v>6.9857641223766531E-2</v>
      </c>
      <c r="R5" s="30">
        <f t="shared" si="4"/>
        <v>17.101519951308802</v>
      </c>
      <c r="S5" s="30">
        <f t="shared" si="5"/>
        <v>-40.800292612487745</v>
      </c>
      <c r="T5" s="30">
        <f t="shared" si="6"/>
        <v>-3.4713899335770106</v>
      </c>
      <c r="U5" s="39">
        <f t="shared" si="7"/>
        <v>23840458.606035095</v>
      </c>
      <c r="V5" s="39">
        <f t="shared" si="15"/>
        <v>2860855.0327242115</v>
      </c>
      <c r="W5" s="39">
        <f t="shared" ref="W5:W66" si="19">V5*$B$11+W4</f>
        <v>113906.52979587422</v>
      </c>
      <c r="X5" s="30">
        <f t="shared" si="8"/>
        <v>0.85475690957968964</v>
      </c>
      <c r="Z5" s="30" t="s">
        <v>62</v>
      </c>
      <c r="AA5" s="39">
        <f>B13*$B$15*$B$28/1000</f>
        <v>13008782.580130201</v>
      </c>
      <c r="AB5" s="34">
        <f>0.25*AA5</f>
        <v>3252195.6450325502</v>
      </c>
    </row>
    <row r="6" spans="1:28" ht="15.6" x14ac:dyDescent="0.3">
      <c r="A6" s="30" t="s">
        <v>110</v>
      </c>
      <c r="B6" s="30">
        <f>'Data Analysis'!K36</f>
        <v>8.0051937560280371E-4</v>
      </c>
      <c r="C6" s="30" t="s">
        <v>35</v>
      </c>
      <c r="E6" s="30">
        <f t="shared" si="9"/>
        <v>0.04</v>
      </c>
      <c r="F6" s="30">
        <f t="shared" si="10"/>
        <v>49.863359125892266</v>
      </c>
      <c r="G6" s="30">
        <f t="shared" si="0"/>
        <v>3.9092864469831623</v>
      </c>
      <c r="H6" s="30">
        <f t="shared" si="16"/>
        <v>0.34355714937417403</v>
      </c>
      <c r="I6" s="30">
        <f t="shared" si="11"/>
        <v>470.31762337391075</v>
      </c>
      <c r="J6" s="30">
        <f t="shared" si="12"/>
        <v>171.4161422476121</v>
      </c>
      <c r="K6" s="30">
        <f t="shared" si="17"/>
        <v>0.11512682845236427</v>
      </c>
      <c r="L6" s="30">
        <f t="shared" si="1"/>
        <v>4.6007019666351017</v>
      </c>
      <c r="M6" s="30">
        <f t="shared" si="13"/>
        <v>0.34563351909173862</v>
      </c>
      <c r="N6" s="30">
        <f t="shared" si="2"/>
        <v>1.6107028523507764E-3</v>
      </c>
      <c r="O6" s="30">
        <f t="shared" si="18"/>
        <v>140.92875292468079</v>
      </c>
      <c r="P6" s="30">
        <f t="shared" si="14"/>
        <v>0.42110701012044838</v>
      </c>
      <c r="Q6" s="30">
        <f t="shared" si="3"/>
        <v>6.985432723769916E-2</v>
      </c>
      <c r="R6" s="30">
        <f t="shared" si="4"/>
        <v>17.154133233645439</v>
      </c>
      <c r="S6" s="30">
        <f t="shared" si="5"/>
        <v>-40.926529063213103</v>
      </c>
      <c r="T6" s="30">
        <f t="shared" si="6"/>
        <v>-3.483171405550991</v>
      </c>
      <c r="U6" s="39">
        <f t="shared" si="7"/>
        <v>23914012.798936877</v>
      </c>
      <c r="V6" s="39">
        <f t="shared" si="15"/>
        <v>2869681.535872425</v>
      </c>
      <c r="W6" s="39">
        <f t="shared" si="19"/>
        <v>142603.34515459847</v>
      </c>
      <c r="X6" s="30">
        <f t="shared" si="8"/>
        <v>1.138787615503738</v>
      </c>
      <c r="Z6" s="30" t="s">
        <v>63</v>
      </c>
      <c r="AA6" s="39">
        <f>B14*$B$15*$B$28/1000</f>
        <v>4728784.6770511009</v>
      </c>
      <c r="AB6" s="34">
        <f>1.6*AA6</f>
        <v>7566055.4832817614</v>
      </c>
    </row>
    <row r="7" spans="1:28" x14ac:dyDescent="0.3">
      <c r="A7" s="32" t="s">
        <v>113</v>
      </c>
      <c r="B7" s="30">
        <f>'Data Analysis'!G18</f>
        <v>2.7E-2</v>
      </c>
      <c r="E7" s="30">
        <f t="shared" si="9"/>
        <v>0.05</v>
      </c>
      <c r="F7" s="30">
        <f t="shared" si="10"/>
        <v>50.034900458228719</v>
      </c>
      <c r="G7" s="30">
        <f t="shared" si="0"/>
        <v>3.9127207710976246</v>
      </c>
      <c r="H7" s="30">
        <f t="shared" si="16"/>
        <v>0.34343241144623171</v>
      </c>
      <c r="I7" s="30">
        <f t="shared" si="11"/>
        <v>469.90835808327864</v>
      </c>
      <c r="J7" s="30">
        <f t="shared" si="12"/>
        <v>171.38131053355659</v>
      </c>
      <c r="K7" s="30">
        <f t="shared" si="17"/>
        <v>0.14415325683195587</v>
      </c>
      <c r="L7" s="30">
        <f t="shared" si="1"/>
        <v>5.7606570173002503</v>
      </c>
      <c r="M7" s="30">
        <f t="shared" si="13"/>
        <v>0.34551028301933273</v>
      </c>
      <c r="N7" s="30">
        <f t="shared" si="2"/>
        <v>1.6131370522552277E-3</v>
      </c>
      <c r="O7" s="30">
        <f t="shared" si="18"/>
        <v>140.90403982355841</v>
      </c>
      <c r="P7" s="30">
        <f t="shared" si="14"/>
        <v>0.4211033262034522</v>
      </c>
      <c r="Q7" s="30">
        <f t="shared" si="3"/>
        <v>6.9850999863744198E-2</v>
      </c>
      <c r="R7" s="30">
        <f t="shared" si="4"/>
        <v>17.206859466331675</v>
      </c>
      <c r="S7" s="30">
        <f t="shared" si="5"/>
        <v>-41.053042192818999</v>
      </c>
      <c r="T7" s="30">
        <f t="shared" si="6"/>
        <v>-3.4949878250901887</v>
      </c>
      <c r="U7" s="39">
        <f t="shared" si="7"/>
        <v>23987726.55410343</v>
      </c>
      <c r="V7" s="39">
        <f t="shared" si="15"/>
        <v>2878527.1864924114</v>
      </c>
      <c r="W7" s="39">
        <f t="shared" si="19"/>
        <v>171388.61701952259</v>
      </c>
      <c r="X7" s="30">
        <f t="shared" si="8"/>
        <v>1.4223844487161112</v>
      </c>
      <c r="Z7" s="31" t="s">
        <v>64</v>
      </c>
      <c r="AA7" s="31" t="s">
        <v>67</v>
      </c>
      <c r="AB7" s="31" t="s">
        <v>118</v>
      </c>
    </row>
    <row r="8" spans="1:28" x14ac:dyDescent="0.3">
      <c r="A8" s="30" t="s">
        <v>48</v>
      </c>
      <c r="B8" s="30">
        <f>'Data Analysis'!G19</f>
        <v>6.0522222222222213E-2</v>
      </c>
      <c r="E8" s="30">
        <f t="shared" si="9"/>
        <v>6.0000000000000005E-2</v>
      </c>
      <c r="F8" s="30">
        <f t="shared" si="10"/>
        <v>50.206969052892035</v>
      </c>
      <c r="G8" s="30">
        <f t="shared" si="0"/>
        <v>3.9161538428171014</v>
      </c>
      <c r="H8" s="30">
        <f t="shared" si="16"/>
        <v>0.34330717194768212</v>
      </c>
      <c r="I8" s="30">
        <f t="shared" si="11"/>
        <v>469.49782766135047</v>
      </c>
      <c r="J8" s="30">
        <f t="shared" si="12"/>
        <v>171.34636065530569</v>
      </c>
      <c r="K8" s="30">
        <f t="shared" si="17"/>
        <v>0.1732781553743741</v>
      </c>
      <c r="L8" s="30">
        <f t="shared" si="1"/>
        <v>6.9245471357324986</v>
      </c>
      <c r="M8" s="30">
        <f t="shared" si="13"/>
        <v>0.34538654902615629</v>
      </c>
      <c r="N8" s="30">
        <f t="shared" si="2"/>
        <v>1.6155785657242536E-3</v>
      </c>
      <c r="O8" s="30">
        <f t="shared" si="18"/>
        <v>140.8792428849394</v>
      </c>
      <c r="P8" s="30">
        <f t="shared" si="14"/>
        <v>0.42109962784591387</v>
      </c>
      <c r="Q8" s="30">
        <f t="shared" si="3"/>
        <v>6.9847659045928434E-2</v>
      </c>
      <c r="R8" s="30">
        <f t="shared" si="4"/>
        <v>17.259698475189573</v>
      </c>
      <c r="S8" s="30">
        <f t="shared" si="5"/>
        <v>-41.179831639715069</v>
      </c>
      <c r="T8" s="30">
        <f t="shared" si="6"/>
        <v>-3.5068392561358834</v>
      </c>
      <c r="U8" s="39">
        <f t="shared" si="7"/>
        <v>24061599.644446898</v>
      </c>
      <c r="V8" s="39">
        <f t="shared" si="15"/>
        <v>2887391.9573336276</v>
      </c>
      <c r="W8" s="39">
        <f t="shared" si="19"/>
        <v>200262.53659285887</v>
      </c>
      <c r="X8" s="30">
        <f t="shared" si="8"/>
        <v>1.7055534817075122</v>
      </c>
      <c r="Z8" s="30" t="s">
        <v>65</v>
      </c>
      <c r="AA8" s="39" cm="1">
        <f t="array" ref="AA8">INDEX(W2:W1502, MATCH(TRUE, X2:X1502 &gt;= B26, 0))/860.421*B28</f>
        <v>25588609.714485615</v>
      </c>
      <c r="AB8" s="34">
        <f>AA8/277.777*20</f>
        <v>1842385.0581211271</v>
      </c>
    </row>
    <row r="9" spans="1:28" x14ac:dyDescent="0.3">
      <c r="E9" s="30">
        <f t="shared" si="9"/>
        <v>7.0000000000000007E-2</v>
      </c>
      <c r="F9" s="30">
        <f t="shared" si="10"/>
        <v>50.379566037643933</v>
      </c>
      <c r="G9" s="30">
        <f t="shared" si="0"/>
        <v>3.9195856571049901</v>
      </c>
      <c r="H9" s="30">
        <f t="shared" si="16"/>
        <v>0.34318142878886349</v>
      </c>
      <c r="I9" s="30">
        <f t="shared" si="11"/>
        <v>469.08602934495332</v>
      </c>
      <c r="J9" s="30">
        <f t="shared" si="12"/>
        <v>171.31129226274433</v>
      </c>
      <c r="K9" s="30">
        <f t="shared" si="17"/>
        <v>0.20250181584217314</v>
      </c>
      <c r="L9" s="30">
        <f t="shared" si="1"/>
        <v>8.0923839813562815</v>
      </c>
      <c r="M9" s="30">
        <f t="shared" si="13"/>
        <v>0.34526231503037697</v>
      </c>
      <c r="N9" s="30">
        <f t="shared" si="2"/>
        <v>1.6180274147314924E-3</v>
      </c>
      <c r="O9" s="30">
        <f t="shared" si="18"/>
        <v>140.8543618604171</v>
      </c>
      <c r="P9" s="30">
        <f t="shared" si="14"/>
        <v>0.4210959149774256</v>
      </c>
      <c r="Q9" s="30">
        <f t="shared" si="3"/>
        <v>6.9844304728042386E-2</v>
      </c>
      <c r="R9" s="30">
        <f t="shared" si="4"/>
        <v>17.312650081391517</v>
      </c>
      <c r="S9" s="30">
        <f t="shared" si="5"/>
        <v>-41.306897031559132</v>
      </c>
      <c r="T9" s="30">
        <f t="shared" si="6"/>
        <v>-3.5187257623997379</v>
      </c>
      <c r="U9" s="39">
        <f t="shared" si="7"/>
        <v>24135631.836496621</v>
      </c>
      <c r="V9" s="39">
        <f t="shared" si="15"/>
        <v>2896275.8203795943</v>
      </c>
      <c r="W9" s="39">
        <f t="shared" si="19"/>
        <v>229225.29479665481</v>
      </c>
      <c r="X9" s="30">
        <f t="shared" si="8"/>
        <v>1.9883007325199706</v>
      </c>
      <c r="Z9" s="33" t="s">
        <v>66</v>
      </c>
      <c r="AA9" s="42">
        <f>B16*B15/1000*(B28*B27)</f>
        <v>307204.81464616949</v>
      </c>
      <c r="AB9" s="35">
        <f>0.14*AA9</f>
        <v>43008.674050463735</v>
      </c>
    </row>
    <row r="10" spans="1:28" x14ac:dyDescent="0.3">
      <c r="A10" s="31" t="s">
        <v>115</v>
      </c>
      <c r="E10" s="30">
        <f t="shared" si="9"/>
        <v>0.08</v>
      </c>
      <c r="F10" s="30">
        <f t="shared" si="10"/>
        <v>50.552692538457848</v>
      </c>
      <c r="G10" s="30">
        <f t="shared" si="0"/>
        <v>3.923016208903702</v>
      </c>
      <c r="H10" s="30">
        <f t="shared" si="16"/>
        <v>0.34305517987118783</v>
      </c>
      <c r="I10" s="30">
        <f t="shared" si="11"/>
        <v>468.67296037463774</v>
      </c>
      <c r="J10" s="30">
        <f t="shared" si="12"/>
        <v>171.27610500512034</v>
      </c>
      <c r="K10" s="30">
        <f t="shared" si="17"/>
        <v>0.23182453052883761</v>
      </c>
      <c r="L10" s="30">
        <f t="shared" si="1"/>
        <v>9.2641792348130956</v>
      </c>
      <c r="M10" s="30">
        <f t="shared" si="13"/>
        <v>0.34513757894138059</v>
      </c>
      <c r="N10" s="30">
        <f t="shared" si="2"/>
        <v>1.6204836213166013E-3</v>
      </c>
      <c r="O10" s="30">
        <f t="shared" si="18"/>
        <v>140.82939650113289</v>
      </c>
      <c r="P10" s="30">
        <f t="shared" si="14"/>
        <v>0.42109218752713179</v>
      </c>
      <c r="Q10" s="30">
        <f t="shared" si="3"/>
        <v>6.9840936853639485E-2</v>
      </c>
      <c r="R10" s="30">
        <f t="shared" si="4"/>
        <v>17.365714101419311</v>
      </c>
      <c r="S10" s="30">
        <f t="shared" si="5"/>
        <v>-41.434237985161275</v>
      </c>
      <c r="T10" s="30">
        <f t="shared" si="6"/>
        <v>-3.5306474073598864</v>
      </c>
      <c r="U10" s="39">
        <f t="shared" si="7"/>
        <v>24209822.890342634</v>
      </c>
      <c r="V10" s="39">
        <f t="shared" si="15"/>
        <v>2905178.7468411159</v>
      </c>
      <c r="W10" s="39">
        <f t="shared" si="19"/>
        <v>258277.08226506598</v>
      </c>
      <c r="X10" s="30">
        <f t="shared" si="8"/>
        <v>2.2706321653953667</v>
      </c>
      <c r="AA10" s="30" t="s">
        <v>69</v>
      </c>
      <c r="AB10" s="34">
        <f>AB4+AB5+AB6+AB8+AB9</f>
        <v>19482058.289302845</v>
      </c>
    </row>
    <row r="11" spans="1:28" x14ac:dyDescent="0.3">
      <c r="A11" s="30" t="s">
        <v>83</v>
      </c>
      <c r="B11" s="41">
        <v>0.01</v>
      </c>
      <c r="C11" s="30" t="s">
        <v>56</v>
      </c>
      <c r="E11" s="30">
        <f t="shared" si="9"/>
        <v>0.09</v>
      </c>
      <c r="F11" s="30">
        <f t="shared" si="10"/>
        <v>50.726349679472044</v>
      </c>
      <c r="G11" s="30">
        <f t="shared" si="0"/>
        <v>3.9264454931345769</v>
      </c>
      <c r="H11" s="30">
        <f t="shared" si="16"/>
        <v>0.34292842308749627</v>
      </c>
      <c r="I11" s="30">
        <f t="shared" si="11"/>
        <v>468.25861799478611</v>
      </c>
      <c r="J11" s="30">
        <f t="shared" si="12"/>
        <v>171.24079853104675</v>
      </c>
      <c r="K11" s="30">
        <f t="shared" si="17"/>
        <v>0.26124659225683666</v>
      </c>
      <c r="L11" s="30">
        <f t="shared" si="1"/>
        <v>10.439944597883729</v>
      </c>
      <c r="M11" s="30">
        <f t="shared" si="13"/>
        <v>0.34501233865973863</v>
      </c>
      <c r="N11" s="30">
        <f t="shared" si="2"/>
        <v>1.6229472075854567E-3</v>
      </c>
      <c r="O11" s="30">
        <f t="shared" si="18"/>
        <v>140.80434655777768</v>
      </c>
      <c r="P11" s="30">
        <f t="shared" si="14"/>
        <v>0.42108844542372509</v>
      </c>
      <c r="Q11" s="30">
        <f t="shared" si="3"/>
        <v>6.9837555366035156E-2</v>
      </c>
      <c r="R11" s="30">
        <f t="shared" si="4"/>
        <v>17.41889034702303</v>
      </c>
      <c r="S11" s="30">
        <f t="shared" si="5"/>
        <v>-41.561854106387393</v>
      </c>
      <c r="T11" s="30">
        <f t="shared" si="6"/>
        <v>-3.5426042542569887</v>
      </c>
      <c r="U11" s="39">
        <f t="shared" si="7"/>
        <v>24284172.559578799</v>
      </c>
      <c r="V11" s="39">
        <f t="shared" si="15"/>
        <v>2914100.7071494558</v>
      </c>
      <c r="W11" s="39">
        <f t="shared" si="19"/>
        <v>287418.08933656052</v>
      </c>
      <c r="X11" s="30">
        <f t="shared" si="8"/>
        <v>2.5525536914141149</v>
      </c>
    </row>
    <row r="12" spans="1:28" x14ac:dyDescent="0.3">
      <c r="A12" s="30" t="s">
        <v>61</v>
      </c>
      <c r="B12" s="36">
        <v>49.182443804583521</v>
      </c>
      <c r="C12" s="30" t="s">
        <v>55</v>
      </c>
      <c r="E12" s="30">
        <f t="shared" si="9"/>
        <v>9.9999999999999992E-2</v>
      </c>
      <c r="F12" s="30">
        <f t="shared" si="10"/>
        <v>50.900538582942275</v>
      </c>
      <c r="G12" s="30">
        <f t="shared" si="0"/>
        <v>3.9298735046977908</v>
      </c>
      <c r="H12" s="30">
        <f t="shared" si="16"/>
        <v>0.34280115632139285</v>
      </c>
      <c r="I12" s="30">
        <f t="shared" si="11"/>
        <v>467.84299945372226</v>
      </c>
      <c r="J12" s="30">
        <f t="shared" si="12"/>
        <v>171.20537248850417</v>
      </c>
      <c r="K12" s="30">
        <f t="shared" si="17"/>
        <v>0.29076829437564489</v>
      </c>
      <c r="L12" s="30">
        <f t="shared" si="1"/>
        <v>11.619691793409181</v>
      </c>
      <c r="M12" s="30">
        <f t="shared" si="13"/>
        <v>0.34488659207717615</v>
      </c>
      <c r="N12" s="30">
        <f t="shared" si="2"/>
        <v>1.6254181957103509E-3</v>
      </c>
      <c r="O12" s="30">
        <f t="shared" si="18"/>
        <v>140.77921178059373</v>
      </c>
      <c r="P12" s="30">
        <f t="shared" si="14"/>
        <v>0.4210846885954424</v>
      </c>
      <c r="Q12" s="30">
        <f t="shared" si="3"/>
        <v>6.9834160208305962E-2</v>
      </c>
      <c r="R12" s="30">
        <f t="shared" si="4"/>
        <v>17.472178625179609</v>
      </c>
      <c r="S12" s="30">
        <f t="shared" si="5"/>
        <v>-41.689744990062273</v>
      </c>
      <c r="T12" s="30">
        <f t="shared" si="6"/>
        <v>-3.5545963660902498</v>
      </c>
      <c r="U12" s="39">
        <f t="shared" si="7"/>
        <v>24358680.591245569</v>
      </c>
      <c r="V12" s="39">
        <f t="shared" si="15"/>
        <v>2923041.6709494684</v>
      </c>
      <c r="W12" s="39">
        <f t="shared" si="19"/>
        <v>316648.50604605518</v>
      </c>
      <c r="X12" s="30">
        <f t="shared" si="8"/>
        <v>2.8340711691241909</v>
      </c>
    </row>
    <row r="13" spans="1:28" x14ac:dyDescent="0.3">
      <c r="A13" s="30" t="s">
        <v>62</v>
      </c>
      <c r="B13" s="36">
        <v>471.94208861126214</v>
      </c>
      <c r="C13" s="30" t="s">
        <v>55</v>
      </c>
      <c r="E13" s="30">
        <f t="shared" si="9"/>
        <v>0.10999999999999999</v>
      </c>
      <c r="F13" s="30">
        <f t="shared" si="10"/>
        <v>51.075260369194069</v>
      </c>
      <c r="G13" s="30">
        <f t="shared" si="0"/>
        <v>3.9333002384722695</v>
      </c>
      <c r="H13" s="30">
        <f t="shared" si="16"/>
        <v>0.3426733774478663</v>
      </c>
      <c r="I13" s="30">
        <f t="shared" si="11"/>
        <v>467.42610200382165</v>
      </c>
      <c r="J13" s="30">
        <f t="shared" si="12"/>
        <v>171.16982652484327</v>
      </c>
      <c r="K13" s="30">
        <f t="shared" si="17"/>
        <v>0.32038993075973032</v>
      </c>
      <c r="L13" s="30">
        <f t="shared" si="1"/>
        <v>12.803432565210256</v>
      </c>
      <c r="M13" s="30">
        <f t="shared" si="13"/>
        <v>0.34476033707653886</v>
      </c>
      <c r="N13" s="30">
        <f t="shared" si="2"/>
        <v>1.6278966079301945E-3</v>
      </c>
      <c r="O13" s="30">
        <f t="shared" si="18"/>
        <v>140.75399191937632</v>
      </c>
      <c r="P13" s="30">
        <f t="shared" si="14"/>
        <v>0.42108091697006167</v>
      </c>
      <c r="Q13" s="30">
        <f t="shared" si="3"/>
        <v>6.9830751323288767E-2</v>
      </c>
      <c r="R13" s="30">
        <f t="shared" si="4"/>
        <v>17.525578738051173</v>
      </c>
      <c r="S13" s="30">
        <f t="shared" si="5"/>
        <v>-41.817910219871806</v>
      </c>
      <c r="T13" s="30">
        <f t="shared" si="6"/>
        <v>-3.5666238056134172</v>
      </c>
      <c r="U13" s="39">
        <f t="shared" si="7"/>
        <v>24433346.725772437</v>
      </c>
      <c r="V13" s="39">
        <f t="shared" si="15"/>
        <v>2932001.6070926925</v>
      </c>
      <c r="W13" s="39">
        <f t="shared" si="19"/>
        <v>345968.52211698209</v>
      </c>
      <c r="X13" s="30">
        <f t="shared" si="8"/>
        <v>3.115190405160646</v>
      </c>
      <c r="Z13" s="31" t="s">
        <v>70</v>
      </c>
      <c r="AA13" s="31" t="s">
        <v>59</v>
      </c>
      <c r="AB13" s="31" t="s">
        <v>118</v>
      </c>
    </row>
    <row r="14" spans="1:28" x14ac:dyDescent="0.3">
      <c r="A14" s="30" t="s">
        <v>63</v>
      </c>
      <c r="B14" s="36">
        <v>171.55429444175493</v>
      </c>
      <c r="C14" s="30" t="s">
        <v>55</v>
      </c>
      <c r="E14" s="30">
        <f t="shared" si="9"/>
        <v>0.11999999999999998</v>
      </c>
      <c r="F14" s="30">
        <f t="shared" si="10"/>
        <v>51.250516156574584</v>
      </c>
      <c r="G14" s="30">
        <f t="shared" si="0"/>
        <v>3.9367256893155989</v>
      </c>
      <c r="H14" s="30">
        <f t="shared" si="16"/>
        <v>0.34254508433293474</v>
      </c>
      <c r="I14" s="30">
        <f t="shared" si="11"/>
        <v>467.00792290162292</v>
      </c>
      <c r="J14" s="30">
        <f t="shared" si="12"/>
        <v>171.13416028678714</v>
      </c>
      <c r="K14" s="30">
        <f t="shared" si="17"/>
        <v>0.35011179580650881</v>
      </c>
      <c r="L14" s="30">
        <f t="shared" si="1"/>
        <v>13.991178678005815</v>
      </c>
      <c r="M14" s="30">
        <f t="shared" si="13"/>
        <v>0.34463357153176133</v>
      </c>
      <c r="N14" s="30">
        <f t="shared" si="2"/>
        <v>1.630382466550714E-3</v>
      </c>
      <c r="O14" s="30">
        <f t="shared" si="18"/>
        <v>140.72868672347548</v>
      </c>
      <c r="P14" s="30">
        <f t="shared" si="14"/>
        <v>0.42107713047489798</v>
      </c>
      <c r="Q14" s="30">
        <f t="shared" si="3"/>
        <v>6.9827328653579768E-2</v>
      </c>
      <c r="R14" s="30">
        <f t="shared" si="4"/>
        <v>17.579090482943183</v>
      </c>
      <c r="S14" s="30">
        <f t="shared" si="5"/>
        <v>-41.946349368264912</v>
      </c>
      <c r="T14" s="30">
        <f t="shared" si="6"/>
        <v>-3.5786866353307332</v>
      </c>
      <c r="U14" s="39">
        <f t="shared" si="7"/>
        <v>24508170.696920052</v>
      </c>
      <c r="V14" s="39">
        <f t="shared" si="15"/>
        <v>2940980.4836304062</v>
      </c>
      <c r="W14" s="39">
        <f t="shared" si="19"/>
        <v>375378.32695328613</v>
      </c>
      <c r="X14" s="30">
        <f t="shared" si="8"/>
        <v>3.3959171548557801</v>
      </c>
      <c r="Z14" s="30" t="s">
        <v>58</v>
      </c>
      <c r="AA14" s="39" cm="1">
        <f t="array" ref="AA14">INDEX(F2:F1502, MATCH(TRUE, X2:X1502 &gt;= B26, 0))*B15*B28/1000</f>
        <v>6500735.9331855271</v>
      </c>
      <c r="AB14" s="34">
        <f>AA14*1.5</f>
        <v>9751103.8997782916</v>
      </c>
    </row>
    <row r="15" spans="1:28" ht="15.6" x14ac:dyDescent="0.3">
      <c r="A15" s="30" t="s">
        <v>112</v>
      </c>
      <c r="B15" s="36">
        <v>39962.031686981827</v>
      </c>
      <c r="C15" s="30" t="s">
        <v>86</v>
      </c>
      <c r="E15" s="30">
        <f t="shared" si="9"/>
        <v>0.12999999999999998</v>
      </c>
      <c r="F15" s="30">
        <f t="shared" si="10"/>
        <v>51.426307061404017</v>
      </c>
      <c r="G15" s="30">
        <f t="shared" si="0"/>
        <v>3.9401498520639331</v>
      </c>
      <c r="H15" s="30">
        <f t="shared" si="16"/>
        <v>0.34241627483342363</v>
      </c>
      <c r="I15" s="30">
        <f t="shared" si="11"/>
        <v>466.58845940794026</v>
      </c>
      <c r="J15" s="30">
        <f t="shared" si="12"/>
        <v>171.09837342043383</v>
      </c>
      <c r="K15" s="30">
        <f t="shared" si="17"/>
        <v>0.37993418443426491</v>
      </c>
      <c r="L15" s="30">
        <f t="shared" si="1"/>
        <v>15.182941917329693</v>
      </c>
      <c r="M15" s="30">
        <f t="shared" si="13"/>
        <v>0.34450629330783444</v>
      </c>
      <c r="N15" s="30">
        <f t="shared" si="2"/>
        <v>1.6328757939446535E-3</v>
      </c>
      <c r="O15" s="30">
        <f t="shared" si="18"/>
        <v>140.70329594179782</v>
      </c>
      <c r="P15" s="30">
        <f t="shared" si="14"/>
        <v>0.42107332903679967</v>
      </c>
      <c r="Q15" s="30">
        <f t="shared" si="3"/>
        <v>6.9823892141533742E-2</v>
      </c>
      <c r="R15" s="30">
        <f t="shared" si="4"/>
        <v>17.632713652262279</v>
      </c>
      <c r="S15" s="30">
        <f t="shared" si="5"/>
        <v>-42.075061996354698</v>
      </c>
      <c r="T15" s="30">
        <f t="shared" si="6"/>
        <v>-3.590784917492869</v>
      </c>
      <c r="U15" s="39">
        <f t="shared" si="7"/>
        <v>24583152.231721949</v>
      </c>
      <c r="V15" s="39">
        <f t="shared" si="15"/>
        <v>2949978.2678066338</v>
      </c>
      <c r="W15" s="39">
        <f t="shared" si="19"/>
        <v>404878.10963135248</v>
      </c>
      <c r="X15" s="30">
        <f t="shared" si="8"/>
        <v>3.6762571228401195</v>
      </c>
      <c r="Z15" s="33" t="s">
        <v>60</v>
      </c>
      <c r="AA15" s="42" cm="1">
        <f t="array" ref="AA15">INDEX(K2:K1502, MATCH(TRUE, X2:X1502 &gt;= B26, 0))*$B$15*$B$28/1000*B19</f>
        <v>1501394.8190034356</v>
      </c>
      <c r="AB15" s="35">
        <f>12.81*AA15</f>
        <v>19232867.631434008</v>
      </c>
    </row>
    <row r="16" spans="1:28" ht="16.2" x14ac:dyDescent="0.3">
      <c r="A16" s="30" t="s">
        <v>100</v>
      </c>
      <c r="B16" s="40">
        <v>1.5</v>
      </c>
      <c r="C16" s="30" t="s">
        <v>121</v>
      </c>
      <c r="E16" s="30">
        <f t="shared" si="9"/>
        <v>0.13999999999999999</v>
      </c>
      <c r="F16" s="30">
        <f t="shared" si="10"/>
        <v>51.602634197926641</v>
      </c>
      <c r="G16" s="30">
        <f t="shared" si="0"/>
        <v>3.9435727215319081</v>
      </c>
      <c r="H16" s="30">
        <f t="shared" si="16"/>
        <v>0.34228694679749871</v>
      </c>
      <c r="I16" s="30">
        <f t="shared" si="11"/>
        <v>466.16770878797672</v>
      </c>
      <c r="J16" s="30">
        <f t="shared" si="12"/>
        <v>171.06246557125891</v>
      </c>
      <c r="K16" s="30">
        <f t="shared" si="17"/>
        <v>0.4098573920800388</v>
      </c>
      <c r="L16" s="30">
        <f t="shared" si="1"/>
        <v>16.378734089446244</v>
      </c>
      <c r="M16" s="30">
        <f t="shared" si="13"/>
        <v>0.34437850026077316</v>
      </c>
      <c r="N16" s="30">
        <f t="shared" si="2"/>
        <v>1.635376612551976E-3</v>
      </c>
      <c r="O16" s="30">
        <f t="shared" si="18"/>
        <v>140.6778193228082</v>
      </c>
      <c r="P16" s="30">
        <f t="shared" si="14"/>
        <v>0.4210695125821447</v>
      </c>
      <c r="Q16" s="30">
        <f t="shared" si="3"/>
        <v>6.9820441729263091E-2</v>
      </c>
      <c r="R16" s="30">
        <f t="shared" si="4"/>
        <v>17.686448033473898</v>
      </c>
      <c r="S16" s="30">
        <f t="shared" si="5"/>
        <v>-42.204047653819202</v>
      </c>
      <c r="T16" s="30">
        <f t="shared" si="6"/>
        <v>-3.6029187140928158</v>
      </c>
      <c r="U16" s="39">
        <f t="shared" si="7"/>
        <v>24658291.050426032</v>
      </c>
      <c r="V16" s="39">
        <f t="shared" si="15"/>
        <v>2958994.926051124</v>
      </c>
      <c r="W16" s="39">
        <f t="shared" si="19"/>
        <v>434468.05889186374</v>
      </c>
      <c r="X16" s="30">
        <f t="shared" si="8"/>
        <v>3.9562159636343588</v>
      </c>
      <c r="AB16" s="34">
        <f>AB14+AB15</f>
        <v>28983971.5312123</v>
      </c>
    </row>
    <row r="17" spans="1:28" x14ac:dyDescent="0.3">
      <c r="A17" s="30" t="s">
        <v>68</v>
      </c>
      <c r="B17" s="40">
        <v>0.9</v>
      </c>
      <c r="E17" s="30">
        <f t="shared" si="9"/>
        <v>0.15</v>
      </c>
      <c r="F17" s="30">
        <f t="shared" si="10"/>
        <v>51.779498678261376</v>
      </c>
      <c r="G17" s="30">
        <f t="shared" si="0"/>
        <v>3.9469942925125481</v>
      </c>
      <c r="H17" s="30">
        <f t="shared" si="16"/>
        <v>0.34215709806399985</v>
      </c>
      <c r="I17" s="30">
        <f t="shared" si="11"/>
        <v>465.74566831143852</v>
      </c>
      <c r="J17" s="30">
        <f t="shared" si="12"/>
        <v>171.02643638411797</v>
      </c>
      <c r="K17" s="30">
        <f t="shared" si="17"/>
        <v>0.43988171469747894</v>
      </c>
      <c r="L17" s="30">
        <f t="shared" si="1"/>
        <v>17.578567021264554</v>
      </c>
      <c r="M17" s="30">
        <f t="shared" si="13"/>
        <v>0.34425019023758369</v>
      </c>
      <c r="N17" s="30">
        <f t="shared" si="2"/>
        <v>1.637884944880067E-3</v>
      </c>
      <c r="O17" s="30">
        <f t="shared" si="18"/>
        <v>140.65225661453172</v>
      </c>
      <c r="P17" s="30">
        <f t="shared" si="14"/>
        <v>0.42106568103683684</v>
      </c>
      <c r="Q17" s="30">
        <f t="shared" si="3"/>
        <v>6.981697735863697E-2</v>
      </c>
      <c r="R17" s="30">
        <f t="shared" si="4"/>
        <v>17.740293409059632</v>
      </c>
      <c r="S17" s="30">
        <f t="shared" si="5"/>
        <v>-42.333305878801283</v>
      </c>
      <c r="T17" s="30">
        <f t="shared" si="6"/>
        <v>-3.6150880868617472</v>
      </c>
      <c r="U17" s="39">
        <f t="shared" si="7"/>
        <v>24733586.866435561</v>
      </c>
      <c r="V17" s="39">
        <f t="shared" si="15"/>
        <v>2968030.4239722672</v>
      </c>
      <c r="W17" s="39">
        <f t="shared" si="19"/>
        <v>464148.3631315864</v>
      </c>
      <c r="X17" s="30">
        <f t="shared" si="8"/>
        <v>4.2357992822324224</v>
      </c>
    </row>
    <row r="18" spans="1:28" x14ac:dyDescent="0.3">
      <c r="A18" s="30" t="s">
        <v>101</v>
      </c>
      <c r="B18" s="40">
        <v>4</v>
      </c>
      <c r="C18" s="30" t="s">
        <v>56</v>
      </c>
      <c r="E18" s="30">
        <f t="shared" si="9"/>
        <v>0.16</v>
      </c>
      <c r="F18" s="30">
        <f t="shared" si="10"/>
        <v>51.95690161235197</v>
      </c>
      <c r="G18" s="30">
        <f t="shared" si="0"/>
        <v>3.9504145597771774</v>
      </c>
      <c r="H18" s="30">
        <f t="shared" si="16"/>
        <v>0.34202672646292953</v>
      </c>
      <c r="I18" s="30">
        <f t="shared" si="11"/>
        <v>465.32233525265053</v>
      </c>
      <c r="J18" s="30">
        <f t="shared" si="12"/>
        <v>170.99028550324937</v>
      </c>
      <c r="K18" s="30">
        <f t="shared" si="17"/>
        <v>0.47000744875466016</v>
      </c>
      <c r="L18" s="30">
        <f t="shared" si="1"/>
        <v>18.782452560251215</v>
      </c>
      <c r="M18" s="30">
        <f t="shared" si="13"/>
        <v>0.34412136107623181</v>
      </c>
      <c r="N18" s="30">
        <f t="shared" si="2"/>
        <v>1.6404008135039332E-3</v>
      </c>
      <c r="O18" s="30">
        <f t="shared" si="18"/>
        <v>140.62660756455543</v>
      </c>
      <c r="P18" s="30">
        <f t="shared" si="14"/>
        <v>0.42106183432630151</v>
      </c>
      <c r="Q18" s="30">
        <f t="shared" si="3"/>
        <v>6.9813498971280474E-2</v>
      </c>
      <c r="R18" s="30">
        <f t="shared" si="4"/>
        <v>17.794249556474377</v>
      </c>
      <c r="S18" s="30">
        <f t="shared" si="5"/>
        <v>-42.462836197808265</v>
      </c>
      <c r="T18" s="30">
        <f t="shared" si="6"/>
        <v>-3.6272930972648552</v>
      </c>
      <c r="U18" s="39">
        <f t="shared" si="7"/>
        <v>24809039.386249989</v>
      </c>
      <c r="V18" s="39">
        <f t="shared" si="15"/>
        <v>2977084.7263499987</v>
      </c>
      <c r="W18" s="39">
        <f t="shared" si="19"/>
        <v>493919.21039508638</v>
      </c>
      <c r="X18" s="30">
        <f t="shared" si="8"/>
        <v>4.5150126346757729</v>
      </c>
      <c r="AA18" s="31" t="s">
        <v>71</v>
      </c>
      <c r="AB18" s="34">
        <f>(AB16-AB10)-IF(B20="ERROR",1000000000,0)-IF(B21="ERROR",1000000000,0)-IF(B22="ERROR",1000000000,0)</f>
        <v>9501913.2419094555</v>
      </c>
    </row>
    <row r="19" spans="1:28" x14ac:dyDescent="0.3">
      <c r="A19" s="30" t="s">
        <v>126</v>
      </c>
      <c r="B19" s="40">
        <v>0.9</v>
      </c>
      <c r="E19" s="30">
        <f t="shared" si="9"/>
        <v>0.17</v>
      </c>
      <c r="F19" s="30">
        <f t="shared" si="10"/>
        <v>52.134844107916713</v>
      </c>
      <c r="G19" s="30">
        <f t="shared" si="0"/>
        <v>3.9538335180753275</v>
      </c>
      <c r="H19" s="30">
        <f t="shared" si="16"/>
        <v>0.34189582981500877</v>
      </c>
      <c r="I19" s="30">
        <f t="shared" si="11"/>
        <v>464.89770689067245</v>
      </c>
      <c r="J19" s="30">
        <f t="shared" si="12"/>
        <v>170.95401257227672</v>
      </c>
      <c r="K19" s="30">
        <f t="shared" si="17"/>
        <v>0.50023489123186726</v>
      </c>
      <c r="L19" s="30">
        <f t="shared" si="1"/>
        <v>19.990402574341786</v>
      </c>
      <c r="M19" s="30">
        <f t="shared" si="13"/>
        <v>0.34399201060560958</v>
      </c>
      <c r="N19" s="30">
        <f t="shared" si="2"/>
        <v>1.6429242410664101E-3</v>
      </c>
      <c r="O19" s="30">
        <f t="shared" si="18"/>
        <v>140.60087192003036</v>
      </c>
      <c r="P19" s="30">
        <f t="shared" si="14"/>
        <v>0.42105797237548237</v>
      </c>
      <c r="Q19" s="30">
        <f t="shared" si="3"/>
        <v>6.9810006508573677E-2</v>
      </c>
      <c r="R19" s="30">
        <f t="shared" si="4"/>
        <v>17.848316248103171</v>
      </c>
      <c r="S19" s="30">
        <f t="shared" si="5"/>
        <v>-42.592638125610655</v>
      </c>
      <c r="T19" s="30">
        <f t="shared" si="6"/>
        <v>-3.6395338064971399</v>
      </c>
      <c r="U19" s="39">
        <f t="shared" si="7"/>
        <v>24884648.309405245</v>
      </c>
      <c r="V19" s="39">
        <f t="shared" si="15"/>
        <v>2986157.7971286294</v>
      </c>
      <c r="W19" s="39">
        <f t="shared" si="19"/>
        <v>523780.7883663727</v>
      </c>
      <c r="X19" s="30">
        <f t="shared" si="8"/>
        <v>4.7938615286191331</v>
      </c>
    </row>
    <row r="20" spans="1:28" x14ac:dyDescent="0.3">
      <c r="A20" s="30" t="s">
        <v>119</v>
      </c>
      <c r="B20" s="30" t="str" cm="1">
        <f t="array" ref="B20">IFERROR(IF(INDEX(E2:E1502, MATCH(TRUE, J2:J1502 &lt;=0, 0))&gt;=B27, "VALID", "ERROR"), "ERROR")</f>
        <v>VALID</v>
      </c>
      <c r="E20" s="30">
        <f t="shared" si="9"/>
        <v>0.18000000000000002</v>
      </c>
      <c r="F20" s="30">
        <f t="shared" si="10"/>
        <v>52.313327270397743</v>
      </c>
      <c r="G20" s="30">
        <f t="shared" si="0"/>
        <v>3.9572511621346464</v>
      </c>
      <c r="H20" s="30">
        <f t="shared" si="16"/>
        <v>0.34176440593189916</v>
      </c>
      <c r="I20" s="30">
        <f t="shared" si="11"/>
        <v>464.47178050941636</v>
      </c>
      <c r="J20" s="30">
        <f t="shared" si="12"/>
        <v>170.91761723421175</v>
      </c>
      <c r="K20" s="30">
        <f t="shared" si="17"/>
        <v>0.53056433961934346</v>
      </c>
      <c r="L20" s="30">
        <f t="shared" si="1"/>
        <v>21.202428951850791</v>
      </c>
      <c r="M20" s="30">
        <f t="shared" si="13"/>
        <v>0.34386213664550397</v>
      </c>
      <c r="N20" s="30">
        <f t="shared" si="2"/>
        <v>1.6454552502783624E-3</v>
      </c>
      <c r="O20" s="30">
        <f t="shared" si="18"/>
        <v>140.57504942767324</v>
      </c>
      <c r="P20" s="30">
        <f t="shared" si="14"/>
        <v>0.42105409510883679</v>
      </c>
      <c r="Q20" s="30">
        <f t="shared" si="3"/>
        <v>6.9806499911650818E-2</v>
      </c>
      <c r="R20" s="30">
        <f t="shared" si="4"/>
        <v>17.902493251217869</v>
      </c>
      <c r="S20" s="30">
        <f t="shared" si="5"/>
        <v>-42.722711165140609</v>
      </c>
      <c r="T20" s="30">
        <f t="shared" si="6"/>
        <v>-3.6518102754791806</v>
      </c>
      <c r="U20" s="39">
        <f t="shared" si="7"/>
        <v>24960413.328413881</v>
      </c>
      <c r="V20" s="39">
        <f t="shared" si="15"/>
        <v>2995249.5994096654</v>
      </c>
      <c r="W20" s="39">
        <f t="shared" si="19"/>
        <v>553733.28436046932</v>
      </c>
      <c r="X20" s="30">
        <f t="shared" si="8"/>
        <v>5.0723514238877492</v>
      </c>
    </row>
    <row r="21" spans="1:28" x14ac:dyDescent="0.3">
      <c r="A21" s="30" t="s">
        <v>120</v>
      </c>
      <c r="B21" s="30" t="str" cm="1">
        <f t="array" ref="B21">IFERROR(IF(INDEX(E2:E1502, MATCH(TRUE, I2:I1502 &lt;=0, 0))&gt;=B27, "VALID", "ERROR"), "ERROR")</f>
        <v>VALID</v>
      </c>
      <c r="E21" s="30">
        <f t="shared" si="9"/>
        <v>0.19000000000000003</v>
      </c>
      <c r="F21" s="30">
        <f t="shared" si="10"/>
        <v>52.49235220290992</v>
      </c>
      <c r="G21" s="30">
        <f t="shared" si="0"/>
        <v>3.9606674866608089</v>
      </c>
      <c r="H21" s="30">
        <f t="shared" si="16"/>
        <v>0.34163245261624731</v>
      </c>
      <c r="I21" s="30">
        <f t="shared" si="11"/>
        <v>464.04455339776496</v>
      </c>
      <c r="J21" s="30">
        <f t="shared" si="12"/>
        <v>170.88109913145695</v>
      </c>
      <c r="K21" s="30">
        <f t="shared" si="17"/>
        <v>0.56099609191500333</v>
      </c>
      <c r="L21" s="30">
        <f t="shared" si="1"/>
        <v>22.418543601380335</v>
      </c>
      <c r="M21" s="30">
        <f t="shared" si="13"/>
        <v>0.34373173700656368</v>
      </c>
      <c r="N21" s="30">
        <f t="shared" si="2"/>
        <v>1.6479938639188895E-3</v>
      </c>
      <c r="O21" s="30">
        <f t="shared" si="18"/>
        <v>140.54913983376872</v>
      </c>
      <c r="P21" s="30">
        <f t="shared" si="14"/>
        <v>0.42105020245033242</v>
      </c>
      <c r="Q21" s="30">
        <f t="shared" si="3"/>
        <v>6.9802979121399433E-2</v>
      </c>
      <c r="R21" s="30">
        <f t="shared" si="4"/>
        <v>17.95678032793348</v>
      </c>
      <c r="S21" s="30">
        <f t="shared" si="5"/>
        <v>-42.853054807389519</v>
      </c>
      <c r="T21" s="30">
        <f t="shared" si="6"/>
        <v>-3.6641225648528666</v>
      </c>
      <c r="U21" s="39">
        <f t="shared" si="7"/>
        <v>25036334.128704712</v>
      </c>
      <c r="V21" s="39">
        <f t="shared" si="15"/>
        <v>3004360.0954445652</v>
      </c>
      <c r="W21" s="39">
        <f t="shared" si="19"/>
        <v>583776.88531491498</v>
      </c>
      <c r="X21" s="30">
        <f t="shared" si="8"/>
        <v>5.3504877330263323</v>
      </c>
    </row>
    <row r="22" spans="1:28" ht="15.6" x14ac:dyDescent="0.3">
      <c r="A22" s="30" t="s">
        <v>122</v>
      </c>
      <c r="B22" s="30" t="str" cm="1">
        <f t="array" ref="B22">IFERROR(IF(INDEX(E2:E1502, MATCH(TRUE, P2:P1502 &lt;=0, 0))&gt;=B27, "VALID", "ERROR"), "ERROR")</f>
        <v>VALID</v>
      </c>
      <c r="E22" s="30">
        <f t="shared" si="9"/>
        <v>0.20000000000000004</v>
      </c>
      <c r="F22" s="30">
        <f t="shared" si="10"/>
        <v>52.671920006189254</v>
      </c>
      <c r="G22" s="30">
        <f t="shared" si="0"/>
        <v>3.9640824863374209</v>
      </c>
      <c r="H22" s="30">
        <f t="shared" si="16"/>
        <v>0.34149996766119628</v>
      </c>
      <c r="I22" s="30">
        <f t="shared" si="11"/>
        <v>463.61602284969103</v>
      </c>
      <c r="J22" s="30">
        <f t="shared" si="12"/>
        <v>170.84445790580841</v>
      </c>
      <c r="K22" s="30">
        <f t="shared" si="17"/>
        <v>0.59153044662211052</v>
      </c>
      <c r="L22" s="30">
        <f t="shared" si="1"/>
        <v>23.638758451727291</v>
      </c>
      <c r="M22" s="30">
        <f t="shared" si="13"/>
        <v>0.3436008094902675</v>
      </c>
      <c r="N22" s="30">
        <f t="shared" si="2"/>
        <v>1.6505401048355324E-3</v>
      </c>
      <c r="O22" s="30">
        <f t="shared" si="18"/>
        <v>140.52314288417108</v>
      </c>
      <c r="P22" s="30">
        <f t="shared" si="14"/>
        <v>0.42104629432344282</v>
      </c>
      <c r="Q22" s="30">
        <f t="shared" si="3"/>
        <v>6.9799444078459436E-2</v>
      </c>
      <c r="R22" s="30">
        <f t="shared" si="4"/>
        <v>18.01117723516434</v>
      </c>
      <c r="S22" s="30">
        <f t="shared" si="5"/>
        <v>-42.98366853130522</v>
      </c>
      <c r="T22" s="30">
        <f t="shared" si="6"/>
        <v>-3.6764707349770958</v>
      </c>
      <c r="U22" s="39">
        <f t="shared" si="7"/>
        <v>25112410.388562225</v>
      </c>
      <c r="V22" s="39">
        <f t="shared" si="15"/>
        <v>3013489.2466274668</v>
      </c>
      <c r="W22" s="39">
        <f t="shared" si="19"/>
        <v>613911.77778118965</v>
      </c>
      <c r="X22" s="30">
        <f t="shared" si="8"/>
        <v>5.6282758218398312</v>
      </c>
    </row>
    <row r="23" spans="1:28" x14ac:dyDescent="0.3">
      <c r="E23" s="30">
        <f t="shared" si="9"/>
        <v>0.21000000000000005</v>
      </c>
      <c r="F23" s="30">
        <f t="shared" si="10"/>
        <v>52.852031778540898</v>
      </c>
      <c r="G23" s="30">
        <f t="shared" si="0"/>
        <v>3.9674961558259305</v>
      </c>
      <c r="H23" s="30">
        <f t="shared" si="16"/>
        <v>0.34136694885096297</v>
      </c>
      <c r="I23" s="30">
        <f t="shared" si="11"/>
        <v>463.186186164378</v>
      </c>
      <c r="J23" s="30">
        <f t="shared" si="12"/>
        <v>170.80769319845865</v>
      </c>
      <c r="K23" s="30">
        <f t="shared" si="17"/>
        <v>0.62216770274691968</v>
      </c>
      <c r="L23" s="30">
        <f t="shared" si="1"/>
        <v>24.863085451789093</v>
      </c>
      <c r="M23" s="30">
        <f t="shared" si="13"/>
        <v>0.34346935188889099</v>
      </c>
      <c r="N23" s="30">
        <f t="shared" si="2"/>
        <v>1.653093995944476E-3</v>
      </c>
      <c r="O23" s="30">
        <f t="shared" si="18"/>
        <v>140.49705832430641</v>
      </c>
      <c r="P23" s="30">
        <f t="shared" si="14"/>
        <v>0.42104237065114331</v>
      </c>
      <c r="Q23" s="30">
        <f t="shared" si="3"/>
        <v>6.9795894723222271E-2</v>
      </c>
      <c r="R23" s="30">
        <f t="shared" si="4"/>
        <v>18.065683724579941</v>
      </c>
      <c r="S23" s="30">
        <f t="shared" si="5"/>
        <v>-43.11455180368845</v>
      </c>
      <c r="T23" s="30">
        <f t="shared" si="6"/>
        <v>-3.6888548459234385</v>
      </c>
      <c r="U23" s="39">
        <f t="shared" si="7"/>
        <v>25188641.779065512</v>
      </c>
      <c r="V23" s="39">
        <f t="shared" si="15"/>
        <v>3022637.0134878615</v>
      </c>
      <c r="W23" s="39">
        <f t="shared" si="19"/>
        <v>644138.14791606832</v>
      </c>
      <c r="X23" s="30">
        <f t="shared" si="8"/>
        <v>5.9057210099261503</v>
      </c>
    </row>
    <row r="24" spans="1:28" x14ac:dyDescent="0.3">
      <c r="A24" s="31" t="s">
        <v>116</v>
      </c>
      <c r="E24" s="30">
        <f t="shared" si="9"/>
        <v>0.22000000000000006</v>
      </c>
      <c r="F24" s="30">
        <f t="shared" si="10"/>
        <v>53.032688615786697</v>
      </c>
      <c r="G24" s="30">
        <f t="shared" si="0"/>
        <v>3.9709084897655336</v>
      </c>
      <c r="H24" s="30">
        <f t="shared" si="16"/>
        <v>0.34123339396030516</v>
      </c>
      <c r="I24" s="30">
        <f t="shared" si="11"/>
        <v>462.75504064634112</v>
      </c>
      <c r="J24" s="30">
        <f t="shared" si="12"/>
        <v>170.77080464999941</v>
      </c>
      <c r="K24" s="30">
        <f t="shared" si="17"/>
        <v>0.6529081597962817</v>
      </c>
      <c r="L24" s="30">
        <f t="shared" si="1"/>
        <v>26.091536570468005</v>
      </c>
      <c r="M24" s="30">
        <f t="shared" si="13"/>
        <v>0.34333736198547521</v>
      </c>
      <c r="N24" s="30">
        <f t="shared" si="2"/>
        <v>1.6556555602307576E-3</v>
      </c>
      <c r="O24" s="30">
        <f t="shared" si="18"/>
        <v>140.47088589917459</v>
      </c>
      <c r="P24" s="30">
        <f t="shared" si="14"/>
        <v>0.42103843135590729</v>
      </c>
      <c r="Q24" s="30">
        <f t="shared" si="3"/>
        <v>6.9792330995830043E-2</v>
      </c>
      <c r="R24" s="30">
        <f t="shared" si="4"/>
        <v>18.120299542560634</v>
      </c>
      <c r="S24" s="30">
        <f t="shared" si="5"/>
        <v>-43.245704079088888</v>
      </c>
      <c r="T24" s="30">
        <f t="shared" si="6"/>
        <v>-3.7012749574717727</v>
      </c>
      <c r="U24" s="39">
        <f t="shared" si="7"/>
        <v>25265027.96402704</v>
      </c>
      <c r="V24" s="39">
        <f t="shared" si="15"/>
        <v>3031803.3556832448</v>
      </c>
      <c r="W24" s="39">
        <f t="shared" si="19"/>
        <v>674456.18147290079</v>
      </c>
      <c r="X24" s="30">
        <f t="shared" si="8"/>
        <v>6.1828285712009494</v>
      </c>
    </row>
    <row r="25" spans="1:28" x14ac:dyDescent="0.3">
      <c r="A25" s="30" t="s">
        <v>102</v>
      </c>
      <c r="B25" s="30">
        <f>B17*365*24</f>
        <v>7884</v>
      </c>
      <c r="C25" s="30" t="s">
        <v>56</v>
      </c>
      <c r="E25" s="30">
        <f t="shared" si="9"/>
        <v>0.23000000000000007</v>
      </c>
      <c r="F25" s="30">
        <f t="shared" si="10"/>
        <v>53.213891611212304</v>
      </c>
      <c r="G25" s="30">
        <f t="shared" si="0"/>
        <v>3.974319482773081</v>
      </c>
      <c r="H25" s="30">
        <f t="shared" si="16"/>
        <v>0.3410993007547436</v>
      </c>
      <c r="I25" s="30">
        <f t="shared" si="11"/>
        <v>462.32258360555022</v>
      </c>
      <c r="J25" s="30">
        <f t="shared" si="12"/>
        <v>170.73379190042468</v>
      </c>
      <c r="K25" s="30">
        <f t="shared" si="17"/>
        <v>0.68375211777521316</v>
      </c>
      <c r="L25" s="30">
        <f t="shared" si="1"/>
        <v>27.324123796574</v>
      </c>
      <c r="M25" s="30">
        <f t="shared" si="13"/>
        <v>0.34320483755379366</v>
      </c>
      <c r="N25" s="30">
        <f t="shared" si="2"/>
        <v>1.6582248207484727E-3</v>
      </c>
      <c r="O25" s="30">
        <f t="shared" si="18"/>
        <v>140.44462535335131</v>
      </c>
      <c r="P25" s="30">
        <f t="shared" si="14"/>
        <v>0.42103447635970165</v>
      </c>
      <c r="Q25" s="30">
        <f t="shared" si="3"/>
        <v>6.9788752836174639E-2</v>
      </c>
      <c r="R25" s="30">
        <f t="shared" si="4"/>
        <v>18.175024430152973</v>
      </c>
      <c r="S25" s="30">
        <f t="shared" si="5"/>
        <v>-43.377124799700439</v>
      </c>
      <c r="T25" s="30">
        <f t="shared" si="6"/>
        <v>-3.7137311291058825</v>
      </c>
      <c r="U25" s="39">
        <f t="shared" si="7"/>
        <v>25341568.599930897</v>
      </c>
      <c r="V25" s="39">
        <f t="shared" si="15"/>
        <v>3040988.2319917073</v>
      </c>
      <c r="W25" s="39">
        <f t="shared" si="19"/>
        <v>704866.06379281788</v>
      </c>
      <c r="X25" s="30">
        <f t="shared" si="8"/>
        <v>6.4596037344146566</v>
      </c>
    </row>
    <row r="26" spans="1:28" x14ac:dyDescent="0.3">
      <c r="A26" s="30" t="s">
        <v>97</v>
      </c>
      <c r="B26" s="30">
        <f>1500000/(B25*B19)</f>
        <v>211.39861322509722</v>
      </c>
      <c r="C26" s="30" t="s">
        <v>96</v>
      </c>
      <c r="E26" s="30">
        <f t="shared" si="9"/>
        <v>0.24000000000000007</v>
      </c>
      <c r="F26" s="30">
        <f t="shared" si="10"/>
        <v>53.395641855513837</v>
      </c>
      <c r="G26" s="30">
        <f t="shared" si="0"/>
        <v>3.9777291294429866</v>
      </c>
      <c r="H26" s="30">
        <f t="shared" si="16"/>
        <v>0.34096466699056194</v>
      </c>
      <c r="I26" s="30">
        <f t="shared" si="11"/>
        <v>461.88881235755321</v>
      </c>
      <c r="J26" s="30">
        <f t="shared" si="12"/>
        <v>170.69665458913363</v>
      </c>
      <c r="K26" s="30">
        <f t="shared" si="17"/>
        <v>0.71469987718442884</v>
      </c>
      <c r="L26" s="30">
        <f t="shared" si="1"/>
        <v>28.560859138726165</v>
      </c>
      <c r="M26" s="30">
        <f t="shared" si="13"/>
        <v>0.34307177635831998</v>
      </c>
      <c r="N26" s="30">
        <f t="shared" si="2"/>
        <v>1.6608018006209842E-3</v>
      </c>
      <c r="O26" s="30">
        <f t="shared" si="18"/>
        <v>140.41827643099032</v>
      </c>
      <c r="P26" s="30">
        <f t="shared" si="14"/>
        <v>0.42103050558398297</v>
      </c>
      <c r="Q26" s="30">
        <f t="shared" si="3"/>
        <v>6.9785160183896855E-2</v>
      </c>
      <c r="R26" s="30">
        <f t="shared" si="4"/>
        <v>18.22985812302484</v>
      </c>
      <c r="S26" s="30">
        <f t="shared" si="5"/>
        <v>-43.50881339525597</v>
      </c>
      <c r="T26" s="30">
        <f t="shared" si="6"/>
        <v>-3.7262234200090205</v>
      </c>
      <c r="U26" s="39">
        <f t="shared" si="7"/>
        <v>25418263.335870788</v>
      </c>
      <c r="V26" s="39">
        <f t="shared" si="15"/>
        <v>3050191.6003044946</v>
      </c>
      <c r="W26" s="39">
        <f t="shared" si="19"/>
        <v>735367.9797958628</v>
      </c>
      <c r="X26" s="30">
        <f t="shared" si="8"/>
        <v>6.7360516836618309</v>
      </c>
    </row>
    <row r="27" spans="1:28" x14ac:dyDescent="0.3">
      <c r="A27" s="30" t="s">
        <v>98</v>
      </c>
      <c r="B27" s="30" cm="1">
        <f t="array" ref="B27">INDEX(E2:E1502, MATCH(TRUE, X2:X1502 &gt;= B26, 0))</f>
        <v>7.429999999999886</v>
      </c>
      <c r="C27" s="30" t="s">
        <v>56</v>
      </c>
      <c r="E27" s="30">
        <f t="shared" si="9"/>
        <v>0.25000000000000006</v>
      </c>
      <c r="F27" s="30">
        <f t="shared" si="10"/>
        <v>53.577940436744086</v>
      </c>
      <c r="G27" s="30">
        <f t="shared" si="0"/>
        <v>3.981137424347132</v>
      </c>
      <c r="H27" s="30">
        <f t="shared" si="16"/>
        <v>0.34082949041454036</v>
      </c>
      <c r="I27" s="30">
        <f t="shared" si="11"/>
        <v>461.45372422360066</v>
      </c>
      <c r="J27" s="30">
        <f t="shared" si="12"/>
        <v>170.65939235493354</v>
      </c>
      <c r="K27" s="30">
        <f t="shared" si="17"/>
        <v>0.74575173901783731</v>
      </c>
      <c r="L27" s="30">
        <f t="shared" si="1"/>
        <v>29.801754625252617</v>
      </c>
      <c r="M27" s="30">
        <f t="shared" si="13"/>
        <v>0.34293817615419625</v>
      </c>
      <c r="N27" s="30">
        <f t="shared" si="2"/>
        <v>1.6633865230411271E-3</v>
      </c>
      <c r="O27" s="30">
        <f t="shared" si="18"/>
        <v>140.39183887582536</v>
      </c>
      <c r="P27" s="30">
        <f t="shared" si="14"/>
        <v>0.42102651894969295</v>
      </c>
      <c r="Q27" s="30">
        <f t="shared" si="3"/>
        <v>6.9781552978385508E-2</v>
      </c>
      <c r="R27" s="30">
        <f t="shared" si="4"/>
        <v>18.284800351420397</v>
      </c>
      <c r="S27" s="30">
        <f t="shared" si="5"/>
        <v>-43.640769282921624</v>
      </c>
      <c r="T27" s="30">
        <f t="shared" si="6"/>
        <v>-3.7387518890594404</v>
      </c>
      <c r="U27" s="39">
        <f t="shared" si="7"/>
        <v>25495111.81348769</v>
      </c>
      <c r="V27" s="39">
        <f t="shared" si="15"/>
        <v>3059413.4176185229</v>
      </c>
      <c r="W27" s="39">
        <f t="shared" si="19"/>
        <v>765962.11397204804</v>
      </c>
      <c r="X27" s="30">
        <f t="shared" si="8"/>
        <v>7.0121775588829687</v>
      </c>
    </row>
    <row r="28" spans="1:28" x14ac:dyDescent="0.3">
      <c r="A28" s="30" t="s">
        <v>92</v>
      </c>
      <c r="B28" s="30">
        <f>B25/(B27+B18)</f>
        <v>689.76377952756593</v>
      </c>
      <c r="E28" s="30">
        <f t="shared" si="9"/>
        <v>0.26000000000000006</v>
      </c>
      <c r="F28" s="30">
        <f t="shared" si="10"/>
        <v>53.760788440258288</v>
      </c>
      <c r="G28" s="30">
        <f t="shared" si="0"/>
        <v>3.9845443620347738</v>
      </c>
      <c r="H28" s="30">
        <f t="shared" si="16"/>
        <v>0.34069376876417756</v>
      </c>
      <c r="I28" s="30">
        <f t="shared" si="11"/>
        <v>461.01731653077144</v>
      </c>
      <c r="J28" s="30">
        <f t="shared" si="12"/>
        <v>170.62200483604295</v>
      </c>
      <c r="K28" s="30">
        <f t="shared" si="17"/>
        <v>0.77690800475999933</v>
      </c>
      <c r="L28" s="30">
        <f t="shared" si="1"/>
        <v>31.04682230408892</v>
      </c>
      <c r="M28" s="30">
        <f t="shared" si="13"/>
        <v>0.34280403468720017</v>
      </c>
      <c r="N28" s="30">
        <f t="shared" si="2"/>
        <v>1.6659790112714217E-3</v>
      </c>
      <c r="O28" s="30">
        <f t="shared" si="18"/>
        <v>140.36531243117247</v>
      </c>
      <c r="P28" s="30">
        <f t="shared" si="14"/>
        <v>0.4210225163772543</v>
      </c>
      <c r="Q28" s="30">
        <f t="shared" si="3"/>
        <v>6.9777931158776618E-2</v>
      </c>
      <c r="R28" s="30">
        <f t="shared" si="4"/>
        <v>18.339850840114657</v>
      </c>
      <c r="S28" s="30">
        <f t="shared" si="5"/>
        <v>-43.772991867190264</v>
      </c>
      <c r="T28" s="30">
        <f t="shared" si="6"/>
        <v>-3.7513165948258966</v>
      </c>
      <c r="U28" s="39">
        <f t="shared" si="7"/>
        <v>25572113.666907098</v>
      </c>
      <c r="V28" s="39">
        <f t="shared" si="15"/>
        <v>3068653.6400288516</v>
      </c>
      <c r="W28" s="39">
        <f t="shared" si="19"/>
        <v>796648.65037233662</v>
      </c>
      <c r="X28" s="30">
        <f t="shared" si="8"/>
        <v>7.2879864563589019</v>
      </c>
    </row>
    <row r="29" spans="1:28" x14ac:dyDescent="0.3">
      <c r="A29" s="30" t="s">
        <v>125</v>
      </c>
      <c r="B29" s="30" cm="1">
        <f t="array" ref="B29">INDEX(E3:E1502, MATCH(TRUE, H3:H1502 &lt;= 0.001, 0))</f>
        <v>7.5199999999998841</v>
      </c>
      <c r="C29" s="30" t="s">
        <v>56</v>
      </c>
      <c r="E29" s="30">
        <f t="shared" si="9"/>
        <v>0.27000000000000007</v>
      </c>
      <c r="F29" s="30">
        <f t="shared" si="10"/>
        <v>53.944186948659436</v>
      </c>
      <c r="G29" s="30">
        <f t="shared" si="0"/>
        <v>3.9879499370324494</v>
      </c>
      <c r="H29" s="30">
        <f t="shared" si="16"/>
        <v>0.34055749976755756</v>
      </c>
      <c r="I29" s="30">
        <f t="shared" si="11"/>
        <v>460.57958661209955</v>
      </c>
      <c r="J29" s="30">
        <f t="shared" si="12"/>
        <v>170.58449167009468</v>
      </c>
      <c r="K29" s="30">
        <f t="shared" si="17"/>
        <v>0.80816897638354845</v>
      </c>
      <c r="L29" s="30">
        <f t="shared" si="1"/>
        <v>32.296074242675033</v>
      </c>
      <c r="M29" s="30">
        <f t="shared" si="13"/>
        <v>0.34266934969371288</v>
      </c>
      <c r="N29" s="30">
        <f t="shared" si="2"/>
        <v>1.6685792886442789E-3</v>
      </c>
      <c r="O29" s="30">
        <f t="shared" si="18"/>
        <v>140.33869683993217</v>
      </c>
      <c r="P29" s="30">
        <f t="shared" si="14"/>
        <v>0.42101849778656647</v>
      </c>
      <c r="Q29" s="30">
        <f t="shared" si="3"/>
        <v>6.9774294663952463E-2</v>
      </c>
      <c r="R29" s="30">
        <f t="shared" si="4"/>
        <v>18.395009308367914</v>
      </c>
      <c r="S29" s="30">
        <f t="shared" si="5"/>
        <v>-43.905480539774537</v>
      </c>
      <c r="T29" s="30">
        <f t="shared" si="6"/>
        <v>-3.7639175955631021</v>
      </c>
      <c r="U29" s="39">
        <f t="shared" si="7"/>
        <v>25649268.522675999</v>
      </c>
      <c r="V29" s="39">
        <f t="shared" si="15"/>
        <v>3077912.2227211199</v>
      </c>
      <c r="W29" s="39">
        <f t="shared" si="19"/>
        <v>827427.77259954787</v>
      </c>
      <c r="X29" s="30">
        <f t="shared" si="8"/>
        <v>7.5634834291978992</v>
      </c>
    </row>
    <row r="30" spans="1:28" x14ac:dyDescent="0.3">
      <c r="E30" s="30">
        <f t="shared" si="9"/>
        <v>0.28000000000000008</v>
      </c>
      <c r="F30" s="30">
        <f t="shared" si="10"/>
        <v>54.128137041743116</v>
      </c>
      <c r="G30" s="30">
        <f t="shared" si="0"/>
        <v>3.9913541438438811</v>
      </c>
      <c r="H30" s="30">
        <f t="shared" si="16"/>
        <v>0.34042068114317203</v>
      </c>
      <c r="I30" s="30">
        <f t="shared" si="11"/>
        <v>460.1405318067018</v>
      </c>
      <c r="J30" s="30">
        <f t="shared" si="12"/>
        <v>170.54685249413905</v>
      </c>
      <c r="K30" s="30">
        <f t="shared" si="17"/>
        <v>0.83953495634657427</v>
      </c>
      <c r="L30" s="30">
        <f t="shared" si="1"/>
        <v>33.549522527850705</v>
      </c>
      <c r="M30" s="30">
        <f t="shared" si="13"/>
        <v>0.34253411890068691</v>
      </c>
      <c r="N30" s="30">
        <f t="shared" si="2"/>
        <v>1.6711873785622132E-3</v>
      </c>
      <c r="O30" s="30">
        <f t="shared" si="18"/>
        <v>140.31199184459166</v>
      </c>
      <c r="P30" s="30">
        <f t="shared" si="14"/>
        <v>0.4210144630970013</v>
      </c>
      <c r="Q30" s="30">
        <f t="shared" si="3"/>
        <v>6.977064343254076E-2</v>
      </c>
      <c r="R30" s="30">
        <f t="shared" si="4"/>
        <v>18.450275469879866</v>
      </c>
      <c r="S30" s="30">
        <f t="shared" si="5"/>
        <v>-44.038234679499233</v>
      </c>
      <c r="T30" s="30">
        <f t="shared" si="6"/>
        <v>-3.7765549492071604</v>
      </c>
      <c r="U30" s="39">
        <f t="shared" si="7"/>
        <v>25726575.999699403</v>
      </c>
      <c r="V30" s="39">
        <f t="shared" si="15"/>
        <v>3087189.1199639281</v>
      </c>
      <c r="W30" s="39">
        <f t="shared" si="19"/>
        <v>858299.66379918717</v>
      </c>
      <c r="X30" s="30">
        <f t="shared" si="8"/>
        <v>7.8386734878155853</v>
      </c>
    </row>
    <row r="31" spans="1:28" x14ac:dyDescent="0.3">
      <c r="E31" s="30">
        <f t="shared" si="9"/>
        <v>0.29000000000000009</v>
      </c>
      <c r="F31" s="30">
        <f t="shared" si="10"/>
        <v>54.312639796441914</v>
      </c>
      <c r="G31" s="30">
        <f t="shared" si="0"/>
        <v>3.9947569769498825</v>
      </c>
      <c r="H31" s="30">
        <f t="shared" si="16"/>
        <v>0.34028331060014239</v>
      </c>
      <c r="I31" s="30">
        <f t="shared" si="11"/>
        <v>459.70014945990681</v>
      </c>
      <c r="J31" s="30">
        <f t="shared" si="12"/>
        <v>170.50908694464698</v>
      </c>
      <c r="K31" s="30">
        <f t="shared" si="17"/>
        <v>0.87100624758996725</v>
      </c>
      <c r="L31" s="30">
        <f t="shared" si="1"/>
        <v>34.807179265749411</v>
      </c>
      <c r="M31" s="30">
        <f t="shared" si="13"/>
        <v>0.34239834002561392</v>
      </c>
      <c r="N31" s="30">
        <f t="shared" si="2"/>
        <v>1.6738033044980513E-3</v>
      </c>
      <c r="O31" s="30">
        <f t="shared" si="18"/>
        <v>140.28519718722703</v>
      </c>
      <c r="P31" s="30">
        <f t="shared" si="14"/>
        <v>0.42101041222739849</v>
      </c>
      <c r="Q31" s="30">
        <f t="shared" si="3"/>
        <v>6.9766977402913793E-2</v>
      </c>
      <c r="R31" s="30">
        <f t="shared" si="4"/>
        <v>18.505649032743513</v>
      </c>
      <c r="S31" s="30">
        <f t="shared" si="5"/>
        <v>-44.171253652193123</v>
      </c>
      <c r="T31" s="30">
        <f t="shared" si="6"/>
        <v>-3.7892287133709592</v>
      </c>
      <c r="U31" s="39">
        <f t="shared" si="7"/>
        <v>25804035.709176648</v>
      </c>
      <c r="V31" s="39">
        <f t="shared" si="15"/>
        <v>3096484.2851011977</v>
      </c>
      <c r="W31" s="39">
        <f t="shared" si="19"/>
        <v>889264.50665019918</v>
      </c>
      <c r="X31" s="30">
        <f t="shared" si="8"/>
        <v>8.1135616004077882</v>
      </c>
    </row>
    <row r="32" spans="1:28" x14ac:dyDescent="0.3">
      <c r="E32" s="30">
        <f t="shared" si="9"/>
        <v>0.3000000000000001</v>
      </c>
      <c r="F32" s="30">
        <f t="shared" si="10"/>
        <v>54.497696286769347</v>
      </c>
      <c r="G32" s="30">
        <f t="shared" si="0"/>
        <v>3.9981584308082634</v>
      </c>
      <c r="H32" s="30">
        <f t="shared" si="16"/>
        <v>0.34014538583808651</v>
      </c>
      <c r="I32" s="30">
        <f t="shared" si="11"/>
        <v>459.25843692338486</v>
      </c>
      <c r="J32" s="30">
        <f t="shared" si="12"/>
        <v>170.47119465751328</v>
      </c>
      <c r="K32" s="30">
        <f t="shared" si="17"/>
        <v>0.90258315353472529</v>
      </c>
      <c r="L32" s="30">
        <f t="shared" si="1"/>
        <v>36.069056581690674</v>
      </c>
      <c r="M32" s="30">
        <f t="shared" si="13"/>
        <v>0.34226201077649238</v>
      </c>
      <c r="N32" s="30">
        <f t="shared" si="2"/>
        <v>1.6764270899951436E-3</v>
      </c>
      <c r="O32" s="30">
        <f t="shared" si="18"/>
        <v>140.25831260950568</v>
      </c>
      <c r="P32" s="30">
        <f t="shared" si="14"/>
        <v>0.42100634509606139</v>
      </c>
      <c r="Q32" s="30">
        <f t="shared" si="3"/>
        <v>6.9763296513187509E-2</v>
      </c>
      <c r="R32" s="30">
        <f t="shared" si="4"/>
        <v>18.561129699398791</v>
      </c>
      <c r="S32" s="30">
        <f t="shared" si="5"/>
        <v>-44.304536810580146</v>
      </c>
      <c r="T32" s="30">
        <f t="shared" si="6"/>
        <v>-3.8019389453395278</v>
      </c>
      <c r="U32" s="39">
        <f t="shared" si="7"/>
        <v>25881647.254537255</v>
      </c>
      <c r="V32" s="39">
        <f t="shared" si="15"/>
        <v>3105797.6705444707</v>
      </c>
      <c r="W32" s="39">
        <f t="shared" si="19"/>
        <v>920322.48335564393</v>
      </c>
      <c r="X32" s="30">
        <f t="shared" si="8"/>
        <v>8.388152693416437</v>
      </c>
    </row>
    <row r="33" spans="5:24" x14ac:dyDescent="0.3">
      <c r="E33" s="30">
        <f t="shared" si="9"/>
        <v>0.31000000000000011</v>
      </c>
      <c r="F33" s="30">
        <f t="shared" si="10"/>
        <v>54.683307583763337</v>
      </c>
      <c r="G33" s="30">
        <f t="shared" si="0"/>
        <v>4.0015584998537328</v>
      </c>
      <c r="H33" s="30">
        <f t="shared" si="16"/>
        <v>0.34000690454694116</v>
      </c>
      <c r="I33" s="30">
        <f t="shared" si="11"/>
        <v>458.81539155527906</v>
      </c>
      <c r="J33" s="30">
        <f t="shared" si="12"/>
        <v>170.4331752680599</v>
      </c>
      <c r="K33" s="30">
        <f t="shared" si="17"/>
        <v>0.9342659780792214</v>
      </c>
      <c r="L33" s="30">
        <f t="shared" si="1"/>
        <v>37.335166620070915</v>
      </c>
      <c r="M33" s="30">
        <f t="shared" si="13"/>
        <v>0.34212512885179597</v>
      </c>
      <c r="N33" s="30">
        <f t="shared" si="2"/>
        <v>1.6790587586675782E-3</v>
      </c>
      <c r="O33" s="30">
        <f t="shared" si="18"/>
        <v>140.23133785268851</v>
      </c>
      <c r="P33" s="30">
        <f t="shared" si="14"/>
        <v>0.42100226162075216</v>
      </c>
      <c r="Q33" s="30">
        <f t="shared" si="3"/>
        <v>6.9759600701220698E-2</v>
      </c>
      <c r="R33" s="30">
        <f t="shared" si="4"/>
        <v>18.616717166585993</v>
      </c>
      <c r="S33" s="30">
        <f t="shared" si="5"/>
        <v>-44.438083494170087</v>
      </c>
      <c r="T33" s="30">
        <f t="shared" si="6"/>
        <v>-3.8146857020653639</v>
      </c>
      <c r="U33" s="39">
        <f t="shared" si="7"/>
        <v>25959410.231376514</v>
      </c>
      <c r="V33" s="39">
        <f t="shared" si="15"/>
        <v>3115129.2277651816</v>
      </c>
      <c r="W33" s="39">
        <f t="shared" si="19"/>
        <v>951473.77563329577</v>
      </c>
      <c r="X33" s="30">
        <f t="shared" si="8"/>
        <v>8.6624516519886097</v>
      </c>
    </row>
    <row r="34" spans="5:24" x14ac:dyDescent="0.3">
      <c r="E34" s="30">
        <f t="shared" si="9"/>
        <v>0.32000000000000012</v>
      </c>
      <c r="F34" s="30">
        <f t="shared" si="10"/>
        <v>54.869474755429195</v>
      </c>
      <c r="G34" s="30">
        <f t="shared" si="0"/>
        <v>4.004957178497806</v>
      </c>
      <c r="H34" s="30">
        <f t="shared" si="16"/>
        <v>0.3398678644073172</v>
      </c>
      <c r="I34" s="30">
        <f t="shared" si="11"/>
        <v>458.37101072033738</v>
      </c>
      <c r="J34" s="30">
        <f t="shared" si="12"/>
        <v>170.39502841103925</v>
      </c>
      <c r="K34" s="30">
        <f t="shared" si="17"/>
        <v>0.96605502559643275</v>
      </c>
      <c r="L34" s="30">
        <f t="shared" si="1"/>
        <v>38.605521544252682</v>
      </c>
      <c r="M34" s="30">
        <f t="shared" si="13"/>
        <v>0.34198769194044087</v>
      </c>
      <c r="N34" s="30">
        <f t="shared" si="2"/>
        <v>1.6816983342003904E-3</v>
      </c>
      <c r="O34" s="30">
        <f t="shared" si="18"/>
        <v>140.20427265763234</v>
      </c>
      <c r="P34" s="30">
        <f t="shared" si="14"/>
        <v>0.4209981617186877</v>
      </c>
      <c r="Q34" s="30">
        <f t="shared" si="3"/>
        <v>6.9755889904614121E-2</v>
      </c>
      <c r="R34" s="30">
        <f t="shared" si="4"/>
        <v>18.672411125298861</v>
      </c>
      <c r="S34" s="30">
        <f t="shared" si="5"/>
        <v>-44.571893029148512</v>
      </c>
      <c r="T34" s="30">
        <f t="shared" si="6"/>
        <v>-3.8274690401637228</v>
      </c>
      <c r="U34" s="39">
        <f t="shared" si="7"/>
        <v>26037324.22739061</v>
      </c>
      <c r="V34" s="39">
        <f t="shared" si="15"/>
        <v>3124478.9072868731</v>
      </c>
      <c r="W34" s="39">
        <f t="shared" si="19"/>
        <v>982718.56470616453</v>
      </c>
      <c r="X34" s="30">
        <f t="shared" si="8"/>
        <v>8.9364633204288602</v>
      </c>
    </row>
    <row r="35" spans="5:24" x14ac:dyDescent="0.3">
      <c r="E35" s="30">
        <f t="shared" si="9"/>
        <v>0.33000000000000013</v>
      </c>
      <c r="F35" s="30">
        <f t="shared" si="10"/>
        <v>55.05619886668218</v>
      </c>
      <c r="G35" s="30">
        <f t="shared" si="0"/>
        <v>4.0083544611287047</v>
      </c>
      <c r="H35" s="30">
        <f t="shared" si="16"/>
        <v>0.33972826308987791</v>
      </c>
      <c r="I35" s="30">
        <f t="shared" si="11"/>
        <v>457.92529179004589</v>
      </c>
      <c r="J35" s="30">
        <f t="shared" si="12"/>
        <v>170.35675372063761</v>
      </c>
      <c r="K35" s="30">
        <f t="shared" si="17"/>
        <v>0.99795060093113042</v>
      </c>
      <c r="L35" s="30">
        <f t="shared" si="1"/>
        <v>39.880133536452391</v>
      </c>
      <c r="M35" s="30">
        <f t="shared" si="13"/>
        <v>0.34184969772175394</v>
      </c>
      <c r="N35" s="30">
        <f t="shared" si="2"/>
        <v>1.6843458403497781E-3</v>
      </c>
      <c r="O35" s="30">
        <f t="shared" si="18"/>
        <v>140.1771167647924</v>
      </c>
      <c r="P35" s="30">
        <f t="shared" si="14"/>
        <v>0.42099404530653467</v>
      </c>
      <c r="Q35" s="30">
        <f t="shared" si="3"/>
        <v>6.9752164060709568E-2</v>
      </c>
      <c r="R35" s="30">
        <f t="shared" si="4"/>
        <v>18.72821126073751</v>
      </c>
      <c r="S35" s="30">
        <f t="shared" si="5"/>
        <v>-44.705964728266281</v>
      </c>
      <c r="T35" s="30">
        <f t="shared" si="6"/>
        <v>-3.8402890159078678</v>
      </c>
      <c r="U35" s="39">
        <f t="shared" si="7"/>
        <v>26115388.822311543</v>
      </c>
      <c r="V35" s="39">
        <f t="shared" si="15"/>
        <v>3133846.6586773852</v>
      </c>
      <c r="W35" s="39">
        <f t="shared" si="19"/>
        <v>1014057.0312929384</v>
      </c>
      <c r="X35" s="30">
        <f t="shared" si="8"/>
        <v>9.2101925026448939</v>
      </c>
    </row>
    <row r="36" spans="5:24" x14ac:dyDescent="0.3">
      <c r="E36" s="30">
        <f t="shared" si="9"/>
        <v>0.34000000000000014</v>
      </c>
      <c r="F36" s="30">
        <f t="shared" si="10"/>
        <v>55.243480979289558</v>
      </c>
      <c r="G36" s="30">
        <f t="shared" si="0"/>
        <v>4.0117503421112621</v>
      </c>
      <c r="H36" s="30">
        <f t="shared" si="16"/>
        <v>0.33958809825573866</v>
      </c>
      <c r="I36" s="30">
        <f t="shared" si="11"/>
        <v>457.4782321427632</v>
      </c>
      <c r="J36" s="30">
        <f t="shared" si="12"/>
        <v>170.31835083047852</v>
      </c>
      <c r="K36" s="30">
        <f t="shared" si="17"/>
        <v>1.0299530093970293</v>
      </c>
      <c r="L36" s="30">
        <f t="shared" si="1"/>
        <v>41.159014797626376</v>
      </c>
      <c r="M36" s="30">
        <f t="shared" si="13"/>
        <v>0.34171114386544105</v>
      </c>
      <c r="N36" s="30">
        <f t="shared" si="2"/>
        <v>1.6870013009433141E-3</v>
      </c>
      <c r="O36" s="30">
        <f t="shared" si="18"/>
        <v>140.14986991422452</v>
      </c>
      <c r="P36" s="30">
        <f t="shared" si="14"/>
        <v>0.42098991230040528</v>
      </c>
      <c r="Q36" s="30">
        <f t="shared" si="3"/>
        <v>6.9748423106589116E-2</v>
      </c>
      <c r="R36" s="30">
        <f t="shared" si="4"/>
        <v>18.784117252261073</v>
      </c>
      <c r="S36" s="30">
        <f t="shared" si="5"/>
        <v>-44.840297890728337</v>
      </c>
      <c r="T36" s="30">
        <f t="shared" si="6"/>
        <v>-3.853145685224296</v>
      </c>
      <c r="U36" s="39">
        <f t="shared" si="7"/>
        <v>26193603.587841619</v>
      </c>
      <c r="V36" s="39">
        <f t="shared" si="15"/>
        <v>3143232.4305409943</v>
      </c>
      <c r="W36" s="39">
        <f t="shared" si="19"/>
        <v>1045489.3555983483</v>
      </c>
      <c r="X36" s="30">
        <f t="shared" si="8"/>
        <v>9.4836439625867222</v>
      </c>
    </row>
    <row r="37" spans="5:24" x14ac:dyDescent="0.3">
      <c r="E37" s="30">
        <f t="shared" si="9"/>
        <v>0.35000000000000014</v>
      </c>
      <c r="F37" s="30">
        <f t="shared" si="10"/>
        <v>55.431322151812168</v>
      </c>
      <c r="G37" s="30">
        <f t="shared" si="0"/>
        <v>4.0151448157868277</v>
      </c>
      <c r="H37" s="30">
        <f t="shared" si="16"/>
        <v>0.33944736755655569</v>
      </c>
      <c r="I37" s="30">
        <f t="shared" si="11"/>
        <v>457.02982916385594</v>
      </c>
      <c r="J37" s="30">
        <f t="shared" si="12"/>
        <v>170.27981937362628</v>
      </c>
      <c r="K37" s="30">
        <f t="shared" si="17"/>
        <v>1.0620625567738984</v>
      </c>
      <c r="L37" s="30">
        <f t="shared" si="1"/>
        <v>42.442177547355463</v>
      </c>
      <c r="M37" s="30">
        <f t="shared" si="13"/>
        <v>0.34157202803155456</v>
      </c>
      <c r="N37" s="30">
        <f t="shared" si="2"/>
        <v>1.6896647398801619E-3</v>
      </c>
      <c r="O37" s="30">
        <f t="shared" si="18"/>
        <v>140.12253184558784</v>
      </c>
      <c r="P37" s="30">
        <f t="shared" si="14"/>
        <v>0.42098576261585208</v>
      </c>
      <c r="Q37" s="30">
        <f t="shared" si="3"/>
        <v>6.9744666979074194E-2</v>
      </c>
      <c r="R37" s="30">
        <f t="shared" si="4"/>
        <v>18.840128773340062</v>
      </c>
      <c r="S37" s="30">
        <f t="shared" si="5"/>
        <v>-44.974891802081977</v>
      </c>
      <c r="T37" s="30">
        <f t="shared" si="6"/>
        <v>-3.866039103687918</v>
      </c>
      <c r="U37" s="39">
        <f t="shared" si="7"/>
        <v>26271968.087587554</v>
      </c>
      <c r="V37" s="39">
        <f t="shared" si="15"/>
        <v>3152636.1705105063</v>
      </c>
      <c r="W37" s="39">
        <f t="shared" si="19"/>
        <v>1077015.7173034535</v>
      </c>
      <c r="X37" s="30">
        <f t="shared" si="8"/>
        <v>9.7568224246794149</v>
      </c>
    </row>
    <row r="38" spans="5:24" x14ac:dyDescent="0.3">
      <c r="E38" s="30">
        <f t="shared" si="9"/>
        <v>0.36000000000000015</v>
      </c>
      <c r="F38" s="30">
        <f t="shared" si="10"/>
        <v>55.619723439545567</v>
      </c>
      <c r="G38" s="30">
        <f t="shared" si="0"/>
        <v>4.0185378764731681</v>
      </c>
      <c r="H38" s="30">
        <f t="shared" si="16"/>
        <v>0.33930606863403767</v>
      </c>
      <c r="I38" s="30">
        <f t="shared" si="11"/>
        <v>456.58008024583512</v>
      </c>
      <c r="J38" s="30">
        <f t="shared" si="12"/>
        <v>170.24115898258941</v>
      </c>
      <c r="K38" s="30">
        <f t="shared" si="17"/>
        <v>1.0942795493046311</v>
      </c>
      <c r="L38" s="30">
        <f t="shared" si="1"/>
        <v>43.729634023727861</v>
      </c>
      <c r="M38" s="30">
        <f t="shared" si="13"/>
        <v>0.34143234787046184</v>
      </c>
      <c r="N38" s="30">
        <f t="shared" si="2"/>
        <v>1.6923361811312899E-3</v>
      </c>
      <c r="O38" s="30">
        <f t="shared" si="18"/>
        <v>140.0951022981472</v>
      </c>
      <c r="P38" s="30">
        <f t="shared" si="14"/>
        <v>0.42098159616786368</v>
      </c>
      <c r="Q38" s="30">
        <f t="shared" si="3"/>
        <v>6.9740895614724685E-2</v>
      </c>
      <c r="R38" s="30">
        <f t="shared" si="4"/>
        <v>18.896245491508544</v>
      </c>
      <c r="S38" s="30">
        <f t="shared" si="5"/>
        <v>-45.109745734104528</v>
      </c>
      <c r="T38" s="30">
        <f t="shared" si="6"/>
        <v>-3.8789693265172032</v>
      </c>
      <c r="U38" s="39">
        <f t="shared" si="7"/>
        <v>26350481.876994368</v>
      </c>
      <c r="V38" s="39">
        <f t="shared" si="15"/>
        <v>3162057.825239324</v>
      </c>
      <c r="W38" s="39">
        <f t="shared" si="19"/>
        <v>1108636.2955558468</v>
      </c>
      <c r="X38" s="30">
        <f t="shared" si="8"/>
        <v>10.029732574249509</v>
      </c>
    </row>
    <row r="39" spans="5:24" x14ac:dyDescent="0.3">
      <c r="E39" s="30">
        <f t="shared" si="9"/>
        <v>0.37000000000000016</v>
      </c>
      <c r="F39" s="30">
        <f t="shared" si="10"/>
        <v>55.808685894460652</v>
      </c>
      <c r="G39" s="30">
        <f t="shared" si="0"/>
        <v>4.0219295184643702</v>
      </c>
      <c r="H39" s="30">
        <f t="shared" si="16"/>
        <v>0.33916419912021212</v>
      </c>
      <c r="I39" s="30">
        <f t="shared" si="11"/>
        <v>456.12898278849406</v>
      </c>
      <c r="J39" s="30">
        <f t="shared" si="12"/>
        <v>170.20236928932425</v>
      </c>
      <c r="K39" s="30">
        <f t="shared" si="17"/>
        <v>1.1266042936922744</v>
      </c>
      <c r="L39" s="30">
        <f t="shared" si="1"/>
        <v>45.02139648322045</v>
      </c>
      <c r="M39" s="30">
        <f t="shared" si="13"/>
        <v>0.34129210102281338</v>
      </c>
      <c r="N39" s="30">
        <f t="shared" si="2"/>
        <v>1.6950156487396876E-3</v>
      </c>
      <c r="O39" s="30">
        <f t="shared" si="18"/>
        <v>140.06758101077557</v>
      </c>
      <c r="P39" s="30">
        <f t="shared" si="14"/>
        <v>0.4209774128708601</v>
      </c>
      <c r="Q39" s="30">
        <f t="shared" si="3"/>
        <v>6.9737108949838172E-2</v>
      </c>
      <c r="R39" s="30">
        <f t="shared" si="4"/>
        <v>18.952467068316015</v>
      </c>
      <c r="S39" s="30">
        <f t="shared" si="5"/>
        <v>-45.244858944690321</v>
      </c>
      <c r="T39" s="30">
        <f t="shared" si="6"/>
        <v>-3.8919364085692991</v>
      </c>
      <c r="U39" s="39">
        <f t="shared" si="7"/>
        <v>26429144.503278743</v>
      </c>
      <c r="V39" s="39">
        <f t="shared" si="15"/>
        <v>3171497.3403934492</v>
      </c>
      <c r="W39" s="39">
        <f t="shared" si="19"/>
        <v>1140351.2689597812</v>
      </c>
      <c r="X39" s="30">
        <f t="shared" si="8"/>
        <v>10.302379057945183</v>
      </c>
    </row>
    <row r="40" spans="5:24" x14ac:dyDescent="0.3">
      <c r="E40" s="30">
        <f t="shared" si="9"/>
        <v>0.38000000000000017</v>
      </c>
      <c r="F40" s="30">
        <f t="shared" si="10"/>
        <v>55.998210565143815</v>
      </c>
      <c r="G40" s="30">
        <f t="shared" si="0"/>
        <v>4.0253197360307427</v>
      </c>
      <c r="H40" s="30">
        <f t="shared" si="16"/>
        <v>0.33902175663724776</v>
      </c>
      <c r="I40" s="30">
        <f t="shared" si="11"/>
        <v>455.67653419904713</v>
      </c>
      <c r="J40" s="30">
        <f t="shared" si="12"/>
        <v>170.16344992523855</v>
      </c>
      <c r="K40" s="30">
        <f t="shared" si="17"/>
        <v>1.1590370970970185</v>
      </c>
      <c r="L40" s="30">
        <f t="shared" si="1"/>
        <v>46.31747720057848</v>
      </c>
      <c r="M40" s="30">
        <f t="shared" si="13"/>
        <v>0.34115128511951104</v>
      </c>
      <c r="N40" s="30">
        <f t="shared" si="2"/>
        <v>1.6977031668205815E-3</v>
      </c>
      <c r="O40" s="30">
        <f t="shared" si="18"/>
        <v>140.03996772195677</v>
      </c>
      <c r="P40" s="30">
        <f t="shared" si="14"/>
        <v>0.42097321263868742</v>
      </c>
      <c r="Q40" s="30">
        <f t="shared" si="3"/>
        <v>6.9733306920449017E-2</v>
      </c>
      <c r="R40" s="30">
        <f t="shared" si="4"/>
        <v>19.008793159279062</v>
      </c>
      <c r="S40" s="30">
        <f t="shared" si="5"/>
        <v>-45.380230677737302</v>
      </c>
      <c r="T40" s="30">
        <f t="shared" si="6"/>
        <v>-3.9049404043351044</v>
      </c>
      <c r="U40" s="39">
        <f t="shared" si="7"/>
        <v>26507955.505362276</v>
      </c>
      <c r="V40" s="39">
        <f t="shared" si="15"/>
        <v>3180954.6606434728</v>
      </c>
      <c r="W40" s="39">
        <f t="shared" si="19"/>
        <v>1172160.8155662159</v>
      </c>
      <c r="X40" s="30">
        <f t="shared" si="8"/>
        <v>10.574766484150338</v>
      </c>
    </row>
    <row r="41" spans="5:24" x14ac:dyDescent="0.3">
      <c r="E41" s="30">
        <f t="shared" si="9"/>
        <v>0.39000000000000018</v>
      </c>
      <c r="F41" s="30">
        <f t="shared" si="10"/>
        <v>56.188298496736607</v>
      </c>
      <c r="G41" s="30">
        <f t="shared" si="0"/>
        <v>4.028708523418719</v>
      </c>
      <c r="H41" s="30">
        <f t="shared" si="16"/>
        <v>0.3388787387976322</v>
      </c>
      <c r="I41" s="30">
        <f t="shared" si="11"/>
        <v>455.22273189226973</v>
      </c>
      <c r="J41" s="30">
        <f t="shared" si="12"/>
        <v>170.12440052119521</v>
      </c>
      <c r="K41" s="30">
        <f t="shared" si="17"/>
        <v>1.1915782671331443</v>
      </c>
      <c r="L41" s="30">
        <f t="shared" si="1"/>
        <v>47.617888468693607</v>
      </c>
      <c r="M41" s="30">
        <f t="shared" si="13"/>
        <v>0.34100989778167595</v>
      </c>
      <c r="N41" s="30">
        <f t="shared" si="2"/>
        <v>1.700398759561652E-3</v>
      </c>
      <c r="O41" s="30">
        <f t="shared" si="18"/>
        <v>140.01226216978802</v>
      </c>
      <c r="P41" s="30">
        <f t="shared" si="14"/>
        <v>0.42096899538461352</v>
      </c>
      <c r="Q41" s="30">
        <f t="shared" si="3"/>
        <v>6.972948946232746E-2</v>
      </c>
      <c r="R41" s="30">
        <f t="shared" si="4"/>
        <v>19.065223413832719</v>
      </c>
      <c r="S41" s="30">
        <f t="shared" si="5"/>
        <v>-45.515860163032741</v>
      </c>
      <c r="T41" s="30">
        <f t="shared" si="6"/>
        <v>-3.917981367934305</v>
      </c>
      <c r="U41" s="39">
        <f t="shared" si="7"/>
        <v>26586914.413804077</v>
      </c>
      <c r="V41" s="39">
        <f t="shared" si="15"/>
        <v>3190429.7296564891</v>
      </c>
      <c r="W41" s="39">
        <f t="shared" si="19"/>
        <v>1204065.1128627807</v>
      </c>
      <c r="X41" s="30">
        <f t="shared" si="8"/>
        <v>10.846899423392619</v>
      </c>
    </row>
    <row r="42" spans="5:24" x14ac:dyDescent="0.3">
      <c r="E42" s="30">
        <f t="shared" si="9"/>
        <v>0.40000000000000019</v>
      </c>
      <c r="F42" s="30">
        <f t="shared" si="10"/>
        <v>56.378950730874934</v>
      </c>
      <c r="G42" s="30">
        <f t="shared" si="0"/>
        <v>4.0320958748507589</v>
      </c>
      <c r="H42" s="30">
        <f t="shared" si="16"/>
        <v>0.33873514320399423</v>
      </c>
      <c r="I42" s="30">
        <f t="shared" si="11"/>
        <v>454.7675732906394</v>
      </c>
      <c r="J42" s="30">
        <f t="shared" si="12"/>
        <v>170.08522070751587</v>
      </c>
      <c r="K42" s="30">
        <f t="shared" si="17"/>
        <v>1.2242281118659302</v>
      </c>
      <c r="L42" s="30">
        <f t="shared" si="1"/>
        <v>48.92264259848023</v>
      </c>
      <c r="M42" s="30">
        <f t="shared" si="13"/>
        <v>0.34086793662061765</v>
      </c>
      <c r="N42" s="30">
        <f t="shared" si="2"/>
        <v>1.7031024512232527E-3</v>
      </c>
      <c r="O42" s="30">
        <f t="shared" si="18"/>
        <v>139.98446409198252</v>
      </c>
      <c r="P42" s="30">
        <f t="shared" si="14"/>
        <v>0.42096476102132269</v>
      </c>
      <c r="Q42" s="30">
        <f t="shared" si="3"/>
        <v>6.9725656510978895E-2</v>
      </c>
      <c r="R42" s="30">
        <f t="shared" si="4"/>
        <v>19.121757475281655</v>
      </c>
      <c r="S42" s="30">
        <f t="shared" si="5"/>
        <v>-45.651746616138695</v>
      </c>
      <c r="T42" s="30">
        <f t="shared" si="6"/>
        <v>-3.9310593531103883</v>
      </c>
      <c r="U42" s="39">
        <f t="shared" si="7"/>
        <v>26666020.750733342</v>
      </c>
      <c r="V42" s="39">
        <f t="shared" si="15"/>
        <v>3199922.4900880009</v>
      </c>
      <c r="W42" s="39">
        <f t="shared" si="19"/>
        <v>1236064.3377636606</v>
      </c>
      <c r="X42" s="30">
        <f t="shared" si="8"/>
        <v>11.118782408745506</v>
      </c>
    </row>
    <row r="43" spans="5:24" x14ac:dyDescent="0.3">
      <c r="E43" s="30">
        <f t="shared" si="9"/>
        <v>0.4100000000000002</v>
      </c>
      <c r="F43" s="30">
        <f t="shared" si="10"/>
        <v>56.570168305627753</v>
      </c>
      <c r="G43" s="30">
        <f t="shared" si="0"/>
        <v>4.03548178452525</v>
      </c>
      <c r="H43" s="30">
        <f t="shared" si="16"/>
        <v>0.33859096744910389</v>
      </c>
      <c r="I43" s="30">
        <f t="shared" si="11"/>
        <v>454.31105582447799</v>
      </c>
      <c r="J43" s="30">
        <f t="shared" si="12"/>
        <v>170.04591011398477</v>
      </c>
      <c r="K43" s="30">
        <f t="shared" si="17"/>
        <v>1.2569869398085167</v>
      </c>
      <c r="L43" s="30">
        <f t="shared" si="1"/>
        <v>50.231751918750263</v>
      </c>
      <c r="M43" s="30">
        <f t="shared" si="13"/>
        <v>0.34072539923780143</v>
      </c>
      <c r="N43" s="30">
        <f t="shared" si="2"/>
        <v>1.7058142661386261E-3</v>
      </c>
      <c r="O43" s="30">
        <f t="shared" si="18"/>
        <v>139.95657322587221</v>
      </c>
      <c r="P43" s="30">
        <f t="shared" si="14"/>
        <v>0.42096050946091118</v>
      </c>
      <c r="Q43" s="30">
        <f t="shared" si="3"/>
        <v>6.9721808001642849E-2</v>
      </c>
      <c r="R43" s="30">
        <f t="shared" si="4"/>
        <v>19.178394980751033</v>
      </c>
      <c r="S43" s="30">
        <f t="shared" si="5"/>
        <v>-45.78788923827647</v>
      </c>
      <c r="T43" s="30">
        <f t="shared" si="6"/>
        <v>-3.9441744132255998</v>
      </c>
      <c r="U43" s="39">
        <f t="shared" si="7"/>
        <v>26745274.029781312</v>
      </c>
      <c r="V43" s="39">
        <f t="shared" si="15"/>
        <v>3209432.8835737575</v>
      </c>
      <c r="W43" s="39">
        <f t="shared" si="19"/>
        <v>1268158.6665993982</v>
      </c>
      <c r="X43" s="30">
        <f t="shared" si="8"/>
        <v>11.390419936224548</v>
      </c>
    </row>
    <row r="44" spans="5:24" x14ac:dyDescent="0.3">
      <c r="E44" s="30">
        <f t="shared" si="9"/>
        <v>0.42000000000000021</v>
      </c>
      <c r="F44" s="30">
        <f t="shared" si="10"/>
        <v>56.761952255435261</v>
      </c>
      <c r="G44" s="30">
        <f t="shared" si="0"/>
        <v>4.0388662466164051</v>
      </c>
      <c r="H44" s="30">
        <f t="shared" si="16"/>
        <v>0.33844620911551715</v>
      </c>
      <c r="I44" s="30">
        <f t="shared" si="11"/>
        <v>453.85317693209521</v>
      </c>
      <c r="J44" s="30">
        <f t="shared" si="12"/>
        <v>170.00646836985251</v>
      </c>
      <c r="K44" s="30">
        <f t="shared" si="17"/>
        <v>1.28985505991873</v>
      </c>
      <c r="L44" s="30">
        <f t="shared" si="1"/>
        <v>51.545228776086127</v>
      </c>
      <c r="M44" s="30">
        <f t="shared" si="13"/>
        <v>0.34058228322481793</v>
      </c>
      <c r="N44" s="30">
        <f t="shared" si="2"/>
        <v>1.7085342287141254E-3</v>
      </c>
      <c r="O44" s="30">
        <f t="shared" si="18"/>
        <v>139.92858930841035</v>
      </c>
      <c r="P44" s="30">
        <f t="shared" si="14"/>
        <v>0.42095624061488163</v>
      </c>
      <c r="Q44" s="30">
        <f t="shared" si="3"/>
        <v>6.9717943869292295E-2</v>
      </c>
      <c r="R44" s="30">
        <f t="shared" si="4"/>
        <v>19.235135561137195</v>
      </c>
      <c r="S44" s="30">
        <f t="shared" si="5"/>
        <v>-45.924287216210985</v>
      </c>
      <c r="T44" s="30">
        <f t="shared" si="6"/>
        <v>-3.9573266012558848</v>
      </c>
      <c r="U44" s="39">
        <f t="shared" si="7"/>
        <v>26824673.75601308</v>
      </c>
      <c r="V44" s="39">
        <f t="shared" si="15"/>
        <v>3218960.8507215697</v>
      </c>
      <c r="W44" s="39">
        <f t="shared" si="19"/>
        <v>1300348.275106614</v>
      </c>
      <c r="X44" s="30">
        <f t="shared" si="8"/>
        <v>11.661816465177857</v>
      </c>
    </row>
    <row r="45" spans="5:24" x14ac:dyDescent="0.3">
      <c r="E45" s="30">
        <f t="shared" si="9"/>
        <v>0.43000000000000022</v>
      </c>
      <c r="F45" s="30">
        <f t="shared" si="10"/>
        <v>56.954303611046633</v>
      </c>
      <c r="G45" s="30">
        <f t="shared" si="0"/>
        <v>4.0422492552741689</v>
      </c>
      <c r="H45" s="30">
        <f t="shared" si="16"/>
        <v>0.3383008657763753</v>
      </c>
      <c r="I45" s="30">
        <f t="shared" si="11"/>
        <v>453.39393405993309</v>
      </c>
      <c r="J45" s="30">
        <f t="shared" si="12"/>
        <v>169.96689510383996</v>
      </c>
      <c r="K45" s="30">
        <f t="shared" si="17"/>
        <v>1.3228327815958623</v>
      </c>
      <c r="L45" s="30">
        <f t="shared" si="1"/>
        <v>52.863085534712162</v>
      </c>
      <c r="M45" s="30">
        <f t="shared" si="13"/>
        <v>0.34043858616335071</v>
      </c>
      <c r="N45" s="30">
        <f t="shared" si="2"/>
        <v>1.7112623634294318E-3</v>
      </c>
      <c r="O45" s="30">
        <f t="shared" si="18"/>
        <v>139.90051207617446</v>
      </c>
      <c r="P45" s="30">
        <f t="shared" si="14"/>
        <v>0.42095195439413857</v>
      </c>
      <c r="Q45" s="30">
        <f t="shared" si="3"/>
        <v>6.9714064048632687E-2</v>
      </c>
      <c r="R45" s="30">
        <f t="shared" si="4"/>
        <v>19.291978841058018</v>
      </c>
      <c r="S45" s="30">
        <f t="shared" si="5"/>
        <v>-46.060939722134044</v>
      </c>
      <c r="T45" s="30">
        <f t="shared" si="6"/>
        <v>-3.9705159697857768</v>
      </c>
      <c r="U45" s="39">
        <f t="shared" si="7"/>
        <v>26904219.425858911</v>
      </c>
      <c r="V45" s="39">
        <f t="shared" si="15"/>
        <v>3228506.3311030692</v>
      </c>
      <c r="W45" s="39">
        <f t="shared" si="19"/>
        <v>1332633.3384176446</v>
      </c>
      <c r="X45" s="30">
        <f t="shared" si="8"/>
        <v>11.932976418670915</v>
      </c>
    </row>
    <row r="46" spans="5:24" x14ac:dyDescent="0.3">
      <c r="E46" s="30">
        <f t="shared" si="9"/>
        <v>0.44000000000000022</v>
      </c>
      <c r="F46" s="30">
        <f t="shared" si="10"/>
        <v>57.147223399457211</v>
      </c>
      <c r="G46" s="30">
        <f t="shared" si="0"/>
        <v>4.0456308046241132</v>
      </c>
      <c r="H46" s="30">
        <f t="shared" si="16"/>
        <v>0.33815493499442795</v>
      </c>
      <c r="I46" s="30">
        <f t="shared" si="11"/>
        <v>452.93332466271175</v>
      </c>
      <c r="J46" s="30">
        <f t="shared" si="12"/>
        <v>169.9271899441421</v>
      </c>
      <c r="K46" s="30">
        <f t="shared" si="17"/>
        <v>1.3559204146774104</v>
      </c>
      <c r="L46" s="30">
        <f t="shared" si="1"/>
        <v>54.185334576364212</v>
      </c>
      <c r="M46" s="30">
        <f t="shared" si="13"/>
        <v>0.34029430562514595</v>
      </c>
      <c r="N46" s="30">
        <f t="shared" si="2"/>
        <v>1.7139986948377754E-3</v>
      </c>
      <c r="O46" s="30">
        <f t="shared" si="18"/>
        <v>139.87234126536882</v>
      </c>
      <c r="P46" s="30">
        <f t="shared" si="14"/>
        <v>0.42094765070898288</v>
      </c>
      <c r="Q46" s="30">
        <f t="shared" si="3"/>
        <v>6.971016847410115E-2</v>
      </c>
      <c r="R46" s="30">
        <f t="shared" si="4"/>
        <v>19.34892443880311</v>
      </c>
      <c r="S46" s="30">
        <f t="shared" si="5"/>
        <v>-46.197845913547454</v>
      </c>
      <c r="T46" s="30">
        <f t="shared" si="6"/>
        <v>-3.9837425710032575</v>
      </c>
      <c r="U46" s="39">
        <f t="shared" si="7"/>
        <v>26983910.527045351</v>
      </c>
      <c r="V46" s="39">
        <f t="shared" si="15"/>
        <v>3238069.263245442</v>
      </c>
      <c r="W46" s="39">
        <f t="shared" si="19"/>
        <v>1365014.0310500991</v>
      </c>
      <c r="X46" s="30">
        <f t="shared" si="8"/>
        <v>12.203904183865813</v>
      </c>
    </row>
    <row r="47" spans="5:24" x14ac:dyDescent="0.3">
      <c r="E47" s="30">
        <f t="shared" si="9"/>
        <v>0.45000000000000023</v>
      </c>
      <c r="F47" s="30">
        <f t="shared" si="10"/>
        <v>57.340712643845244</v>
      </c>
      <c r="G47" s="30">
        <f t="shared" si="0"/>
        <v>4.0490108887673406</v>
      </c>
      <c r="H47" s="30">
        <f t="shared" si="16"/>
        <v>0.33800841432274353</v>
      </c>
      <c r="I47" s="30">
        <f t="shared" si="11"/>
        <v>452.47134620357627</v>
      </c>
      <c r="J47" s="30">
        <f t="shared" si="12"/>
        <v>169.88735251843207</v>
      </c>
      <c r="K47" s="30">
        <f t="shared" si="17"/>
        <v>1.3891182694357709</v>
      </c>
      <c r="L47" s="30">
        <f t="shared" si="1"/>
        <v>55.51198830015764</v>
      </c>
      <c r="M47" s="30">
        <f t="shared" si="13"/>
        <v>0.34014943917198009</v>
      </c>
      <c r="N47" s="30">
        <f t="shared" si="2"/>
        <v>1.7167432475661589E-3</v>
      </c>
      <c r="O47" s="30">
        <f t="shared" si="18"/>
        <v>139.84407661182755</v>
      </c>
      <c r="P47" s="30">
        <f t="shared" si="14"/>
        <v>0.42094332946910701</v>
      </c>
      <c r="Q47" s="30">
        <f t="shared" si="3"/>
        <v>6.9706257079865677E-2</v>
      </c>
      <c r="R47" s="30">
        <f t="shared" si="4"/>
        <v>19.405971966283676</v>
      </c>
      <c r="S47" s="30">
        <f t="shared" si="5"/>
        <v>-46.335004933145171</v>
      </c>
      <c r="T47" s="30">
        <f t="shared" si="6"/>
        <v>-3.9970064566945807</v>
      </c>
      <c r="U47" s="39">
        <f t="shared" si="7"/>
        <v>27063746.538525831</v>
      </c>
      <c r="V47" s="39">
        <f t="shared" si="15"/>
        <v>3247649.5846230998</v>
      </c>
      <c r="W47" s="39">
        <f t="shared" si="19"/>
        <v>1397490.5268963301</v>
      </c>
      <c r="X47" s="30">
        <f t="shared" si="8"/>
        <v>12.474604112394974</v>
      </c>
    </row>
    <row r="48" spans="5:24" x14ac:dyDescent="0.3">
      <c r="E48" s="30">
        <f t="shared" si="9"/>
        <v>0.46000000000000024</v>
      </c>
      <c r="F48" s="30">
        <f t="shared" si="10"/>
        <v>57.534772363508083</v>
      </c>
      <c r="G48" s="30">
        <f t="shared" si="0"/>
        <v>4.0523895017803797</v>
      </c>
      <c r="H48" s="30">
        <f t="shared" si="16"/>
        <v>0.33786130130391001</v>
      </c>
      <c r="I48" s="30">
        <f t="shared" si="11"/>
        <v>452.00799615424484</v>
      </c>
      <c r="J48" s="30">
        <f t="shared" si="12"/>
        <v>169.84738245386512</v>
      </c>
      <c r="K48" s="30">
        <f t="shared" si="17"/>
        <v>1.4224266565748924</v>
      </c>
      <c r="L48" s="30">
        <f t="shared" si="1"/>
        <v>56.843059122453468</v>
      </c>
      <c r="M48" s="30">
        <f t="shared" si="13"/>
        <v>0.34000398435562917</v>
      </c>
      <c r="N48" s="30">
        <f t="shared" si="2"/>
        <v>1.7194960463155745E-3</v>
      </c>
      <c r="O48" s="30">
        <f t="shared" si="18"/>
        <v>139.81571785101733</v>
      </c>
      <c r="P48" s="30">
        <f t="shared" si="14"/>
        <v>0.42093899058358947</v>
      </c>
      <c r="Q48" s="30">
        <f t="shared" si="3"/>
        <v>6.97023297998242E-2</v>
      </c>
      <c r="R48" s="30">
        <f t="shared" si="4"/>
        <v>19.463121028982172</v>
      </c>
      <c r="S48" s="30">
        <f t="shared" si="5"/>
        <v>-46.472415908695169</v>
      </c>
      <c r="T48" s="30">
        <f t="shared" si="6"/>
        <v>-4.0103076782390517</v>
      </c>
      <c r="U48" s="39">
        <f t="shared" si="7"/>
        <v>27143726.930411059</v>
      </c>
      <c r="V48" s="39">
        <f t="shared" si="15"/>
        <v>3257247.2316493271</v>
      </c>
      <c r="W48" s="39">
        <f t="shared" si="19"/>
        <v>1430062.9992128233</v>
      </c>
      <c r="X48" s="30">
        <f t="shared" si="8"/>
        <v>12.745080520729477</v>
      </c>
    </row>
    <row r="49" spans="5:24" x14ac:dyDescent="0.3">
      <c r="E49" s="30">
        <f t="shared" si="9"/>
        <v>0.47000000000000025</v>
      </c>
      <c r="F49" s="30">
        <f t="shared" si="10"/>
        <v>57.729403573797903</v>
      </c>
      <c r="G49" s="30">
        <f t="shared" si="0"/>
        <v>4.0557666377150898</v>
      </c>
      <c r="H49" s="30">
        <f t="shared" si="16"/>
        <v>0.33771359347101182</v>
      </c>
      <c r="I49" s="30">
        <f t="shared" si="11"/>
        <v>451.54327199515791</v>
      </c>
      <c r="J49" s="30">
        <f t="shared" si="12"/>
        <v>169.80727937708272</v>
      </c>
      <c r="K49" s="30">
        <f t="shared" si="17"/>
        <v>1.4558458872268845</v>
      </c>
      <c r="L49" s="30">
        <f t="shared" si="1"/>
        <v>58.178559476722924</v>
      </c>
      <c r="M49" s="30">
        <f t="shared" si="13"/>
        <v>0.3398579387178382</v>
      </c>
      <c r="N49" s="30">
        <f t="shared" si="2"/>
        <v>1.7222571158612295E-3</v>
      </c>
      <c r="O49" s="30">
        <f t="shared" si="18"/>
        <v>139.78726471804021</v>
      </c>
      <c r="P49" s="30">
        <f t="shared" si="14"/>
        <v>0.42093463396088959</v>
      </c>
      <c r="Q49" s="30">
        <f t="shared" si="3"/>
        <v>6.969838656760384E-2</v>
      </c>
      <c r="R49" s="30">
        <f t="shared" si="4"/>
        <v>19.520371225901759</v>
      </c>
      <c r="S49" s="30">
        <f t="shared" si="5"/>
        <v>-46.610077952920584</v>
      </c>
      <c r="T49" s="30">
        <f t="shared" si="6"/>
        <v>-4.0236462866037765</v>
      </c>
      <c r="U49" s="39">
        <f t="shared" si="7"/>
        <v>27223851.163899053</v>
      </c>
      <c r="V49" s="39">
        <f t="shared" si="15"/>
        <v>3266862.1396678863</v>
      </c>
      <c r="W49" s="39">
        <f t="shared" si="19"/>
        <v>1462731.6206095023</v>
      </c>
      <c r="X49" s="30">
        <f t="shared" si="8"/>
        <v>13.01533769054204</v>
      </c>
    </row>
    <row r="50" spans="5:24" x14ac:dyDescent="0.3">
      <c r="E50" s="30">
        <f t="shared" si="9"/>
        <v>0.48000000000000026</v>
      </c>
      <c r="F50" s="30">
        <f t="shared" si="10"/>
        <v>57.924607286056919</v>
      </c>
      <c r="G50" s="30">
        <f t="shared" si="0"/>
        <v>4.0591422905985555</v>
      </c>
      <c r="H50" s="30">
        <f t="shared" si="16"/>
        <v>0.33756528834656407</v>
      </c>
      <c r="I50" s="30">
        <f t="shared" si="11"/>
        <v>451.07717121562871</v>
      </c>
      <c r="J50" s="30">
        <f t="shared" si="12"/>
        <v>169.76704291421669</v>
      </c>
      <c r="K50" s="30">
        <f t="shared" si="17"/>
        <v>1.4893762729485827</v>
      </c>
      <c r="L50" s="30">
        <f t="shared" si="1"/>
        <v>59.518501813410154</v>
      </c>
      <c r="M50" s="30">
        <f t="shared" si="13"/>
        <v>0.33971129979028913</v>
      </c>
      <c r="N50" s="30">
        <f t="shared" si="2"/>
        <v>1.7250264810527681E-3</v>
      </c>
      <c r="O50" s="30">
        <f t="shared" si="18"/>
        <v>139.75871694763674</v>
      </c>
      <c r="P50" s="30">
        <f t="shared" si="14"/>
        <v>0.42093025950884272</v>
      </c>
      <c r="Q50" s="30">
        <f t="shared" si="3"/>
        <v>6.9694427316560018E-2</v>
      </c>
      <c r="R50" s="30">
        <f t="shared" si="4"/>
        <v>19.577722149515417</v>
      </c>
      <c r="S50" s="30">
        <f t="shared" si="5"/>
        <v>-46.747990163380187</v>
      </c>
      <c r="T50" s="30">
        <f t="shared" si="6"/>
        <v>-4.0370223323383767</v>
      </c>
      <c r="U50" s="39">
        <f t="shared" si="7"/>
        <v>27304118.691204742</v>
      </c>
      <c r="V50" s="39">
        <f t="shared" si="15"/>
        <v>3276494.2429445689</v>
      </c>
      <c r="W50" s="39">
        <f t="shared" si="19"/>
        <v>1495496.563038948</v>
      </c>
      <c r="X50" s="30">
        <f t="shared" si="8"/>
        <v>13.285379869064766</v>
      </c>
    </row>
    <row r="51" spans="5:24" x14ac:dyDescent="0.3">
      <c r="E51" s="30">
        <f t="shared" si="9"/>
        <v>0.49000000000000027</v>
      </c>
      <c r="F51" s="30">
        <f t="shared" si="10"/>
        <v>58.120384507552075</v>
      </c>
      <c r="G51" s="30">
        <f t="shared" si="0"/>
        <v>4.0625164544329868</v>
      </c>
      <c r="H51" s="30">
        <f t="shared" si="16"/>
        <v>0.33741638344313429</v>
      </c>
      <c r="I51" s="30">
        <f t="shared" si="11"/>
        <v>450.60969131399492</v>
      </c>
      <c r="J51" s="30">
        <f t="shared" si="12"/>
        <v>169.72667269089331</v>
      </c>
      <c r="K51" s="30">
        <f t="shared" si="17"/>
        <v>1.523018125718069</v>
      </c>
      <c r="L51" s="30">
        <f t="shared" si="1"/>
        <v>60.862898599793148</v>
      </c>
      <c r="M51" s="30">
        <f t="shared" si="13"/>
        <v>0.33956406509457077</v>
      </c>
      <c r="N51" s="30">
        <f t="shared" si="2"/>
        <v>1.7278041668144968E-3</v>
      </c>
      <c r="O51" s="30">
        <f t="shared" si="18"/>
        <v>139.73007427418881</v>
      </c>
      <c r="P51" s="30">
        <f t="shared" si="14"/>
        <v>0.42092586713465407</v>
      </c>
      <c r="Q51" s="30">
        <f t="shared" si="3"/>
        <v>6.9690451979775622E-2</v>
      </c>
      <c r="R51" s="30">
        <f t="shared" si="4"/>
        <v>19.635173385714886</v>
      </c>
      <c r="S51" s="30">
        <f t="shared" si="5"/>
        <v>-46.886151622348464</v>
      </c>
      <c r="T51" s="30">
        <f t="shared" si="6"/>
        <v>-4.0504358655696526</v>
      </c>
      <c r="U51" s="39">
        <f t="shared" si="7"/>
        <v>27384528.955489304</v>
      </c>
      <c r="V51" s="39">
        <f t="shared" si="15"/>
        <v>3286143.4746587165</v>
      </c>
      <c r="W51" s="39">
        <f t="shared" si="19"/>
        <v>1528357.9977855352</v>
      </c>
      <c r="X51" s="30">
        <f t="shared" si="8"/>
        <v>13.55521126944168</v>
      </c>
    </row>
    <row r="52" spans="5:24" x14ac:dyDescent="0.3">
      <c r="E52" s="30">
        <f t="shared" si="9"/>
        <v>0.50000000000000022</v>
      </c>
      <c r="F52" s="30">
        <f t="shared" si="10"/>
        <v>58.316736241409224</v>
      </c>
      <c r="G52" s="30">
        <f t="shared" si="0"/>
        <v>4.0658891231956193</v>
      </c>
      <c r="H52" s="30">
        <f t="shared" si="16"/>
        <v>0.33726687626325358</v>
      </c>
      <c r="I52" s="30">
        <f t="shared" si="11"/>
        <v>450.1408297977714</v>
      </c>
      <c r="J52" s="30">
        <f t="shared" si="12"/>
        <v>169.6861683322376</v>
      </c>
      <c r="K52" s="30">
        <f t="shared" si="17"/>
        <v>1.5567717579311495</v>
      </c>
      <c r="L52" s="30">
        <f t="shared" si="1"/>
        <v>62.211762319843004</v>
      </c>
      <c r="M52" s="30">
        <f t="shared" si="13"/>
        <v>0.33941623214214778</v>
      </c>
      <c r="N52" s="30">
        <f t="shared" si="2"/>
        <v>1.7305901981456056E-3</v>
      </c>
      <c r="O52" s="30">
        <f t="shared" si="18"/>
        <v>139.70133643172258</v>
      </c>
      <c r="P52" s="30">
        <f t="shared" si="14"/>
        <v>0.4209214567448939</v>
      </c>
      <c r="Q52" s="30">
        <f t="shared" si="3"/>
        <v>6.9686460490060206E-2</v>
      </c>
      <c r="R52" s="30">
        <f t="shared" si="4"/>
        <v>19.69272451375933</v>
      </c>
      <c r="S52" s="30">
        <f t="shared" si="5"/>
        <v>-47.024561396694985</v>
      </c>
      <c r="T52" s="30">
        <f t="shared" si="6"/>
        <v>-4.0638869359962264</v>
      </c>
      <c r="U52" s="39">
        <f t="shared" si="7"/>
        <v>27465081.390789159</v>
      </c>
      <c r="V52" s="39">
        <f t="shared" si="15"/>
        <v>3295809.7668946991</v>
      </c>
      <c r="W52" s="39">
        <f t="shared" si="19"/>
        <v>1561316.0954544821</v>
      </c>
      <c r="X52" s="30">
        <f t="shared" si="8"/>
        <v>13.824836071076223</v>
      </c>
    </row>
    <row r="53" spans="5:24" x14ac:dyDescent="0.3">
      <c r="E53" s="30">
        <f t="shared" si="9"/>
        <v>0.51000000000000023</v>
      </c>
      <c r="F53" s="30">
        <f t="shared" si="10"/>
        <v>58.513663486546818</v>
      </c>
      <c r="G53" s="30">
        <f t="shared" si="0"/>
        <v>4.0692602908386108</v>
      </c>
      <c r="H53" s="30">
        <f t="shared" si="16"/>
        <v>0.33711676429915016</v>
      </c>
      <c r="I53" s="30">
        <f t="shared" si="11"/>
        <v>449.67058418380446</v>
      </c>
      <c r="J53" s="30">
        <f t="shared" si="12"/>
        <v>169.64552946287765</v>
      </c>
      <c r="K53" s="30">
        <f t="shared" si="17"/>
        <v>1.5906374823977847</v>
      </c>
      <c r="L53" s="30">
        <f t="shared" si="1"/>
        <v>63.565105474081271</v>
      </c>
      <c r="M53" s="30">
        <f t="shared" si="13"/>
        <v>0.33926779843432969</v>
      </c>
      <c r="N53" s="30">
        <f t="shared" si="2"/>
        <v>1.7333846001203947E-3</v>
      </c>
      <c r="O53" s="30">
        <f t="shared" si="18"/>
        <v>139.67250315391169</v>
      </c>
      <c r="P53" s="30">
        <f t="shared" si="14"/>
        <v>0.42091702824549171</v>
      </c>
      <c r="Q53" s="30">
        <f t="shared" si="3"/>
        <v>6.9682452779949111E-2</v>
      </c>
      <c r="R53" s="30">
        <f t="shared" si="4"/>
        <v>19.750375106223757</v>
      </c>
      <c r="S53" s="30">
        <f t="shared" si="5"/>
        <v>-47.163218537763186</v>
      </c>
      <c r="T53" s="30">
        <f t="shared" si="6"/>
        <v>-4.077375592883131</v>
      </c>
      <c r="U53" s="39">
        <f t="shared" si="7"/>
        <v>27545775.421944566</v>
      </c>
      <c r="V53" s="39">
        <f t="shared" si="15"/>
        <v>3305493.0506333476</v>
      </c>
      <c r="W53" s="39">
        <f t="shared" si="19"/>
        <v>1594371.0259608156</v>
      </c>
      <c r="X53" s="30">
        <f t="shared" si="8"/>
        <v>14.094258419973675</v>
      </c>
    </row>
    <row r="54" spans="5:24" x14ac:dyDescent="0.3">
      <c r="E54" s="30">
        <f t="shared" si="9"/>
        <v>0.52000000000000024</v>
      </c>
      <c r="F54" s="30">
        <f t="shared" si="10"/>
        <v>58.711167237609054</v>
      </c>
      <c r="G54" s="30">
        <f t="shared" si="0"/>
        <v>4.0726299512889383</v>
      </c>
      <c r="H54" s="30">
        <f t="shared" si="16"/>
        <v>0.33696604503274941</v>
      </c>
      <c r="I54" s="30">
        <f t="shared" si="11"/>
        <v>449.19895199842682</v>
      </c>
      <c r="J54" s="30">
        <f t="shared" si="12"/>
        <v>169.60475570694882</v>
      </c>
      <c r="K54" s="30">
        <f t="shared" si="17"/>
        <v>1.6246156123384774</v>
      </c>
      <c r="L54" s="30">
        <f t="shared" si="1"/>
        <v>64.922940579435618</v>
      </c>
      <c r="M54" s="30">
        <f t="shared" si="13"/>
        <v>0.33911876146224074</v>
      </c>
      <c r="N54" s="30">
        <f t="shared" si="2"/>
        <v>1.7361873978885018E-3</v>
      </c>
      <c r="O54" s="30">
        <f t="shared" si="18"/>
        <v>139.64357417408019</v>
      </c>
      <c r="P54" s="30">
        <f t="shared" si="14"/>
        <v>0.420912581541731</v>
      </c>
      <c r="Q54" s="30">
        <f t="shared" si="3"/>
        <v>6.9678428781702717E-2</v>
      </c>
      <c r="R54" s="30">
        <f t="shared" si="4"/>
        <v>19.808124728947206</v>
      </c>
      <c r="S54" s="30">
        <f t="shared" si="5"/>
        <v>-47.302122081248605</v>
      </c>
      <c r="T54" s="30">
        <f t="shared" si="6"/>
        <v>-4.0909018850563799</v>
      </c>
      <c r="U54" s="39">
        <f t="shared" si="7"/>
        <v>27626610.464527961</v>
      </c>
      <c r="V54" s="39">
        <f t="shared" si="15"/>
        <v>3315193.255743355</v>
      </c>
      <c r="W54" s="39">
        <f t="shared" si="19"/>
        <v>1627522.9585182492</v>
      </c>
      <c r="X54" s="30">
        <f t="shared" si="8"/>
        <v>14.363482429078676</v>
      </c>
    </row>
    <row r="55" spans="5:24" x14ac:dyDescent="0.3">
      <c r="E55" s="30">
        <f t="shared" si="9"/>
        <v>0.53000000000000025</v>
      </c>
      <c r="F55" s="30">
        <f t="shared" si="10"/>
        <v>58.909248484898526</v>
      </c>
      <c r="G55" s="30">
        <f t="shared" si="0"/>
        <v>4.0759980984482951</v>
      </c>
      <c r="H55" s="30">
        <f t="shared" si="16"/>
        <v>0.3368147159356738</v>
      </c>
      <c r="I55" s="30">
        <f t="shared" si="11"/>
        <v>448.72593077761434</v>
      </c>
      <c r="J55" s="30">
        <f t="shared" si="12"/>
        <v>169.56384668809827</v>
      </c>
      <c r="K55" s="30">
        <f t="shared" si="17"/>
        <v>1.658706461380614</v>
      </c>
      <c r="L55" s="30">
        <f t="shared" si="1"/>
        <v>66.285280169093582</v>
      </c>
      <c r="M55" s="30">
        <f t="shared" si="13"/>
        <v>0.33896911870678914</v>
      </c>
      <c r="N55" s="30">
        <f t="shared" si="2"/>
        <v>1.7389986166751247E-3</v>
      </c>
      <c r="O55" s="30">
        <f t="shared" si="18"/>
        <v>139.61454922520574</v>
      </c>
      <c r="P55" s="30">
        <f t="shared" si="14"/>
        <v>0.42090811653824334</v>
      </c>
      <c r="Q55" s="30">
        <f t="shared" si="3"/>
        <v>6.9674388427305514E-2</v>
      </c>
      <c r="R55" s="30">
        <f t="shared" si="4"/>
        <v>19.865972940980697</v>
      </c>
      <c r="S55" s="30">
        <f t="shared" si="5"/>
        <v>-47.441271047076597</v>
      </c>
      <c r="T55" s="30">
        <f t="shared" si="6"/>
        <v>-4.1044658608974789</v>
      </c>
      <c r="U55" s="39">
        <f t="shared" si="7"/>
        <v>27707585.924771853</v>
      </c>
      <c r="V55" s="39">
        <f t="shared" si="15"/>
        <v>3324910.3109726221</v>
      </c>
      <c r="W55" s="39">
        <f t="shared" si="19"/>
        <v>1660772.0616279754</v>
      </c>
      <c r="X55" s="30">
        <f t="shared" si="8"/>
        <v>14.632512178607854</v>
      </c>
    </row>
    <row r="56" spans="5:24" x14ac:dyDescent="0.3">
      <c r="E56" s="30">
        <f t="shared" si="9"/>
        <v>0.54000000000000026</v>
      </c>
      <c r="F56" s="30">
        <f t="shared" si="10"/>
        <v>59.107908214308331</v>
      </c>
      <c r="G56" s="30">
        <f t="shared" si="0"/>
        <v>4.0793647261929928</v>
      </c>
      <c r="H56" s="30">
        <f t="shared" si="16"/>
        <v>0.33666277446977588</v>
      </c>
      <c r="I56" s="30">
        <f t="shared" si="11"/>
        <v>448.25151806714359</v>
      </c>
      <c r="J56" s="30">
        <f t="shared" si="12"/>
        <v>169.5228020294893</v>
      </c>
      <c r="K56" s="30">
        <f t="shared" si="17"/>
        <v>1.6929103435547597</v>
      </c>
      <c r="L56" s="30">
        <f t="shared" si="1"/>
        <v>67.652136792354597</v>
      </c>
      <c r="M56" s="30">
        <f t="shared" si="13"/>
        <v>0.33881886763863694</v>
      </c>
      <c r="N56" s="30">
        <f t="shared" si="2"/>
        <v>1.7418182817812524E-3</v>
      </c>
      <c r="O56" s="30">
        <f t="shared" si="18"/>
        <v>139.58542803992268</v>
      </c>
      <c r="P56" s="30">
        <f t="shared" si="14"/>
        <v>0.42090363313900314</v>
      </c>
      <c r="Q56" s="30">
        <f t="shared" si="3"/>
        <v>6.9670331648465408E-2</v>
      </c>
      <c r="R56" s="30">
        <f t="shared" si="4"/>
        <v>19.923919294534905</v>
      </c>
      <c r="S56" s="30">
        <f t="shared" si="5"/>
        <v>-47.580664439279317</v>
      </c>
      <c r="T56" s="30">
        <f t="shared" si="6"/>
        <v>-4.1180675683379144</v>
      </c>
      <c r="U56" s="39">
        <f t="shared" si="7"/>
        <v>27788701.199496515</v>
      </c>
      <c r="V56" s="39">
        <f t="shared" si="15"/>
        <v>3334644.1439395817</v>
      </c>
      <c r="W56" s="39">
        <f t="shared" si="19"/>
        <v>1694118.5030673712</v>
      </c>
      <c r="X56" s="30">
        <f t="shared" si="8"/>
        <v>14.901351716377665</v>
      </c>
    </row>
    <row r="57" spans="5:24" x14ac:dyDescent="0.3">
      <c r="E57" s="30">
        <f t="shared" si="9"/>
        <v>0.55000000000000027</v>
      </c>
      <c r="F57" s="30">
        <f t="shared" si="10"/>
        <v>59.30714740725368</v>
      </c>
      <c r="G57" s="30">
        <f t="shared" si="0"/>
        <v>4.08272982837385</v>
      </c>
      <c r="H57" s="30">
        <f t="shared" si="16"/>
        <v>0.33651021808571713</v>
      </c>
      <c r="I57" s="30">
        <f t="shared" si="11"/>
        <v>447.77571142275082</v>
      </c>
      <c r="J57" s="30">
        <f t="shared" si="12"/>
        <v>169.48162135380591</v>
      </c>
      <c r="K57" s="30">
        <f t="shared" si="17"/>
        <v>1.727227573290909</v>
      </c>
      <c r="L57" s="30">
        <f t="shared" si="1"/>
        <v>69.023523014480034</v>
      </c>
      <c r="M57" s="30">
        <f t="shared" si="13"/>
        <v>0.33866800571816957</v>
      </c>
      <c r="N57" s="30">
        <f t="shared" si="2"/>
        <v>1.7446464185838894E-3</v>
      </c>
      <c r="O57" s="30">
        <f t="shared" si="18"/>
        <v>139.5562103505253</v>
      </c>
      <c r="P57" s="30">
        <f t="shared" si="14"/>
        <v>0.42089913124732165</v>
      </c>
      <c r="Q57" s="30">
        <f t="shared" si="3"/>
        <v>6.9666258376612791E-2</v>
      </c>
      <c r="R57" s="30">
        <f t="shared" si="4"/>
        <v>19.981963334927624</v>
      </c>
      <c r="S57" s="30">
        <f t="shared" si="5"/>
        <v>-47.720301245872264</v>
      </c>
      <c r="T57" s="30">
        <f t="shared" si="6"/>
        <v>-4.1317070548535959</v>
      </c>
      <c r="U57" s="39">
        <f t="shared" si="7"/>
        <v>27869955.676037166</v>
      </c>
      <c r="V57" s="39">
        <f t="shared" si="15"/>
        <v>3344394.68112446</v>
      </c>
      <c r="W57" s="39">
        <f t="shared" si="19"/>
        <v>1727562.4498786158</v>
      </c>
      <c r="X57" s="30">
        <f t="shared" si="8"/>
        <v>15.170005058127478</v>
      </c>
    </row>
    <row r="58" spans="5:24" x14ac:dyDescent="0.3">
      <c r="E58" s="30">
        <f t="shared" si="9"/>
        <v>0.56000000000000028</v>
      </c>
      <c r="F58" s="30">
        <f t="shared" si="10"/>
        <v>59.506967040602959</v>
      </c>
      <c r="G58" s="30">
        <f t="shared" si="0"/>
        <v>4.0860933988160975</v>
      </c>
      <c r="H58" s="30">
        <f t="shared" si="16"/>
        <v>0.33635704422474433</v>
      </c>
      <c r="I58" s="30">
        <f t="shared" si="11"/>
        <v>447.29850841029207</v>
      </c>
      <c r="J58" s="30">
        <f t="shared" si="12"/>
        <v>169.44030428325738</v>
      </c>
      <c r="K58" s="30">
        <f t="shared" si="17"/>
        <v>1.761658465414689</v>
      </c>
      <c r="L58" s="30">
        <f t="shared" si="1"/>
        <v>70.399451416541581</v>
      </c>
      <c r="M58" s="30">
        <f t="shared" si="13"/>
        <v>0.33851653039546581</v>
      </c>
      <c r="N58" s="30">
        <f t="shared" si="2"/>
        <v>1.7474830525362865E-3</v>
      </c>
      <c r="O58" s="30">
        <f t="shared" si="18"/>
        <v>139.52689588897113</v>
      </c>
      <c r="P58" s="30">
        <f t="shared" si="14"/>
        <v>0.42089461076584117</v>
      </c>
      <c r="Q58" s="30">
        <f t="shared" si="3"/>
        <v>6.9662168542899791E-2</v>
      </c>
      <c r="R58" s="30">
        <f t="shared" si="4"/>
        <v>20.040104600530963</v>
      </c>
      <c r="S58" s="30">
        <f t="shared" si="5"/>
        <v>-47.860180438730154</v>
      </c>
      <c r="T58" s="30">
        <f t="shared" si="6"/>
        <v>-4.1453843674592665</v>
      </c>
      <c r="U58" s="39">
        <f t="shared" si="7"/>
        <v>27951348.732170969</v>
      </c>
      <c r="V58" s="39">
        <f t="shared" si="15"/>
        <v>3354161.847860516</v>
      </c>
      <c r="W58" s="39">
        <f t="shared" si="19"/>
        <v>1761104.0683572209</v>
      </c>
      <c r="X58" s="30">
        <f t="shared" si="8"/>
        <v>15.438476187838065</v>
      </c>
    </row>
    <row r="59" spans="5:24" x14ac:dyDescent="0.3">
      <c r="E59" s="30">
        <f t="shared" si="9"/>
        <v>0.57000000000000028</v>
      </c>
      <c r="F59" s="30">
        <f t="shared" si="10"/>
        <v>59.70736808660827</v>
      </c>
      <c r="G59" s="30">
        <f t="shared" si="0"/>
        <v>4.0894554313192675</v>
      </c>
      <c r="H59" s="30">
        <f t="shared" si="16"/>
        <v>0.33620325031700204</v>
      </c>
      <c r="I59" s="30">
        <f t="shared" si="11"/>
        <v>446.81990660590475</v>
      </c>
      <c r="J59" s="30">
        <f t="shared" si="12"/>
        <v>169.39885043958279</v>
      </c>
      <c r="K59" s="30">
        <f t="shared" si="17"/>
        <v>1.7962033351435163</v>
      </c>
      <c r="L59" s="30">
        <f t="shared" si="1"/>
        <v>71.779934595267633</v>
      </c>
      <c r="M59" s="30">
        <f t="shared" si="13"/>
        <v>0.33836443911026809</v>
      </c>
      <c r="N59" s="30">
        <f t="shared" si="2"/>
        <v>1.7503282091681674E-3</v>
      </c>
      <c r="O59" s="30">
        <f t="shared" si="18"/>
        <v>139.497484386884</v>
      </c>
      <c r="P59" s="30">
        <f t="shared" si="14"/>
        <v>0.42089007159652941</v>
      </c>
      <c r="Q59" s="30">
        <f t="shared" si="3"/>
        <v>6.9658062078199454E-2</v>
      </c>
      <c r="R59" s="30">
        <f t="shared" si="4"/>
        <v>20.098342622718352</v>
      </c>
      <c r="S59" s="30">
        <f t="shared" si="5"/>
        <v>-48.000300973462352</v>
      </c>
      <c r="T59" s="30">
        <f t="shared" si="6"/>
        <v>-4.1590995527028634</v>
      </c>
      <c r="U59" s="39">
        <f t="shared" si="7"/>
        <v>28032879.736043658</v>
      </c>
      <c r="V59" s="39">
        <f t="shared" si="15"/>
        <v>3363945.5683252388</v>
      </c>
      <c r="W59" s="39">
        <f t="shared" si="19"/>
        <v>1794743.5240404732</v>
      </c>
      <c r="X59" s="30">
        <f t="shared" si="8"/>
        <v>15.706769058045433</v>
      </c>
    </row>
    <row r="60" spans="5:24" x14ac:dyDescent="0.3">
      <c r="E60" s="30">
        <f t="shared" si="9"/>
        <v>0.58000000000000029</v>
      </c>
      <c r="F60" s="30">
        <f t="shared" si="10"/>
        <v>59.908351512835452</v>
      </c>
      <c r="G60" s="30">
        <f t="shared" si="0"/>
        <v>4.0928159196570935</v>
      </c>
      <c r="H60" s="30">
        <f t="shared" si="16"/>
        <v>0.33604883378259842</v>
      </c>
      <c r="I60" s="30">
        <f t="shared" si="11"/>
        <v>446.33990359617013</v>
      </c>
      <c r="J60" s="30">
        <f t="shared" si="12"/>
        <v>169.35725944405576</v>
      </c>
      <c r="K60" s="30">
        <f t="shared" si="17"/>
        <v>1.8308624980827068</v>
      </c>
      <c r="L60" s="30">
        <f t="shared" si="1"/>
        <v>73.164985162887845</v>
      </c>
      <c r="M60" s="30">
        <f t="shared" si="13"/>
        <v>0.33821172929195231</v>
      </c>
      <c r="N60" s="30">
        <f t="shared" si="2"/>
        <v>1.753181914085962E-3</v>
      </c>
      <c r="O60" s="30">
        <f t="shared" si="18"/>
        <v>139.46797557555757</v>
      </c>
      <c r="P60" s="30">
        <f t="shared" si="14"/>
        <v>0.42088551364067361</v>
      </c>
      <c r="Q60" s="30">
        <f t="shared" si="3"/>
        <v>6.9653938913104924E-2</v>
      </c>
      <c r="R60" s="30">
        <f t="shared" si="4"/>
        <v>20.156676925811219</v>
      </c>
      <c r="S60" s="30">
        <f t="shared" si="5"/>
        <v>-48.14066178928752</v>
      </c>
      <c r="T60" s="30">
        <f t="shared" si="6"/>
        <v>-4.1728526566598578</v>
      </c>
      <c r="U60" s="39">
        <f t="shared" si="7"/>
        <v>28114548.046095714</v>
      </c>
      <c r="V60" s="39">
        <f t="shared" si="15"/>
        <v>3373745.7655314854</v>
      </c>
      <c r="W60" s="39">
        <f t="shared" si="19"/>
        <v>1828480.981695788</v>
      </c>
      <c r="X60" s="30">
        <f t="shared" si="8"/>
        <v>15.974887590150184</v>
      </c>
    </row>
    <row r="61" spans="5:24" x14ac:dyDescent="0.3">
      <c r="E61" s="30">
        <f t="shared" si="9"/>
        <v>0.5900000000000003</v>
      </c>
      <c r="F61" s="30">
        <f t="shared" si="10"/>
        <v>60.109918282093567</v>
      </c>
      <c r="G61" s="30">
        <f t="shared" si="0"/>
        <v>4.096174857577406</v>
      </c>
      <c r="H61" s="30">
        <f t="shared" si="16"/>
        <v>0.33589379203124992</v>
      </c>
      <c r="I61" s="30">
        <f t="shared" si="11"/>
        <v>445.85849697827723</v>
      </c>
      <c r="J61" s="30">
        <f t="shared" si="12"/>
        <v>169.31553091748916</v>
      </c>
      <c r="K61" s="30">
        <f t="shared" si="17"/>
        <v>1.865636270221539</v>
      </c>
      <c r="L61" s="30">
        <f t="shared" si="1"/>
        <v>74.554615746975728</v>
      </c>
      <c r="M61" s="30">
        <f t="shared" si="13"/>
        <v>0.33805839835949841</v>
      </c>
      <c r="N61" s="30">
        <f t="shared" si="2"/>
        <v>1.756044192973033E-3</v>
      </c>
      <c r="O61" s="30">
        <f t="shared" si="18"/>
        <v>139.43836918595855</v>
      </c>
      <c r="P61" s="30">
        <f t="shared" si="14"/>
        <v>0.42088093679887467</v>
      </c>
      <c r="Q61" s="30">
        <f t="shared" si="3"/>
        <v>6.9649798977928667E-2</v>
      </c>
      <c r="R61" s="30">
        <f t="shared" si="4"/>
        <v>20.215107027025528</v>
      </c>
      <c r="S61" s="30">
        <f t="shared" si="5"/>
        <v>-48.281261808907892</v>
      </c>
      <c r="T61" s="30">
        <f t="shared" si="6"/>
        <v>-4.1866437249275359</v>
      </c>
      <c r="U61" s="39">
        <f t="shared" si="7"/>
        <v>28196353.010988414</v>
      </c>
      <c r="V61" s="39">
        <f t="shared" si="15"/>
        <v>3383562.3613186097</v>
      </c>
      <c r="W61" s="39">
        <f t="shared" si="19"/>
        <v>1862316.6053089742</v>
      </c>
      <c r="X61" s="30">
        <f t="shared" si="8"/>
        <v>16.242835674722382</v>
      </c>
    </row>
    <row r="62" spans="5:24" x14ac:dyDescent="0.3">
      <c r="E62" s="30">
        <f t="shared" si="9"/>
        <v>0.60000000000000031</v>
      </c>
      <c r="F62" s="30">
        <f t="shared" si="10"/>
        <v>60.312069352363821</v>
      </c>
      <c r="G62" s="30">
        <f t="shared" si="0"/>
        <v>4.0995322388020252</v>
      </c>
      <c r="H62" s="30">
        <f t="shared" si="16"/>
        <v>0.33573812246192603</v>
      </c>
      <c r="I62" s="30">
        <f t="shared" si="11"/>
        <v>445.37568436018813</v>
      </c>
      <c r="J62" s="30">
        <f t="shared" si="12"/>
        <v>169.27366448023989</v>
      </c>
      <c r="K62" s="30">
        <f t="shared" si="17"/>
        <v>1.9005249679292684</v>
      </c>
      <c r="L62" s="30">
        <f t="shared" si="1"/>
        <v>75.948838990289545</v>
      </c>
      <c r="M62" s="30">
        <f t="shared" si="13"/>
        <v>0.33790444372146067</v>
      </c>
      <c r="N62" s="30">
        <f t="shared" si="2"/>
        <v>1.7589150715899102E-3</v>
      </c>
      <c r="O62" s="30">
        <f t="shared" si="18"/>
        <v>139.40866494873021</v>
      </c>
      <c r="P62" s="30">
        <f t="shared" si="14"/>
        <v>0.4208763409710406</v>
      </c>
      <c r="Q62" s="30">
        <f t="shared" si="3"/>
        <v>6.9645642202701655E-2</v>
      </c>
      <c r="R62" s="30">
        <f t="shared" si="4"/>
        <v>20.273632436418005</v>
      </c>
      <c r="S62" s="30">
        <f t="shared" si="5"/>
        <v>-48.422099938382921</v>
      </c>
      <c r="T62" s="30">
        <f t="shared" si="6"/>
        <v>-4.2004728026192586</v>
      </c>
      <c r="U62" s="39">
        <f t="shared" si="7"/>
        <v>28278293.969529334</v>
      </c>
      <c r="V62" s="39">
        <f t="shared" si="15"/>
        <v>3393395.2763435198</v>
      </c>
      <c r="W62" s="39">
        <f t="shared" si="19"/>
        <v>1896250.5580724094</v>
      </c>
      <c r="X62" s="30">
        <f t="shared" si="8"/>
        <v>16.510617171802075</v>
      </c>
    </row>
    <row r="63" spans="5:24" x14ac:dyDescent="0.3">
      <c r="E63" s="30">
        <f t="shared" si="9"/>
        <v>0.61000000000000032</v>
      </c>
      <c r="F63" s="30">
        <f t="shared" si="10"/>
        <v>60.514805676728002</v>
      </c>
      <c r="G63" s="30">
        <f t="shared" si="0"/>
        <v>4.1028880570266573</v>
      </c>
      <c r="H63" s="30">
        <f t="shared" si="16"/>
        <v>0.33558182246320456</v>
      </c>
      <c r="I63" s="30">
        <f t="shared" si="11"/>
        <v>444.89146336080432</v>
      </c>
      <c r="J63" s="30">
        <f t="shared" si="12"/>
        <v>169.23165975221369</v>
      </c>
      <c r="K63" s="30">
        <f t="shared" si="17"/>
        <v>1.9355289079510956</v>
      </c>
      <c r="L63" s="30">
        <f t="shared" si="1"/>
        <v>77.347667550611021</v>
      </c>
      <c r="M63" s="30">
        <f t="shared" si="13"/>
        <v>0.33774986277593855</v>
      </c>
      <c r="N63" s="30">
        <f t="shared" si="2"/>
        <v>1.7617945757745206E-3</v>
      </c>
      <c r="O63" s="30">
        <f t="shared" si="18"/>
        <v>139.37886259419562</v>
      </c>
      <c r="P63" s="30">
        <f t="shared" si="14"/>
        <v>0.42087172605638135</v>
      </c>
      <c r="Q63" s="30">
        <f t="shared" si="3"/>
        <v>6.9641468517172553E-2</v>
      </c>
      <c r="R63" s="30">
        <f t="shared" si="4"/>
        <v>20.332252656832161</v>
      </c>
      <c r="S63" s="30">
        <f t="shared" si="5"/>
        <v>-48.56317506700227</v>
      </c>
      <c r="T63" s="30">
        <f t="shared" si="6"/>
        <v>-4.2143399343586685</v>
      </c>
      <c r="U63" s="39">
        <f t="shared" si="7"/>
        <v>28360370.250597678</v>
      </c>
      <c r="V63" s="39">
        <f t="shared" si="15"/>
        <v>3403244.4300717213</v>
      </c>
      <c r="W63" s="39">
        <f t="shared" si="19"/>
        <v>1930283.0023731266</v>
      </c>
      <c r="X63" s="30">
        <f t="shared" si="8"/>
        <v>16.778235911195448</v>
      </c>
    </row>
    <row r="64" spans="5:24" x14ac:dyDescent="0.3">
      <c r="E64" s="30">
        <f t="shared" si="9"/>
        <v>0.62000000000000033</v>
      </c>
      <c r="F64" s="30">
        <f t="shared" si="10"/>
        <v>60.718128203296324</v>
      </c>
      <c r="G64" s="30">
        <f t="shared" si="0"/>
        <v>4.1062423059207918</v>
      </c>
      <c r="H64" s="30">
        <f t="shared" si="16"/>
        <v>0.33542488941344928</v>
      </c>
      <c r="I64" s="30">
        <f t="shared" si="11"/>
        <v>444.40583161013433</v>
      </c>
      <c r="J64" s="30">
        <f t="shared" si="12"/>
        <v>169.1895163528701</v>
      </c>
      <c r="K64" s="30">
        <f t="shared" si="17"/>
        <v>1.9706484074040844</v>
      </c>
      <c r="L64" s="30">
        <f t="shared" si="1"/>
        <v>78.751114100582299</v>
      </c>
      <c r="M64" s="30">
        <f t="shared" si="13"/>
        <v>0.33759465291054719</v>
      </c>
      <c r="N64" s="30">
        <f t="shared" si="2"/>
        <v>1.7646827314424214E-3</v>
      </c>
      <c r="O64" s="30">
        <f t="shared" si="18"/>
        <v>139.34896185236136</v>
      </c>
      <c r="P64" s="30">
        <f t="shared" si="14"/>
        <v>0.42086709195340211</v>
      </c>
      <c r="Q64" s="30">
        <f t="shared" si="3"/>
        <v>6.9637277850806992E-2</v>
      </c>
      <c r="R64" s="30">
        <f t="shared" si="4"/>
        <v>20.390967183844065</v>
      </c>
      <c r="S64" s="30">
        <f t="shared" si="5"/>
        <v>-48.704486067158356</v>
      </c>
      <c r="T64" s="30">
        <f t="shared" si="6"/>
        <v>-4.2282451642738668</v>
      </c>
      <c r="U64" s="39">
        <f t="shared" si="7"/>
        <v>28442581.173069213</v>
      </c>
      <c r="V64" s="39">
        <f t="shared" si="15"/>
        <v>3413109.7407683055</v>
      </c>
      <c r="W64" s="39">
        <f t="shared" si="19"/>
        <v>1964414.0997808096</v>
      </c>
      <c r="X64" s="30">
        <f t="shared" si="8"/>
        <v>17.045695692766731</v>
      </c>
    </row>
    <row r="65" spans="5:24" x14ac:dyDescent="0.3">
      <c r="E65" s="30">
        <f t="shared" si="9"/>
        <v>0.63000000000000034</v>
      </c>
      <c r="F65" s="30">
        <f t="shared" si="10"/>
        <v>60.922037875134762</v>
      </c>
      <c r="G65" s="30">
        <f t="shared" si="0"/>
        <v>4.109594979127591</v>
      </c>
      <c r="H65" s="30">
        <f t="shared" si="16"/>
        <v>0.33526732067992171</v>
      </c>
      <c r="I65" s="30">
        <f t="shared" si="11"/>
        <v>443.91878674946275</v>
      </c>
      <c r="J65" s="30">
        <f t="shared" si="12"/>
        <v>169.14723390122737</v>
      </c>
      <c r="K65" s="30">
        <f t="shared" si="17"/>
        <v>2.0058837837730334</v>
      </c>
      <c r="L65" s="30">
        <f t="shared" si="1"/>
        <v>80.159191327540967</v>
      </c>
      <c r="M65" s="30">
        <f t="shared" si="13"/>
        <v>0.33743881150238858</v>
      </c>
      <c r="N65" s="30">
        <f t="shared" si="2"/>
        <v>1.7675795645870325E-3</v>
      </c>
      <c r="O65" s="30">
        <f t="shared" si="18"/>
        <v>139.31896245292083</v>
      </c>
      <c r="P65" s="30">
        <f t="shared" si="14"/>
        <v>0.42086243855989708</v>
      </c>
      <c r="Q65" s="30">
        <f t="shared" si="3"/>
        <v>6.9633070132786704E-2</v>
      </c>
      <c r="R65" s="30">
        <f t="shared" si="4"/>
        <v>20.449775505707894</v>
      </c>
      <c r="S65" s="30">
        <f t="shared" si="5"/>
        <v>-48.846031794218298</v>
      </c>
      <c r="T65" s="30">
        <f t="shared" si="6"/>
        <v>-4.2421885359915468</v>
      </c>
      <c r="U65" s="39">
        <f t="shared" si="7"/>
        <v>28524926.045740854</v>
      </c>
      <c r="V65" s="39">
        <f t="shared" si="15"/>
        <v>3422991.1254889024</v>
      </c>
      <c r="W65" s="39">
        <f t="shared" si="19"/>
        <v>1998644.0110356987</v>
      </c>
      <c r="X65" s="30">
        <f t="shared" si="8"/>
        <v>17.313000286725909</v>
      </c>
    </row>
    <row r="66" spans="5:24" x14ac:dyDescent="0.3">
      <c r="E66" s="30">
        <f t="shared" si="9"/>
        <v>0.64000000000000035</v>
      </c>
      <c r="F66" s="30">
        <f t="shared" si="10"/>
        <v>61.126535630191839</v>
      </c>
      <c r="G66" s="30">
        <f t="shared" ref="G66:G129" si="20">LN(F66)</f>
        <v>4.1129460702637886</v>
      </c>
      <c r="H66" s="30">
        <f t="shared" si="16"/>
        <v>0.33510911361975815</v>
      </c>
      <c r="I66" s="30">
        <f t="shared" si="11"/>
        <v>443.4303264315206</v>
      </c>
      <c r="J66" s="30">
        <f t="shared" si="12"/>
        <v>169.10481201586745</v>
      </c>
      <c r="K66" s="30">
        <f t="shared" si="17"/>
        <v>2.0412353549062963</v>
      </c>
      <c r="L66" s="30">
        <f t="shared" ref="L66:L129" si="21">K66*$B$15/1000</f>
        <v>81.571911933353007</v>
      </c>
      <c r="M66" s="30">
        <f t="shared" ref="M66:M129" si="22">$B$5*I66/(O66*(1+J66/$B$4)+I66)</f>
        <v>0.3372823359180227</v>
      </c>
      <c r="N66" s="30">
        <f t="shared" ref="N66:N129" si="23">$B$6*(1+EXP(0.005*E66*60))</f>
        <v>1.7704851012798725E-3</v>
      </c>
      <c r="O66" s="30">
        <f t="shared" si="18"/>
        <v>139.28886412525796</v>
      </c>
      <c r="P66" s="30">
        <f t="shared" ref="P66:P129" si="24">1/(1/$B$3+N66/($B$3*(M66-N66)))</f>
        <v>0.42085776577294365</v>
      </c>
      <c r="Q66" s="30">
        <f t="shared" ref="Q66:Q129" si="25">M66*$B$7+$B$8</f>
        <v>6.9628845292008829E-2</v>
      </c>
      <c r="R66" s="30">
        <f t="shared" ref="R66:R129" si="26">F66*(M66-N66)</f>
        <v>20.508677103301238</v>
      </c>
      <c r="S66" s="30">
        <f t="shared" ref="S66:S129" si="27">-M66*F66/P66</f>
        <v>-48.987811086395261</v>
      </c>
      <c r="T66" s="30">
        <f t="shared" ref="T66:T129" si="28">-Q66*F66</f>
        <v>-4.256170092631093</v>
      </c>
      <c r="U66" s="39">
        <f t="shared" ref="U66:U129" si="29">M66*F66/0.9*$B$15*1000/32</f>
        <v>28607404.167254973</v>
      </c>
      <c r="V66" s="39">
        <f t="shared" si="15"/>
        <v>3432888.5000705966</v>
      </c>
      <c r="W66" s="39">
        <f t="shared" si="19"/>
        <v>2032972.8960364047</v>
      </c>
      <c r="X66" s="30">
        <f t="shared" ref="X66:X129" si="30">L66/(E66+$B$18)</f>
        <v>17.580153433912283</v>
      </c>
    </row>
    <row r="67" spans="5:24" x14ac:dyDescent="0.3">
      <c r="E67" s="30">
        <f t="shared" ref="E67:E130" si="31">E66+$B$11</f>
        <v>0.65000000000000036</v>
      </c>
      <c r="F67" s="30">
        <f t="shared" ref="F67:F130" si="32">$B$11*R66+F66</f>
        <v>61.331622401224848</v>
      </c>
      <c r="G67" s="30">
        <f t="shared" si="20"/>
        <v>4.116295572919582</v>
      </c>
      <c r="H67" s="30">
        <f t="shared" si="16"/>
        <v>0.33495026557934793</v>
      </c>
      <c r="I67" s="30">
        <f t="shared" ref="I67:I130" si="33">$B$11*S66+I66</f>
        <v>442.94044832065663</v>
      </c>
      <c r="J67" s="30">
        <f t="shared" ref="J67:J130" si="34">$B$11*T66+J66</f>
        <v>169.06225031494114</v>
      </c>
      <c r="K67" s="30">
        <f t="shared" ref="K67:K130" si="35">-$B$11*T66/1.2+K66</f>
        <v>2.0767034390115553</v>
      </c>
      <c r="L67" s="30">
        <f t="shared" si="21"/>
        <v>82.989288634243906</v>
      </c>
      <c r="M67" s="30">
        <f t="shared" si="22"/>
        <v>0.33712522351343838</v>
      </c>
      <c r="N67" s="30">
        <f t="shared" si="23"/>
        <v>1.7733993676707905E-3</v>
      </c>
      <c r="O67" s="30">
        <f t="shared" si="18"/>
        <v>139.25866659845076</v>
      </c>
      <c r="P67" s="30">
        <f t="shared" si="24"/>
        <v>0.42085307348889556</v>
      </c>
      <c r="Q67" s="30">
        <f t="shared" si="25"/>
        <v>6.9624603257085055E-2</v>
      </c>
      <c r="R67" s="30">
        <f t="shared" si="26"/>
        <v>20.567671450070176</v>
      </c>
      <c r="S67" s="30">
        <f t="shared" si="27"/>
        <v>-49.129822764619284</v>
      </c>
      <c r="T67" s="30">
        <f t="shared" si="28"/>
        <v>-4.2701898767986304</v>
      </c>
      <c r="U67" s="39">
        <f t="shared" si="29"/>
        <v>28690014.826023359</v>
      </c>
      <c r="V67" s="39">
        <f t="shared" ref="V67:V130" si="36">0.12*U67</f>
        <v>3442801.7791228029</v>
      </c>
      <c r="W67" s="39">
        <f t="shared" ref="W67:W130" si="37">V67*$B$11+W66</f>
        <v>2067400.9138276328</v>
      </c>
      <c r="X67" s="30">
        <f t="shared" si="30"/>
        <v>17.847158846073956</v>
      </c>
    </row>
    <row r="68" spans="5:24" x14ac:dyDescent="0.3">
      <c r="E68" s="30">
        <f t="shared" si="31"/>
        <v>0.66000000000000036</v>
      </c>
      <c r="F68" s="30">
        <f t="shared" si="32"/>
        <v>61.537299115725553</v>
      </c>
      <c r="G68" s="30">
        <f t="shared" si="20"/>
        <v>4.1196434806585245</v>
      </c>
      <c r="H68" s="30">
        <f t="shared" ref="H68:H131" si="38">(G68-G67)/$B$11</f>
        <v>0.33479077389424461</v>
      </c>
      <c r="I68" s="30">
        <f t="shared" si="33"/>
        <v>442.44915009301042</v>
      </c>
      <c r="J68" s="30">
        <f t="shared" si="34"/>
        <v>169.01954841617317</v>
      </c>
      <c r="K68" s="30">
        <f t="shared" si="35"/>
        <v>2.1122883546515441</v>
      </c>
      <c r="L68" s="30">
        <f t="shared" si="21"/>
        <v>84.411334160627703</v>
      </c>
      <c r="M68" s="30">
        <f t="shared" si="22"/>
        <v>0.33696747163402546</v>
      </c>
      <c r="N68" s="30">
        <f t="shared" si="23"/>
        <v>1.7763223899882044E-3</v>
      </c>
      <c r="O68" s="30">
        <f t="shared" ref="O68:O131" si="39">19.309+0.7095*J68</f>
        <v>139.22836960127486</v>
      </c>
      <c r="P68" s="30">
        <f t="shared" si="24"/>
        <v>0.42084836160337696</v>
      </c>
      <c r="Q68" s="30">
        <f t="shared" si="25"/>
        <v>6.9620343956340897E-2</v>
      </c>
      <c r="R68" s="30">
        <f t="shared" si="26"/>
        <v>20.626758011974125</v>
      </c>
      <c r="S68" s="30">
        <f t="shared" si="27"/>
        <v>-49.272065632407582</v>
      </c>
      <c r="T68" s="30">
        <f t="shared" si="28"/>
        <v>-4.2842479305810457</v>
      </c>
      <c r="U68" s="39">
        <f t="shared" si="29"/>
        <v>28772757.300150845</v>
      </c>
      <c r="V68" s="39">
        <f t="shared" si="36"/>
        <v>3452730.8760181013</v>
      </c>
      <c r="W68" s="39">
        <f t="shared" si="37"/>
        <v>2101928.2225878136</v>
      </c>
      <c r="X68" s="30">
        <f t="shared" si="30"/>
        <v>18.114020206143284</v>
      </c>
    </row>
    <row r="69" spans="5:24" x14ac:dyDescent="0.3">
      <c r="E69" s="30">
        <f t="shared" si="31"/>
        <v>0.67000000000000037</v>
      </c>
      <c r="F69" s="30">
        <f t="shared" si="32"/>
        <v>61.743566695845296</v>
      </c>
      <c r="G69" s="30">
        <f t="shared" si="20"/>
        <v>4.1229897870174206</v>
      </c>
      <c r="H69" s="30">
        <f t="shared" si="38"/>
        <v>0.33463063588961006</v>
      </c>
      <c r="I69" s="30">
        <f t="shared" si="33"/>
        <v>441.95642943668634</v>
      </c>
      <c r="J69" s="30">
        <f t="shared" si="34"/>
        <v>168.97670593686735</v>
      </c>
      <c r="K69" s="30">
        <f t="shared" si="35"/>
        <v>2.1479904207397196</v>
      </c>
      <c r="L69" s="30">
        <f t="shared" si="21"/>
        <v>85.838061256934097</v>
      </c>
      <c r="M69" s="30">
        <f t="shared" si="22"/>
        <v>0.33680907761454593</v>
      </c>
      <c r="N69" s="30">
        <f t="shared" si="23"/>
        <v>1.7792541945393339E-3</v>
      </c>
      <c r="O69" s="30">
        <f t="shared" si="39"/>
        <v>139.19797286220739</v>
      </c>
      <c r="P69" s="30">
        <f t="shared" si="24"/>
        <v>0.42084363001127584</v>
      </c>
      <c r="Q69" s="30">
        <f t="shared" si="25"/>
        <v>6.9616067317814959E-2</v>
      </c>
      <c r="R69" s="30">
        <f t="shared" si="26"/>
        <v>20.685936247430448</v>
      </c>
      <c r="S69" s="30">
        <f t="shared" si="27"/>
        <v>-49.414538475734226</v>
      </c>
      <c r="T69" s="30">
        <f t="shared" si="28"/>
        <v>-4.2983442955399642</v>
      </c>
      <c r="U69" s="39">
        <f t="shared" si="29"/>
        <v>28855630.857358649</v>
      </c>
      <c r="V69" s="39">
        <f t="shared" si="36"/>
        <v>3462675.7028830377</v>
      </c>
      <c r="W69" s="39">
        <f t="shared" si="37"/>
        <v>2136554.9796166439</v>
      </c>
      <c r="X69" s="30">
        <f t="shared" si="30"/>
        <v>18.380741168508372</v>
      </c>
    </row>
    <row r="70" spans="5:24" x14ac:dyDescent="0.3">
      <c r="E70" s="30">
        <f t="shared" si="31"/>
        <v>0.68000000000000038</v>
      </c>
      <c r="F70" s="30">
        <f t="shared" si="32"/>
        <v>61.9504260583196</v>
      </c>
      <c r="G70" s="30">
        <f t="shared" si="20"/>
        <v>4.1263344855062174</v>
      </c>
      <c r="H70" s="30">
        <f t="shared" si="38"/>
        <v>0.33446984887968156</v>
      </c>
      <c r="I70" s="30">
        <f t="shared" si="33"/>
        <v>441.46228405192898</v>
      </c>
      <c r="J70" s="30">
        <f t="shared" si="34"/>
        <v>168.93372249391194</v>
      </c>
      <c r="K70" s="30">
        <f t="shared" si="35"/>
        <v>2.1838099565358862</v>
      </c>
      <c r="L70" s="30">
        <f t="shared" si="21"/>
        <v>87.269482681433502</v>
      </c>
      <c r="M70" s="30">
        <f t="shared" si="22"/>
        <v>0.3366500387791056</v>
      </c>
      <c r="N70" s="30">
        <f t="shared" si="23"/>
        <v>1.7821948077104406E-3</v>
      </c>
      <c r="O70" s="30">
        <f t="shared" si="39"/>
        <v>139.16747610943054</v>
      </c>
      <c r="P70" s="30">
        <f t="shared" si="24"/>
        <v>0.42083887860673735</v>
      </c>
      <c r="Q70" s="30">
        <f t="shared" si="25"/>
        <v>6.9611773269258062E-2</v>
      </c>
      <c r="R70" s="30">
        <f t="shared" si="26"/>
        <v>20.745205607258821</v>
      </c>
      <c r="S70" s="30">
        <f t="shared" si="27"/>
        <v>-49.557240062899268</v>
      </c>
      <c r="T70" s="30">
        <f t="shared" si="28"/>
        <v>-4.3124790127056807</v>
      </c>
      <c r="U70" s="39">
        <f t="shared" si="29"/>
        <v>28938634.754907299</v>
      </c>
      <c r="V70" s="39">
        <f t="shared" si="36"/>
        <v>3472636.1705888757</v>
      </c>
      <c r="W70" s="39">
        <f t="shared" si="37"/>
        <v>2171281.3413225324</v>
      </c>
      <c r="X70" s="30">
        <f t="shared" si="30"/>
        <v>18.647325359280661</v>
      </c>
    </row>
    <row r="71" spans="5:24" x14ac:dyDescent="0.3">
      <c r="E71" s="30">
        <f t="shared" si="31"/>
        <v>0.69000000000000039</v>
      </c>
      <c r="F71" s="30">
        <f t="shared" si="32"/>
        <v>62.15787811439219</v>
      </c>
      <c r="G71" s="30">
        <f t="shared" si="20"/>
        <v>4.1296775696078987</v>
      </c>
      <c r="H71" s="30">
        <f t="shared" si="38"/>
        <v>0.33430841016812707</v>
      </c>
      <c r="I71" s="30">
        <f t="shared" si="33"/>
        <v>440.96671165129999</v>
      </c>
      <c r="J71" s="30">
        <f t="shared" si="34"/>
        <v>168.89059770378489</v>
      </c>
      <c r="K71" s="30">
        <f t="shared" si="35"/>
        <v>2.2197472816417667</v>
      </c>
      <c r="L71" s="30">
        <f t="shared" si="21"/>
        <v>88.705611206060055</v>
      </c>
      <c r="M71" s="30">
        <f t="shared" si="22"/>
        <v>0.33649035244112685</v>
      </c>
      <c r="N71" s="30">
        <f t="shared" si="23"/>
        <v>1.7851442559670629E-3</v>
      </c>
      <c r="O71" s="30">
        <f t="shared" si="39"/>
        <v>139.13687907083539</v>
      </c>
      <c r="P71" s="30">
        <f t="shared" si="24"/>
        <v>0.42083410728315745</v>
      </c>
      <c r="Q71" s="30">
        <f t="shared" si="25"/>
        <v>6.9607461738132634E-2</v>
      </c>
      <c r="R71" s="30">
        <f t="shared" si="26"/>
        <v>20.804565534625425</v>
      </c>
      <c r="S71" s="30">
        <f t="shared" si="27"/>
        <v>-49.700169144397464</v>
      </c>
      <c r="T71" s="30">
        <f t="shared" si="28"/>
        <v>-4.3266521225710664</v>
      </c>
      <c r="U71" s="39">
        <f t="shared" si="29"/>
        <v>29021768.239519399</v>
      </c>
      <c r="V71" s="39">
        <f t="shared" si="36"/>
        <v>3482612.1887423275</v>
      </c>
      <c r="W71" s="39">
        <f t="shared" si="37"/>
        <v>2206107.4632099555</v>
      </c>
      <c r="X71" s="30">
        <f t="shared" si="30"/>
        <v>18.913776376558644</v>
      </c>
    </row>
    <row r="72" spans="5:24" x14ac:dyDescent="0.3">
      <c r="E72" s="30">
        <f t="shared" si="31"/>
        <v>0.7000000000000004</v>
      </c>
      <c r="F72" s="30">
        <f t="shared" si="32"/>
        <v>62.365923769738444</v>
      </c>
      <c r="G72" s="30">
        <f t="shared" si="20"/>
        <v>4.1330190327783765</v>
      </c>
      <c r="H72" s="30">
        <f t="shared" si="38"/>
        <v>0.33414631704777875</v>
      </c>
      <c r="I72" s="30">
        <f t="shared" si="33"/>
        <v>440.469709959856</v>
      </c>
      <c r="J72" s="30">
        <f t="shared" si="34"/>
        <v>168.84733118255917</v>
      </c>
      <c r="K72" s="30">
        <f t="shared" si="35"/>
        <v>2.2558027159965257</v>
      </c>
      <c r="L72" s="30">
        <f t="shared" si="21"/>
        <v>90.146459616232818</v>
      </c>
      <c r="M72" s="30">
        <f t="shared" si="22"/>
        <v>0.33633001590332018</v>
      </c>
      <c r="N72" s="30">
        <f t="shared" si="23"/>
        <v>1.7881025658542543E-3</v>
      </c>
      <c r="O72" s="30">
        <f t="shared" si="39"/>
        <v>139.10618147402573</v>
      </c>
      <c r="P72" s="30">
        <f t="shared" si="24"/>
        <v>0.42082931593317613</v>
      </c>
      <c r="Q72" s="30">
        <f t="shared" si="25"/>
        <v>6.960313265161186E-2</v>
      </c>
      <c r="R72" s="30">
        <f t="shared" si="26"/>
        <v>20.864015464986846</v>
      </c>
      <c r="S72" s="30">
        <f t="shared" si="27"/>
        <v>-49.843324452786241</v>
      </c>
      <c r="T72" s="30">
        <f t="shared" si="28"/>
        <v>-4.3408636650854184</v>
      </c>
      <c r="U72" s="39">
        <f t="shared" si="29"/>
        <v>29105030.547301929</v>
      </c>
      <c r="V72" s="39">
        <f t="shared" si="36"/>
        <v>3492603.6656762315</v>
      </c>
      <c r="W72" s="39">
        <f t="shared" si="37"/>
        <v>2241033.499866718</v>
      </c>
      <c r="X72" s="30">
        <f t="shared" si="30"/>
        <v>19.180097790687832</v>
      </c>
    </row>
    <row r="73" spans="5:24" x14ac:dyDescent="0.3">
      <c r="E73" s="30">
        <f t="shared" si="31"/>
        <v>0.71000000000000041</v>
      </c>
      <c r="F73" s="30">
        <f t="shared" si="32"/>
        <v>62.574563924388315</v>
      </c>
      <c r="G73" s="30">
        <f t="shared" si="20"/>
        <v>4.1363588684463855</v>
      </c>
      <c r="H73" s="30">
        <f t="shared" si="38"/>
        <v>0.33398356680089947</v>
      </c>
      <c r="I73" s="30">
        <f t="shared" si="33"/>
        <v>439.97127671532814</v>
      </c>
      <c r="J73" s="30">
        <f t="shared" si="34"/>
        <v>168.80392254590831</v>
      </c>
      <c r="K73" s="30">
        <f t="shared" si="35"/>
        <v>2.2919765798722374</v>
      </c>
      <c r="L73" s="30">
        <f t="shared" si="21"/>
        <v>91.592040710674581</v>
      </c>
      <c r="M73" s="30">
        <f t="shared" si="22"/>
        <v>0.33616902645765689</v>
      </c>
      <c r="N73" s="30">
        <f t="shared" si="23"/>
        <v>1.7910697639968241E-3</v>
      </c>
      <c r="O73" s="30">
        <f t="shared" si="39"/>
        <v>139.07538304632195</v>
      </c>
      <c r="P73" s="30">
        <f t="shared" si="24"/>
        <v>0.42082450444867076</v>
      </c>
      <c r="Q73" s="30">
        <f t="shared" si="25"/>
        <v>6.959878593657895E-2</v>
      </c>
      <c r="R73" s="30">
        <f t="shared" si="26"/>
        <v>20.923554826033779</v>
      </c>
      <c r="S73" s="30">
        <f t="shared" si="27"/>
        <v>-49.986704702553311</v>
      </c>
      <c r="T73" s="30">
        <f t="shared" si="28"/>
        <v>-4.3551136796482783</v>
      </c>
      <c r="U73" s="39">
        <f t="shared" si="29"/>
        <v>29188420.903668281</v>
      </c>
      <c r="V73" s="39">
        <f t="shared" si="36"/>
        <v>3502610.5084401937</v>
      </c>
      <c r="W73" s="39">
        <f t="shared" si="37"/>
        <v>2276059.60495112</v>
      </c>
      <c r="X73" s="30">
        <f t="shared" si="30"/>
        <v>19.446293144516893</v>
      </c>
    </row>
    <row r="74" spans="5:24" x14ac:dyDescent="0.3">
      <c r="E74" s="30">
        <f t="shared" si="31"/>
        <v>0.72000000000000042</v>
      </c>
      <c r="F74" s="30">
        <f t="shared" si="32"/>
        <v>62.783799472648653</v>
      </c>
      <c r="G74" s="30">
        <f t="shared" si="20"/>
        <v>4.1396970700133684</v>
      </c>
      <c r="H74" s="30">
        <f t="shared" si="38"/>
        <v>0.33382015669829457</v>
      </c>
      <c r="I74" s="30">
        <f t="shared" si="33"/>
        <v>439.47140966830261</v>
      </c>
      <c r="J74" s="30">
        <f t="shared" si="34"/>
        <v>168.76037140911183</v>
      </c>
      <c r="K74" s="30">
        <f t="shared" si="35"/>
        <v>2.3282691938693065</v>
      </c>
      <c r="L74" s="30">
        <f t="shared" si="21"/>
        <v>93.042367301228865</v>
      </c>
      <c r="M74" s="30">
        <f t="shared" si="22"/>
        <v>0.33600738138534175</v>
      </c>
      <c r="N74" s="30">
        <f t="shared" si="23"/>
        <v>1.7940458770995759E-3</v>
      </c>
      <c r="O74" s="30">
        <f t="shared" si="39"/>
        <v>139.04448351476483</v>
      </c>
      <c r="P74" s="30">
        <f t="shared" si="24"/>
        <v>0.42081967272074916</v>
      </c>
      <c r="Q74" s="30">
        <f t="shared" si="25"/>
        <v>6.9594421519626443E-2</v>
      </c>
      <c r="R74" s="30">
        <f t="shared" si="26"/>
        <v>20.983183037634522</v>
      </c>
      <c r="S74" s="30">
        <f t="shared" si="27"/>
        <v>-50.130308589983642</v>
      </c>
      <c r="T74" s="30">
        <f t="shared" si="28"/>
        <v>-4.3694022051032109</v>
      </c>
      <c r="U74" s="39">
        <f t="shared" si="29"/>
        <v>29271938.523260035</v>
      </c>
      <c r="V74" s="39">
        <f t="shared" si="36"/>
        <v>3512632.6227912041</v>
      </c>
      <c r="W74" s="39">
        <f t="shared" si="37"/>
        <v>2311185.9311790322</v>
      </c>
      <c r="X74" s="30">
        <f t="shared" si="30"/>
        <v>19.712365953650181</v>
      </c>
    </row>
    <row r="75" spans="5:24" x14ac:dyDescent="0.3">
      <c r="E75" s="30">
        <f t="shared" si="31"/>
        <v>0.73000000000000043</v>
      </c>
      <c r="F75" s="30">
        <f t="shared" si="32"/>
        <v>62.993631303024998</v>
      </c>
      <c r="G75" s="30">
        <f t="shared" si="20"/>
        <v>4.1430336308533766</v>
      </c>
      <c r="H75" s="30">
        <f t="shared" si="38"/>
        <v>0.33365608400082181</v>
      </c>
      <c r="I75" s="30">
        <f t="shared" si="33"/>
        <v>438.97010658240276</v>
      </c>
      <c r="J75" s="30">
        <f t="shared" si="34"/>
        <v>168.7166773870608</v>
      </c>
      <c r="K75" s="30">
        <f t="shared" si="35"/>
        <v>2.3646808789118334</v>
      </c>
      <c r="L75" s="30">
        <f t="shared" si="21"/>
        <v>94.497452212674716</v>
      </c>
      <c r="M75" s="30">
        <f t="shared" si="22"/>
        <v>0.33584507795678581</v>
      </c>
      <c r="N75" s="30">
        <f t="shared" si="23"/>
        <v>1.7970309319475472E-3</v>
      </c>
      <c r="O75" s="30">
        <f t="shared" si="39"/>
        <v>139.01348260611965</v>
      </c>
      <c r="P75" s="30">
        <f t="shared" si="24"/>
        <v>0.42081482063974301</v>
      </c>
      <c r="Q75" s="30">
        <f t="shared" si="25"/>
        <v>6.9590039327055431E-2</v>
      </c>
      <c r="R75" s="30">
        <f t="shared" si="26"/>
        <v>21.042899511778216</v>
      </c>
      <c r="S75" s="30">
        <f t="shared" si="27"/>
        <v>-50.274134793025887</v>
      </c>
      <c r="T75" s="30">
        <f t="shared" si="28"/>
        <v>-4.3837292797315399</v>
      </c>
      <c r="U75" s="39">
        <f t="shared" si="29"/>
        <v>29355582.60986834</v>
      </c>
      <c r="V75" s="39">
        <f t="shared" si="36"/>
        <v>3522669.9131842009</v>
      </c>
      <c r="W75" s="39">
        <f t="shared" si="37"/>
        <v>2346412.6303108744</v>
      </c>
      <c r="X75" s="30">
        <f t="shared" si="30"/>
        <v>19.978319706696556</v>
      </c>
    </row>
    <row r="76" spans="5:24" x14ac:dyDescent="0.3">
      <c r="E76" s="30">
        <f t="shared" si="31"/>
        <v>0.74000000000000044</v>
      </c>
      <c r="F76" s="30">
        <f t="shared" si="32"/>
        <v>63.204060298142778</v>
      </c>
      <c r="G76" s="30">
        <f t="shared" si="20"/>
        <v>4.1463685443129537</v>
      </c>
      <c r="H76" s="30">
        <f t="shared" si="38"/>
        <v>0.3334913459577038</v>
      </c>
      <c r="I76" s="30">
        <f t="shared" si="33"/>
        <v>438.46736523447248</v>
      </c>
      <c r="J76" s="30">
        <f t="shared" si="34"/>
        <v>168.67284009426348</v>
      </c>
      <c r="K76" s="30">
        <f t="shared" si="35"/>
        <v>2.4012119562429297</v>
      </c>
      <c r="L76" s="30">
        <f t="shared" si="21"/>
        <v>95.957308282539586</v>
      </c>
      <c r="M76" s="30">
        <f t="shared" si="22"/>
        <v>0.3356821134315795</v>
      </c>
      <c r="N76" s="30">
        <f t="shared" si="23"/>
        <v>1.8000249554062523E-3</v>
      </c>
      <c r="O76" s="30">
        <f t="shared" si="39"/>
        <v>138.98238004687994</v>
      </c>
      <c r="P76" s="30">
        <f t="shared" si="24"/>
        <v>0.42080994809520067</v>
      </c>
      <c r="Q76" s="30">
        <f t="shared" si="25"/>
        <v>6.9585639284874864E-2</v>
      </c>
      <c r="R76" s="30">
        <f t="shared" si="26"/>
        <v>21.102703652517896</v>
      </c>
      <c r="S76" s="30">
        <f t="shared" si="27"/>
        <v>-50.418181971158418</v>
      </c>
      <c r="T76" s="30">
        <f t="shared" si="28"/>
        <v>-4.3980949412460442</v>
      </c>
      <c r="U76" s="39">
        <f t="shared" si="29"/>
        <v>29439352.356355038</v>
      </c>
      <c r="V76" s="39">
        <f t="shared" si="36"/>
        <v>3532722.2827626043</v>
      </c>
      <c r="W76" s="39">
        <f t="shared" si="37"/>
        <v>2381739.8531385004</v>
      </c>
      <c r="X76" s="30">
        <f t="shared" si="30"/>
        <v>20.24415786551468</v>
      </c>
    </row>
    <row r="77" spans="5:24" x14ac:dyDescent="0.3">
      <c r="E77" s="30">
        <f t="shared" si="31"/>
        <v>0.75000000000000044</v>
      </c>
      <c r="F77" s="30">
        <f t="shared" si="32"/>
        <v>63.415087334667959</v>
      </c>
      <c r="G77" s="30">
        <f t="shared" si="20"/>
        <v>4.1497018037110323</v>
      </c>
      <c r="H77" s="30">
        <f t="shared" si="38"/>
        <v>0.33332593980786029</v>
      </c>
      <c r="I77" s="30">
        <f t="shared" si="33"/>
        <v>437.96318341476092</v>
      </c>
      <c r="J77" s="30">
        <f t="shared" si="34"/>
        <v>168.62885914485102</v>
      </c>
      <c r="K77" s="30">
        <f t="shared" si="35"/>
        <v>2.4378627474199801</v>
      </c>
      <c r="L77" s="30">
        <f t="shared" si="21"/>
        <v>97.421948360909823</v>
      </c>
      <c r="M77" s="30">
        <f t="shared" si="22"/>
        <v>0.33551848505846599</v>
      </c>
      <c r="N77" s="30">
        <f t="shared" si="23"/>
        <v>1.8030279744219221E-3</v>
      </c>
      <c r="O77" s="30">
        <f t="shared" si="39"/>
        <v>138.95117556327182</v>
      </c>
      <c r="P77" s="30">
        <f t="shared" si="24"/>
        <v>0.42080505497588033</v>
      </c>
      <c r="Q77" s="30">
        <f t="shared" si="25"/>
        <v>6.958122131880079E-2</v>
      </c>
      <c r="R77" s="30">
        <f t="shared" si="26"/>
        <v>21.162594855913291</v>
      </c>
      <c r="S77" s="30">
        <f t="shared" si="27"/>
        <v>-50.562448765254629</v>
      </c>
      <c r="T77" s="30">
        <f t="shared" si="28"/>
        <v>-4.4124992267846119</v>
      </c>
      <c r="U77" s="39">
        <f t="shared" si="29"/>
        <v>29523246.944573473</v>
      </c>
      <c r="V77" s="39">
        <f t="shared" si="36"/>
        <v>3542789.6333488165</v>
      </c>
      <c r="W77" s="39">
        <f t="shared" si="37"/>
        <v>2417167.7494719885</v>
      </c>
      <c r="X77" s="30">
        <f t="shared" si="30"/>
        <v>20.5098838654547</v>
      </c>
    </row>
    <row r="78" spans="5:24" x14ac:dyDescent="0.3">
      <c r="E78" s="30">
        <f t="shared" si="31"/>
        <v>0.76000000000000045</v>
      </c>
      <c r="F78" s="30">
        <f t="shared" si="32"/>
        <v>63.62671328322709</v>
      </c>
      <c r="G78" s="30">
        <f t="shared" si="20"/>
        <v>4.1530334023388207</v>
      </c>
      <c r="H78" s="30">
        <f t="shared" si="38"/>
        <v>0.33315986277884235</v>
      </c>
      <c r="I78" s="30">
        <f t="shared" si="33"/>
        <v>437.45755892710838</v>
      </c>
      <c r="J78" s="30">
        <f t="shared" si="34"/>
        <v>168.58473415258317</v>
      </c>
      <c r="K78" s="30">
        <f t="shared" si="35"/>
        <v>2.474633574309852</v>
      </c>
      <c r="L78" s="30">
        <f t="shared" si="21"/>
        <v>98.8913853102394</v>
      </c>
      <c r="M78" s="30">
        <f t="shared" si="22"/>
        <v>0.33535419007531464</v>
      </c>
      <c r="N78" s="30">
        <f t="shared" si="23"/>
        <v>1.8060400160217485E-3</v>
      </c>
      <c r="O78" s="30">
        <f t="shared" si="39"/>
        <v>138.91986888125777</v>
      </c>
      <c r="P78" s="30">
        <f t="shared" si="24"/>
        <v>0.42080014116974285</v>
      </c>
      <c r="Q78" s="30">
        <f t="shared" si="25"/>
        <v>6.957678535425571E-2</v>
      </c>
      <c r="R78" s="30">
        <f t="shared" si="26"/>
        <v>21.222572509973435</v>
      </c>
      <c r="S78" s="30">
        <f t="shared" si="27"/>
        <v>-50.70693379744791</v>
      </c>
      <c r="T78" s="30">
        <f t="shared" si="28"/>
        <v>-4.4269421729038623</v>
      </c>
      <c r="U78" s="39">
        <f t="shared" si="29"/>
        <v>29607265.545288961</v>
      </c>
      <c r="V78" s="39">
        <f t="shared" si="36"/>
        <v>3552871.865434675</v>
      </c>
      <c r="W78" s="39">
        <f t="shared" si="37"/>
        <v>2452696.4681263352</v>
      </c>
      <c r="X78" s="30">
        <f t="shared" si="30"/>
        <v>20.775501115596509</v>
      </c>
    </row>
    <row r="79" spans="5:24" x14ac:dyDescent="0.3">
      <c r="E79" s="30">
        <f t="shared" si="31"/>
        <v>0.77000000000000046</v>
      </c>
      <c r="F79" s="30">
        <f t="shared" si="32"/>
        <v>63.838939008326825</v>
      </c>
      <c r="G79" s="30">
        <f t="shared" si="20"/>
        <v>4.1563633334596943</v>
      </c>
      <c r="H79" s="30">
        <f t="shared" si="38"/>
        <v>0.33299311208736526</v>
      </c>
      <c r="I79" s="30">
        <f t="shared" si="33"/>
        <v>436.95048958913389</v>
      </c>
      <c r="J79" s="30">
        <f t="shared" si="34"/>
        <v>168.54046473085413</v>
      </c>
      <c r="K79" s="30">
        <f t="shared" si="35"/>
        <v>2.5115247590840508</v>
      </c>
      <c r="L79" s="30">
        <f t="shared" si="21"/>
        <v>100.36563200515624</v>
      </c>
      <c r="M79" s="30">
        <f t="shared" si="22"/>
        <v>0.33518922570909498</v>
      </c>
      <c r="N79" s="30">
        <f t="shared" si="23"/>
        <v>1.8090611073141257E-3</v>
      </c>
      <c r="O79" s="30">
        <f t="shared" si="39"/>
        <v>138.88845972654102</v>
      </c>
      <c r="P79" s="30">
        <f t="shared" si="24"/>
        <v>0.42079520656394465</v>
      </c>
      <c r="Q79" s="30">
        <f t="shared" si="25"/>
        <v>6.957233131636778E-2</v>
      </c>
      <c r="R79" s="30">
        <f t="shared" si="26"/>
        <v>21.282635994599048</v>
      </c>
      <c r="S79" s="30">
        <f t="shared" si="27"/>
        <v>-50.851635670995982</v>
      </c>
      <c r="T79" s="30">
        <f t="shared" si="28"/>
        <v>-4.4414238155727093</v>
      </c>
      <c r="U79" s="39">
        <f t="shared" si="29"/>
        <v>29691407.318099048</v>
      </c>
      <c r="V79" s="39">
        <f t="shared" si="36"/>
        <v>3562968.8781718859</v>
      </c>
      <c r="W79" s="39">
        <f t="shared" si="37"/>
        <v>2488326.1569080539</v>
      </c>
      <c r="X79" s="30">
        <f t="shared" si="30"/>
        <v>21.041012998984534</v>
      </c>
    </row>
    <row r="80" spans="5:24" x14ac:dyDescent="0.3">
      <c r="E80" s="30">
        <f t="shared" si="31"/>
        <v>0.78000000000000047</v>
      </c>
      <c r="F80" s="30">
        <f t="shared" si="32"/>
        <v>64.051765368272811</v>
      </c>
      <c r="G80" s="30">
        <f t="shared" si="20"/>
        <v>4.1596915903090883</v>
      </c>
      <c r="H80" s="30">
        <f t="shared" si="38"/>
        <v>0.33282568493939735</v>
      </c>
      <c r="I80" s="30">
        <f t="shared" si="33"/>
        <v>436.44197323242395</v>
      </c>
      <c r="J80" s="30">
        <f t="shared" si="34"/>
        <v>168.4960504926984</v>
      </c>
      <c r="K80" s="30">
        <f t="shared" si="35"/>
        <v>2.5485366242138232</v>
      </c>
      <c r="L80" s="30">
        <f t="shared" si="21"/>
        <v>101.8447013322665</v>
      </c>
      <c r="M80" s="30">
        <f t="shared" si="22"/>
        <v>0.33502358917585029</v>
      </c>
      <c r="N80" s="30">
        <f t="shared" si="23"/>
        <v>1.8120912754888961E-3</v>
      </c>
      <c r="O80" s="30">
        <f t="shared" si="39"/>
        <v>138.85694782456952</v>
      </c>
      <c r="P80" s="30">
        <f t="shared" si="24"/>
        <v>0.42079025104483048</v>
      </c>
      <c r="Q80" s="30">
        <f t="shared" si="25"/>
        <v>6.9567859129970169E-2</v>
      </c>
      <c r="R80" s="30">
        <f t="shared" si="26"/>
        <v>21.342784681524677</v>
      </c>
      <c r="S80" s="30">
        <f t="shared" si="27"/>
        <v>-50.996552970144698</v>
      </c>
      <c r="T80" s="30">
        <f t="shared" si="28"/>
        <v>-4.4559441901659049</v>
      </c>
      <c r="U80" s="39">
        <f t="shared" si="29"/>
        <v>29775671.411353312</v>
      </c>
      <c r="V80" s="39">
        <f t="shared" si="36"/>
        <v>3573080.5693623973</v>
      </c>
      <c r="W80" s="39">
        <f t="shared" si="37"/>
        <v>2524056.962601678</v>
      </c>
      <c r="X80" s="30">
        <f t="shared" si="30"/>
        <v>21.306422872859098</v>
      </c>
    </row>
    <row r="81" spans="5:24" x14ac:dyDescent="0.3">
      <c r="E81" s="30">
        <f t="shared" si="31"/>
        <v>0.79000000000000048</v>
      </c>
      <c r="F81" s="30">
        <f t="shared" si="32"/>
        <v>64.265193215088061</v>
      </c>
      <c r="G81" s="30">
        <f t="shared" si="20"/>
        <v>4.1630181660943855</v>
      </c>
      <c r="H81" s="30">
        <f t="shared" si="38"/>
        <v>0.33265757852971589</v>
      </c>
      <c r="I81" s="30">
        <f t="shared" si="33"/>
        <v>435.9320077027225</v>
      </c>
      <c r="J81" s="30">
        <f t="shared" si="34"/>
        <v>168.45149105079673</v>
      </c>
      <c r="K81" s="30">
        <f t="shared" si="35"/>
        <v>2.5856694924652057</v>
      </c>
      <c r="L81" s="30">
        <f t="shared" si="21"/>
        <v>103.32860618995677</v>
      </c>
      <c r="M81" s="30">
        <f t="shared" si="22"/>
        <v>0.33485727768067247</v>
      </c>
      <c r="N81" s="30">
        <f t="shared" si="23"/>
        <v>1.8151305478175932E-3</v>
      </c>
      <c r="O81" s="30">
        <f t="shared" si="39"/>
        <v>138.8253329005403</v>
      </c>
      <c r="P81" s="30">
        <f t="shared" si="24"/>
        <v>0.42078527449792613</v>
      </c>
      <c r="Q81" s="30">
        <f t="shared" si="25"/>
        <v>6.9563368719600366E-2</v>
      </c>
      <c r="R81" s="30">
        <f t="shared" si="26"/>
        <v>21.403017934260706</v>
      </c>
      <c r="S81" s="30">
        <f t="shared" si="27"/>
        <v>-51.14168425999155</v>
      </c>
      <c r="T81" s="30">
        <f t="shared" si="28"/>
        <v>-4.4705033314575306</v>
      </c>
      <c r="U81" s="39">
        <f t="shared" si="29"/>
        <v>29860056.962073069</v>
      </c>
      <c r="V81" s="39">
        <f t="shared" si="36"/>
        <v>3583206.835448768</v>
      </c>
      <c r="W81" s="39">
        <f t="shared" si="37"/>
        <v>2559889.0309561659</v>
      </c>
      <c r="X81" s="30">
        <f t="shared" si="30"/>
        <v>21.571734068884499</v>
      </c>
    </row>
    <row r="82" spans="5:24" x14ac:dyDescent="0.3">
      <c r="E82" s="30">
        <f t="shared" si="31"/>
        <v>0.80000000000000049</v>
      </c>
      <c r="F82" s="30">
        <f t="shared" si="32"/>
        <v>64.479223394430662</v>
      </c>
      <c r="G82" s="30">
        <f t="shared" si="20"/>
        <v>4.1663430539948036</v>
      </c>
      <c r="H82" s="30">
        <f t="shared" si="38"/>
        <v>0.33248879004181831</v>
      </c>
      <c r="I82" s="30">
        <f t="shared" si="33"/>
        <v>435.42059086012256</v>
      </c>
      <c r="J82" s="30">
        <f t="shared" si="34"/>
        <v>168.40678601748215</v>
      </c>
      <c r="K82" s="30">
        <f t="shared" si="35"/>
        <v>2.6229236868940187</v>
      </c>
      <c r="L82" s="30">
        <f t="shared" si="21"/>
        <v>104.81735948819397</v>
      </c>
      <c r="M82" s="30">
        <f t="shared" si="22"/>
        <v>0.33469028841767645</v>
      </c>
      <c r="N82" s="30">
        <f t="shared" si="23"/>
        <v>1.8181789516536898E-3</v>
      </c>
      <c r="O82" s="30">
        <f t="shared" si="39"/>
        <v>138.79361467940359</v>
      </c>
      <c r="P82" s="30">
        <f t="shared" si="24"/>
        <v>0.42078027680793106</v>
      </c>
      <c r="Q82" s="30">
        <f t="shared" si="25"/>
        <v>6.9558860009499485E-2</v>
      </c>
      <c r="R82" s="30">
        <f t="shared" si="26"/>
        <v>21.463335108035057</v>
      </c>
      <c r="S82" s="30">
        <f t="shared" si="27"/>
        <v>-51.287028086348336</v>
      </c>
      <c r="T82" s="30">
        <f t="shared" si="28"/>
        <v>-4.4851012736144469</v>
      </c>
      <c r="U82" s="39">
        <f t="shared" si="29"/>
        <v>29944563.095870603</v>
      </c>
      <c r="V82" s="39">
        <f t="shared" si="36"/>
        <v>3593347.5715044723</v>
      </c>
      <c r="W82" s="39">
        <f t="shared" si="37"/>
        <v>2595822.5066712108</v>
      </c>
      <c r="X82" s="30">
        <f t="shared" si="30"/>
        <v>21.836949893373742</v>
      </c>
    </row>
    <row r="83" spans="5:24" x14ac:dyDescent="0.3">
      <c r="E83" s="30">
        <f t="shared" si="31"/>
        <v>0.8100000000000005</v>
      </c>
      <c r="F83" s="30">
        <f t="shared" si="32"/>
        <v>64.693856745511013</v>
      </c>
      <c r="G83" s="30">
        <f t="shared" si="20"/>
        <v>4.1696662471612917</v>
      </c>
      <c r="H83" s="30">
        <f t="shared" si="38"/>
        <v>0.33231931664881031</v>
      </c>
      <c r="I83" s="30">
        <f t="shared" si="33"/>
        <v>434.90772057925909</v>
      </c>
      <c r="J83" s="30">
        <f t="shared" si="34"/>
        <v>168.36193500474602</v>
      </c>
      <c r="K83" s="30">
        <f t="shared" si="35"/>
        <v>2.6602995308408057</v>
      </c>
      <c r="L83" s="30">
        <f t="shared" si="21"/>
        <v>106.31097414832317</v>
      </c>
      <c r="M83" s="30">
        <f t="shared" si="22"/>
        <v>0.33452261856997445</v>
      </c>
      <c r="N83" s="30">
        <f t="shared" si="23"/>
        <v>1.8212365144328392E-3</v>
      </c>
      <c r="O83" s="30">
        <f t="shared" si="39"/>
        <v>138.76179288586729</v>
      </c>
      <c r="P83" s="30">
        <f t="shared" si="24"/>
        <v>0.42077525785871084</v>
      </c>
      <c r="Q83" s="30">
        <f t="shared" si="25"/>
        <v>6.9554332923611517E-2</v>
      </c>
      <c r="R83" s="30">
        <f t="shared" si="26"/>
        <v>21.523735549734738</v>
      </c>
      <c r="S83" s="30">
        <f t="shared" si="27"/>
        <v>-51.432582975603609</v>
      </c>
      <c r="T83" s="30">
        <f t="shared" si="28"/>
        <v>-4.4997380501897037</v>
      </c>
      <c r="U83" s="39">
        <f t="shared" si="29"/>
        <v>30029188.926868208</v>
      </c>
      <c r="V83" s="39">
        <f t="shared" si="36"/>
        <v>3603502.6712241848</v>
      </c>
      <c r="W83" s="39">
        <f t="shared" si="37"/>
        <v>2631857.5333834528</v>
      </c>
      <c r="X83" s="30">
        <f t="shared" si="30"/>
        <v>22.102073627510013</v>
      </c>
    </row>
    <row r="84" spans="5:24" x14ac:dyDescent="0.3">
      <c r="E84" s="30">
        <f t="shared" si="31"/>
        <v>0.82000000000000051</v>
      </c>
      <c r="F84" s="30">
        <f t="shared" si="32"/>
        <v>64.909094101008364</v>
      </c>
      <c r="G84" s="30">
        <f t="shared" si="20"/>
        <v>4.1729877387164116</v>
      </c>
      <c r="H84" s="30">
        <f t="shared" si="38"/>
        <v>0.33214915551198487</v>
      </c>
      <c r="I84" s="30">
        <f t="shared" si="33"/>
        <v>434.39339474950305</v>
      </c>
      <c r="J84" s="30">
        <f t="shared" si="34"/>
        <v>168.31693762424413</v>
      </c>
      <c r="K84" s="30">
        <f t="shared" si="35"/>
        <v>2.6977973479257198</v>
      </c>
      <c r="L84" s="30">
        <f t="shared" si="21"/>
        <v>107.80946310286316</v>
      </c>
      <c r="M84" s="30">
        <f t="shared" si="22"/>
        <v>0.33435426530965195</v>
      </c>
      <c r="N84" s="30">
        <f t="shared" si="23"/>
        <v>1.8243032636731282E-3</v>
      </c>
      <c r="O84" s="30">
        <f t="shared" si="39"/>
        <v>138.72986724440122</v>
      </c>
      <c r="P84" s="30">
        <f t="shared" si="24"/>
        <v>0.4207702175332898</v>
      </c>
      <c r="Q84" s="30">
        <f t="shared" si="25"/>
        <v>6.9549787385582817E-2</v>
      </c>
      <c r="R84" s="30">
        <f t="shared" si="26"/>
        <v>21.58421859784718</v>
      </c>
      <c r="S84" s="30">
        <f t="shared" si="27"/>
        <v>-51.578347434584487</v>
      </c>
      <c r="T84" s="30">
        <f t="shared" si="28"/>
        <v>-4.5144136941159196</v>
      </c>
      <c r="U84" s="39">
        <f t="shared" si="29"/>
        <v>30113933.557616916</v>
      </c>
      <c r="V84" s="39">
        <f t="shared" si="36"/>
        <v>3613672.0269140298</v>
      </c>
      <c r="W84" s="39">
        <f t="shared" si="37"/>
        <v>2667994.2536525931</v>
      </c>
      <c r="X84" s="30">
        <f t="shared" si="30"/>
        <v>22.367108527564969</v>
      </c>
    </row>
    <row r="85" spans="5:24" x14ac:dyDescent="0.3">
      <c r="E85" s="30">
        <f t="shared" si="31"/>
        <v>0.83000000000000052</v>
      </c>
      <c r="F85" s="30">
        <f t="shared" si="32"/>
        <v>65.124936286986838</v>
      </c>
      <c r="G85" s="30">
        <f t="shared" si="20"/>
        <v>4.1763075217542323</v>
      </c>
      <c r="H85" s="30">
        <f t="shared" si="38"/>
        <v>0.33197830378206561</v>
      </c>
      <c r="I85" s="30">
        <f t="shared" si="33"/>
        <v>433.87761127515722</v>
      </c>
      <c r="J85" s="30">
        <f t="shared" si="34"/>
        <v>168.27179348730297</v>
      </c>
      <c r="K85" s="30">
        <f t="shared" si="35"/>
        <v>2.7354174620433525</v>
      </c>
      <c r="L85" s="30">
        <f t="shared" si="21"/>
        <v>109.31283929529985</v>
      </c>
      <c r="M85" s="30">
        <f t="shared" si="22"/>
        <v>0.33418522579774262</v>
      </c>
      <c r="N85" s="30">
        <f t="shared" si="23"/>
        <v>1.8273792269753203E-3</v>
      </c>
      <c r="O85" s="30">
        <f t="shared" si="39"/>
        <v>138.69783747924146</v>
      </c>
      <c r="P85" s="30">
        <f t="shared" si="24"/>
        <v>0.42076515571384321</v>
      </c>
      <c r="Q85" s="30">
        <f t="shared" si="25"/>
        <v>6.9545223318761257E-2</v>
      </c>
      <c r="R85" s="30">
        <f t="shared" si="26"/>
        <v>21.644783582401367</v>
      </c>
      <c r="S85" s="30">
        <f t="shared" si="27"/>
        <v>-51.72431995041805</v>
      </c>
      <c r="T85" s="30">
        <f t="shared" si="28"/>
        <v>-4.5291282376985977</v>
      </c>
      <c r="U85" s="39">
        <f t="shared" si="29"/>
        <v>30198796.079014927</v>
      </c>
      <c r="V85" s="39">
        <f t="shared" si="36"/>
        <v>3623855.529481791</v>
      </c>
      <c r="W85" s="39">
        <f t="shared" si="37"/>
        <v>2704232.8089474109</v>
      </c>
      <c r="X85" s="30">
        <f t="shared" si="30"/>
        <v>22.63205782511384</v>
      </c>
    </row>
    <row r="86" spans="5:24" x14ac:dyDescent="0.3">
      <c r="E86" s="30">
        <f t="shared" si="31"/>
        <v>0.84000000000000052</v>
      </c>
      <c r="F86" s="30">
        <f t="shared" si="32"/>
        <v>65.341384122810851</v>
      </c>
      <c r="G86" s="30">
        <f t="shared" si="20"/>
        <v>4.1796255893402163</v>
      </c>
      <c r="H86" s="30">
        <f t="shared" si="38"/>
        <v>0.33180675859840747</v>
      </c>
      <c r="I86" s="30">
        <f t="shared" si="33"/>
        <v>433.36036807565301</v>
      </c>
      <c r="J86" s="30">
        <f t="shared" si="34"/>
        <v>168.22650220492599</v>
      </c>
      <c r="K86" s="30">
        <f t="shared" si="35"/>
        <v>2.7731601973575075</v>
      </c>
      <c r="L86" s="30">
        <f t="shared" si="21"/>
        <v>110.82111567987749</v>
      </c>
      <c r="M86" s="30">
        <f t="shared" si="22"/>
        <v>0.33401549718420365</v>
      </c>
      <c r="N86" s="30">
        <f t="shared" si="23"/>
        <v>1.8304644320231061E-3</v>
      </c>
      <c r="O86" s="30">
        <f t="shared" si="39"/>
        <v>138.66570331439499</v>
      </c>
      <c r="P86" s="30">
        <f t="shared" si="24"/>
        <v>0.42076007228168982</v>
      </c>
      <c r="Q86" s="30">
        <f t="shared" si="25"/>
        <v>6.9540640646195709E-2</v>
      </c>
      <c r="R86" s="30">
        <f t="shared" si="26"/>
        <v>21.70542982490873</v>
      </c>
      <c r="S86" s="30">
        <f t="shared" si="27"/>
        <v>-51.870498990392093</v>
      </c>
      <c r="T86" s="30">
        <f t="shared" si="28"/>
        <v>-4.5438817126094273</v>
      </c>
      <c r="U86" s="39">
        <f t="shared" si="29"/>
        <v>30283775.570225757</v>
      </c>
      <c r="V86" s="39">
        <f t="shared" si="36"/>
        <v>3634053.0684270905</v>
      </c>
      <c r="W86" s="39">
        <f t="shared" si="37"/>
        <v>2740573.3396316818</v>
      </c>
      <c r="X86" s="30">
        <f t="shared" si="30"/>
        <v>22.896924727247413</v>
      </c>
    </row>
    <row r="87" spans="5:24" x14ac:dyDescent="0.3">
      <c r="E87" s="30">
        <f t="shared" si="31"/>
        <v>0.85000000000000053</v>
      </c>
      <c r="F87" s="30">
        <f t="shared" si="32"/>
        <v>65.558438421059932</v>
      </c>
      <c r="G87" s="30">
        <f t="shared" si="20"/>
        <v>4.1829419345111072</v>
      </c>
      <c r="H87" s="30">
        <f t="shared" si="38"/>
        <v>0.33163451708908553</v>
      </c>
      <c r="I87" s="30">
        <f t="shared" si="33"/>
        <v>432.84166308574908</v>
      </c>
      <c r="J87" s="30">
        <f t="shared" si="34"/>
        <v>168.1810633877999</v>
      </c>
      <c r="K87" s="30">
        <f t="shared" si="35"/>
        <v>2.8110258782959194</v>
      </c>
      <c r="L87" s="30">
        <f t="shared" si="21"/>
        <v>112.33430522138745</v>
      </c>
      <c r="M87" s="30">
        <f t="shared" si="22"/>
        <v>0.33384507660789231</v>
      </c>
      <c r="N87" s="30">
        <f t="shared" si="23"/>
        <v>1.8335589065833517E-3</v>
      </c>
      <c r="O87" s="30">
        <f t="shared" si="39"/>
        <v>138.63346447364404</v>
      </c>
      <c r="P87" s="30">
        <f t="shared" si="24"/>
        <v>0.42075496711728394</v>
      </c>
      <c r="Q87" s="30">
        <f t="shared" si="25"/>
        <v>6.9536039290635301E-2</v>
      </c>
      <c r="R87" s="30">
        <f t="shared" si="26"/>
        <v>21.766156638303912</v>
      </c>
      <c r="S87" s="30">
        <f t="shared" si="27"/>
        <v>-52.016883001815636</v>
      </c>
      <c r="T87" s="30">
        <f t="shared" si="28"/>
        <v>-4.5586741498795185</v>
      </c>
      <c r="U87" s="39">
        <f t="shared" si="29"/>
        <v>30368871.098596126</v>
      </c>
      <c r="V87" s="39">
        <f t="shared" si="36"/>
        <v>3644264.531831535</v>
      </c>
      <c r="W87" s="39">
        <f t="shared" si="37"/>
        <v>2777015.9849499972</v>
      </c>
      <c r="X87" s="30">
        <f t="shared" si="30"/>
        <v>23.161712416780915</v>
      </c>
    </row>
    <row r="88" spans="5:24" x14ac:dyDescent="0.3">
      <c r="E88" s="30">
        <f t="shared" si="31"/>
        <v>0.86000000000000054</v>
      </c>
      <c r="F88" s="30">
        <f t="shared" si="32"/>
        <v>65.776099987442976</v>
      </c>
      <c r="G88" s="30">
        <f t="shared" si="20"/>
        <v>4.1862565502748215</v>
      </c>
      <c r="H88" s="30">
        <f t="shared" si="38"/>
        <v>0.33146157637142792</v>
      </c>
      <c r="I88" s="30">
        <f t="shared" si="33"/>
        <v>432.3214942557309</v>
      </c>
      <c r="J88" s="30">
        <f t="shared" si="34"/>
        <v>168.1354766463011</v>
      </c>
      <c r="K88" s="30">
        <f t="shared" si="35"/>
        <v>2.8490148295449154</v>
      </c>
      <c r="L88" s="30">
        <f t="shared" si="21"/>
        <v>113.85242089495503</v>
      </c>
      <c r="M88" s="30">
        <f t="shared" si="22"/>
        <v>0.33367396119654213</v>
      </c>
      <c r="N88" s="30">
        <f t="shared" si="23"/>
        <v>1.8366626785063492E-3</v>
      </c>
      <c r="O88" s="30">
        <f t="shared" si="39"/>
        <v>138.60112068055065</v>
      </c>
      <c r="P88" s="30">
        <f t="shared" si="24"/>
        <v>0.4207498401002075</v>
      </c>
      <c r="Q88" s="30">
        <f t="shared" si="25"/>
        <v>6.9531419174528847E-2</v>
      </c>
      <c r="R88" s="30">
        <f t="shared" si="26"/>
        <v>21.826963326885284</v>
      </c>
      <c r="S88" s="30">
        <f t="shared" si="27"/>
        <v>-52.163470411878826</v>
      </c>
      <c r="T88" s="30">
        <f t="shared" si="28"/>
        <v>-4.5735055798926192</v>
      </c>
      <c r="U88" s="39">
        <f t="shared" si="29"/>
        <v>30454081.71957358</v>
      </c>
      <c r="V88" s="39">
        <f t="shared" si="36"/>
        <v>3654489.8063488295</v>
      </c>
      <c r="W88" s="39">
        <f t="shared" si="37"/>
        <v>2813560.8830134855</v>
      </c>
      <c r="X88" s="30">
        <f t="shared" si="30"/>
        <v>23.426424052459883</v>
      </c>
    </row>
    <row r="89" spans="5:24" x14ac:dyDescent="0.3">
      <c r="E89" s="30">
        <f t="shared" si="31"/>
        <v>0.87000000000000055</v>
      </c>
      <c r="F89" s="30">
        <f t="shared" si="32"/>
        <v>65.994369620711822</v>
      </c>
      <c r="G89" s="30">
        <f t="shared" si="20"/>
        <v>4.189569429610331</v>
      </c>
      <c r="H89" s="30">
        <f t="shared" si="38"/>
        <v>0.33128793355094999</v>
      </c>
      <c r="I89" s="30">
        <f t="shared" si="33"/>
        <v>431.79985955161209</v>
      </c>
      <c r="J89" s="30">
        <f t="shared" si="34"/>
        <v>168.08974159050217</v>
      </c>
      <c r="K89" s="30">
        <f t="shared" si="35"/>
        <v>2.8871273760440204</v>
      </c>
      <c r="L89" s="30">
        <f t="shared" si="21"/>
        <v>115.37547568582384</v>
      </c>
      <c r="M89" s="30">
        <f t="shared" si="22"/>
        <v>0.33350214806673906</v>
      </c>
      <c r="N89" s="30">
        <f t="shared" si="23"/>
        <v>1.839775775726067E-3</v>
      </c>
      <c r="O89" s="30">
        <f t="shared" si="39"/>
        <v>138.56867165846131</v>
      </c>
      <c r="P89" s="30">
        <f t="shared" si="24"/>
        <v>0.42074469110916218</v>
      </c>
      <c r="Q89" s="30">
        <f t="shared" si="25"/>
        <v>6.9526780220024162E-2</v>
      </c>
      <c r="R89" s="30">
        <f t="shared" si="26"/>
        <v>21.887849186255242</v>
      </c>
      <c r="S89" s="30">
        <f t="shared" si="27"/>
        <v>-52.310259627512302</v>
      </c>
      <c r="T89" s="30">
        <f t="shared" si="28"/>
        <v>-4.5883760323782701</v>
      </c>
      <c r="U89" s="39">
        <f t="shared" si="29"/>
        <v>30539406.47662374</v>
      </c>
      <c r="V89" s="39">
        <f t="shared" si="36"/>
        <v>3664728.7771948487</v>
      </c>
      <c r="W89" s="39">
        <f t="shared" si="37"/>
        <v>2850208.1707854341</v>
      </c>
      <c r="X89" s="30">
        <f t="shared" si="30"/>
        <v>23.691062769163</v>
      </c>
    </row>
    <row r="90" spans="5:24" x14ac:dyDescent="0.3">
      <c r="E90" s="30">
        <f t="shared" si="31"/>
        <v>0.88000000000000056</v>
      </c>
      <c r="F90" s="30">
        <f t="shared" si="32"/>
        <v>66.213248112574377</v>
      </c>
      <c r="G90" s="30">
        <f t="shared" si="20"/>
        <v>4.1928805654675578</v>
      </c>
      <c r="H90" s="30">
        <f t="shared" si="38"/>
        <v>0.33111358572268657</v>
      </c>
      <c r="I90" s="30">
        <f t="shared" si="33"/>
        <v>431.27675695533696</v>
      </c>
      <c r="J90" s="30">
        <f t="shared" si="34"/>
        <v>168.04385783017838</v>
      </c>
      <c r="K90" s="30">
        <f t="shared" si="35"/>
        <v>2.9253638429805058</v>
      </c>
      <c r="L90" s="30">
        <f t="shared" si="21"/>
        <v>116.90348258913789</v>
      </c>
      <c r="M90" s="30">
        <f t="shared" si="22"/>
        <v>0.33332963432389873</v>
      </c>
      <c r="N90" s="30">
        <f t="shared" si="23"/>
        <v>1.8428982262604008E-3</v>
      </c>
      <c r="O90" s="30">
        <f t="shared" si="39"/>
        <v>138.53611713051157</v>
      </c>
      <c r="P90" s="30">
        <f t="shared" si="24"/>
        <v>0.42073952002196169</v>
      </c>
      <c r="Q90" s="30">
        <f t="shared" si="25"/>
        <v>6.9522122348967486E-2</v>
      </c>
      <c r="R90" s="30">
        <f t="shared" si="26"/>
        <v>21.948813503260393</v>
      </c>
      <c r="S90" s="30">
        <f t="shared" si="27"/>
        <v>-52.457249035246193</v>
      </c>
      <c r="T90" s="30">
        <f t="shared" si="28"/>
        <v>-4.6032855364049361</v>
      </c>
      <c r="U90" s="39">
        <f t="shared" si="29"/>
        <v>30624844.401147448</v>
      </c>
      <c r="V90" s="39">
        <f t="shared" si="36"/>
        <v>3674981.3281376935</v>
      </c>
      <c r="W90" s="39">
        <f t="shared" si="37"/>
        <v>2886957.9840668109</v>
      </c>
      <c r="X90" s="30">
        <f t="shared" si="30"/>
        <v>23.955631678102023</v>
      </c>
    </row>
    <row r="91" spans="5:24" x14ac:dyDescent="0.3">
      <c r="E91" s="30">
        <f t="shared" si="31"/>
        <v>0.89000000000000057</v>
      </c>
      <c r="F91" s="30">
        <f t="shared" si="32"/>
        <v>66.432736247606982</v>
      </c>
      <c r="G91" s="30">
        <f t="shared" si="20"/>
        <v>4.1961899507672538</v>
      </c>
      <c r="H91" s="30">
        <f t="shared" si="38"/>
        <v>0.33093852996959328</v>
      </c>
      <c r="I91" s="30">
        <f t="shared" si="33"/>
        <v>430.75218446498451</v>
      </c>
      <c r="J91" s="30">
        <f t="shared" si="34"/>
        <v>167.99782497481434</v>
      </c>
      <c r="K91" s="30">
        <f t="shared" si="35"/>
        <v>2.9637245557838803</v>
      </c>
      <c r="L91" s="30">
        <f t="shared" si="21"/>
        <v>118.43645460972157</v>
      </c>
      <c r="M91" s="30">
        <f t="shared" si="22"/>
        <v>0.33315641706224342</v>
      </c>
      <c r="N91" s="30">
        <f t="shared" si="23"/>
        <v>1.8460300582114264E-3</v>
      </c>
      <c r="O91" s="30">
        <f t="shared" si="39"/>
        <v>138.50345681963077</v>
      </c>
      <c r="P91" s="30">
        <f t="shared" si="24"/>
        <v>0.42073432671552308</v>
      </c>
      <c r="Q91" s="30">
        <f t="shared" si="25"/>
        <v>6.9517445482902784E-2</v>
      </c>
      <c r="R91" s="30">
        <f t="shared" si="26"/>
        <v>22.009855555931452</v>
      </c>
      <c r="S91" s="30">
        <f t="shared" si="27"/>
        <v>-52.604437001068646</v>
      </c>
      <c r="T91" s="30">
        <f t="shared" si="28"/>
        <v>-4.6182341203730779</v>
      </c>
      <c r="U91" s="39">
        <f t="shared" si="29"/>
        <v>30710394.512397453</v>
      </c>
      <c r="V91" s="39">
        <f t="shared" si="36"/>
        <v>3685247.3414876941</v>
      </c>
      <c r="W91" s="39">
        <f t="shared" si="37"/>
        <v>2923810.4574816879</v>
      </c>
      <c r="X91" s="30">
        <f t="shared" si="30"/>
        <v>24.220133867018721</v>
      </c>
    </row>
    <row r="92" spans="5:24" x14ac:dyDescent="0.3">
      <c r="E92" s="30">
        <f t="shared" si="31"/>
        <v>0.90000000000000058</v>
      </c>
      <c r="F92" s="30">
        <f t="shared" si="32"/>
        <v>66.6528348031663</v>
      </c>
      <c r="G92" s="30">
        <f t="shared" si="20"/>
        <v>4.1994975784008934</v>
      </c>
      <c r="H92" s="30">
        <f t="shared" si="38"/>
        <v>0.33076276336396759</v>
      </c>
      <c r="I92" s="30">
        <f t="shared" si="33"/>
        <v>430.2261400949738</v>
      </c>
      <c r="J92" s="30">
        <f t="shared" si="34"/>
        <v>167.95164263361062</v>
      </c>
      <c r="K92" s="30">
        <f t="shared" si="35"/>
        <v>3.0022098401203228</v>
      </c>
      <c r="L92" s="30">
        <f t="shared" si="21"/>
        <v>119.97440476185699</v>
      </c>
      <c r="M92" s="30">
        <f t="shared" si="22"/>
        <v>0.33298249336477975</v>
      </c>
      <c r="N92" s="30">
        <f t="shared" si="23"/>
        <v>1.8491712997656528E-3</v>
      </c>
      <c r="O92" s="30">
        <f t="shared" si="39"/>
        <v>138.47069044854675</v>
      </c>
      <c r="P92" s="30">
        <f t="shared" si="24"/>
        <v>0.42072911106585886</v>
      </c>
      <c r="Q92" s="30">
        <f t="shared" si="25"/>
        <v>6.9512749543071267E-2</v>
      </c>
      <c r="R92" s="30">
        <f t="shared" si="26"/>
        <v>22.070974613423047</v>
      </c>
      <c r="S92" s="30">
        <f t="shared" si="27"/>
        <v>-52.751821870283912</v>
      </c>
      <c r="T92" s="30">
        <f t="shared" si="28"/>
        <v>-4.6332218120082027</v>
      </c>
      <c r="U92" s="39">
        <f t="shared" si="29"/>
        <v>30796055.817395013</v>
      </c>
      <c r="V92" s="39">
        <f t="shared" si="36"/>
        <v>3695526.6980874012</v>
      </c>
      <c r="W92" s="39">
        <f t="shared" si="37"/>
        <v>2960765.7244625618</v>
      </c>
      <c r="X92" s="30">
        <f t="shared" si="30"/>
        <v>24.484572400378976</v>
      </c>
    </row>
    <row r="93" spans="5:24" x14ac:dyDescent="0.3">
      <c r="E93" s="30">
        <f t="shared" si="31"/>
        <v>0.91000000000000059</v>
      </c>
      <c r="F93" s="30">
        <f t="shared" si="32"/>
        <v>66.873544549300533</v>
      </c>
      <c r="G93" s="30">
        <f t="shared" si="20"/>
        <v>4.2028034412305599</v>
      </c>
      <c r="H93" s="30">
        <f t="shared" si="38"/>
        <v>0.33058628296664949</v>
      </c>
      <c r="I93" s="30">
        <f t="shared" si="33"/>
        <v>429.69862187627098</v>
      </c>
      <c r="J93" s="30">
        <f t="shared" si="34"/>
        <v>167.90531041549053</v>
      </c>
      <c r="K93" s="30">
        <f t="shared" si="35"/>
        <v>3.0408200218870576</v>
      </c>
      <c r="L93" s="30">
        <f t="shared" si="21"/>
        <v>121.51734606905936</v>
      </c>
      <c r="M93" s="30">
        <f t="shared" si="22"/>
        <v>0.3328078603032768</v>
      </c>
      <c r="N93" s="30">
        <f t="shared" si="23"/>
        <v>1.852321979194275E-3</v>
      </c>
      <c r="O93" s="30">
        <f t="shared" si="39"/>
        <v>138.43781773979055</v>
      </c>
      <c r="P93" s="30">
        <f t="shared" si="24"/>
        <v>0.42072387294806884</v>
      </c>
      <c r="Q93" s="30">
        <f t="shared" si="25"/>
        <v>6.9508034450410691E-2</v>
      </c>
      <c r="R93" s="30">
        <f t="shared" si="26"/>
        <v>22.132169935953272</v>
      </c>
      <c r="S93" s="30">
        <f t="shared" si="27"/>
        <v>-52.899401967369926</v>
      </c>
      <c r="T93" s="30">
        <f t="shared" si="28"/>
        <v>-4.6482486383538557</v>
      </c>
      <c r="U93" s="39">
        <f t="shared" si="29"/>
        <v>30881827.310846135</v>
      </c>
      <c r="V93" s="39">
        <f t="shared" si="36"/>
        <v>3705819.2773015359</v>
      </c>
      <c r="W93" s="39">
        <f t="shared" si="37"/>
        <v>2997823.917235577</v>
      </c>
      <c r="X93" s="30">
        <f t="shared" si="30"/>
        <v>24.748950319564024</v>
      </c>
    </row>
    <row r="94" spans="5:24" x14ac:dyDescent="0.3">
      <c r="E94" s="30">
        <f t="shared" si="31"/>
        <v>0.9200000000000006</v>
      </c>
      <c r="F94" s="30">
        <f t="shared" si="32"/>
        <v>67.094866248660068</v>
      </c>
      <c r="G94" s="30">
        <f t="shared" si="20"/>
        <v>4.2061075320888293</v>
      </c>
      <c r="H94" s="30">
        <f t="shared" si="38"/>
        <v>0.33040908582693262</v>
      </c>
      <c r="I94" s="30">
        <f t="shared" si="33"/>
        <v>429.16962785659729</v>
      </c>
      <c r="J94" s="30">
        <f t="shared" si="34"/>
        <v>167.85882792910701</v>
      </c>
      <c r="K94" s="30">
        <f t="shared" si="35"/>
        <v>3.0795554272066732</v>
      </c>
      <c r="L94" s="30">
        <f t="shared" si="21"/>
        <v>123.06529156384993</v>
      </c>
      <c r="M94" s="30">
        <f t="shared" si="22"/>
        <v>0.33263251493824381</v>
      </c>
      <c r="N94" s="30">
        <f t="shared" si="23"/>
        <v>1.8554821248534293E-3</v>
      </c>
      <c r="O94" s="30">
        <f t="shared" si="39"/>
        <v>138.40483841570142</v>
      </c>
      <c r="P94" s="30">
        <f t="shared" si="24"/>
        <v>0.42071861223633156</v>
      </c>
      <c r="Q94" s="30">
        <f t="shared" si="25"/>
        <v>6.9503300125554793E-2</v>
      </c>
      <c r="R94" s="30">
        <f t="shared" si="26"/>
        <v>22.19344077474307</v>
      </c>
      <c r="S94" s="30">
        <f t="shared" si="27"/>
        <v>-53.047175595835469</v>
      </c>
      <c r="T94" s="30">
        <f t="shared" si="28"/>
        <v>-4.6633146257645777</v>
      </c>
      <c r="U94" s="39">
        <f t="shared" si="29"/>
        <v>30967707.975057565</v>
      </c>
      <c r="V94" s="39">
        <f t="shared" si="36"/>
        <v>3716124.9570069076</v>
      </c>
      <c r="W94" s="39">
        <f t="shared" si="37"/>
        <v>3034985.1668056459</v>
      </c>
      <c r="X94" s="30">
        <f t="shared" si="30"/>
        <v>25.013270643058924</v>
      </c>
    </row>
    <row r="95" spans="5:24" x14ac:dyDescent="0.3">
      <c r="E95" s="30">
        <f t="shared" si="31"/>
        <v>0.9300000000000006</v>
      </c>
      <c r="F95" s="30">
        <f t="shared" si="32"/>
        <v>67.316800656407494</v>
      </c>
      <c r="G95" s="30">
        <f t="shared" si="20"/>
        <v>4.2094098437786602</v>
      </c>
      <c r="H95" s="30">
        <f t="shared" si="38"/>
        <v>0.33023116898309723</v>
      </c>
      <c r="I95" s="30">
        <f t="shared" si="33"/>
        <v>428.63915610063896</v>
      </c>
      <c r="J95" s="30">
        <f t="shared" si="34"/>
        <v>167.81219478284936</v>
      </c>
      <c r="K95" s="30">
        <f t="shared" si="35"/>
        <v>3.118416382421378</v>
      </c>
      <c r="L95" s="30">
        <f t="shared" si="21"/>
        <v>124.61825428752634</v>
      </c>
      <c r="M95" s="30">
        <f t="shared" si="22"/>
        <v>0.33245645431890919</v>
      </c>
      <c r="N95" s="30">
        <f t="shared" si="23"/>
        <v>1.8586517651844481E-3</v>
      </c>
      <c r="O95" s="30">
        <f t="shared" si="39"/>
        <v>138.37175219843164</v>
      </c>
      <c r="P95" s="30">
        <f t="shared" si="24"/>
        <v>0.42071332880389578</v>
      </c>
      <c r="Q95" s="30">
        <f t="shared" si="25"/>
        <v>6.949854648883276E-2</v>
      </c>
      <c r="R95" s="30">
        <f t="shared" si="26"/>
        <v>22.254786371955451</v>
      </c>
      <c r="S95" s="30">
        <f t="shared" si="27"/>
        <v>-53.195141038076891</v>
      </c>
      <c r="T95" s="30">
        <f t="shared" si="28"/>
        <v>-4.6784197998988235</v>
      </c>
      <c r="U95" s="39">
        <f t="shared" si="29"/>
        <v>31053696.779852517</v>
      </c>
      <c r="V95" s="39">
        <f t="shared" si="36"/>
        <v>3726443.6135823019</v>
      </c>
      <c r="W95" s="39">
        <f t="shared" si="37"/>
        <v>3072249.6029414688</v>
      </c>
      <c r="X95" s="30">
        <f t="shared" si="30"/>
        <v>25.277536366638198</v>
      </c>
    </row>
    <row r="96" spans="5:24" x14ac:dyDescent="0.3">
      <c r="E96" s="30">
        <f t="shared" si="31"/>
        <v>0.94000000000000061</v>
      </c>
      <c r="F96" s="30">
        <f t="shared" si="32"/>
        <v>67.539348520127049</v>
      </c>
      <c r="G96" s="30">
        <f t="shared" si="20"/>
        <v>4.212710369073279</v>
      </c>
      <c r="H96" s="30">
        <f t="shared" si="38"/>
        <v>0.33005252946187724</v>
      </c>
      <c r="I96" s="30">
        <f t="shared" si="33"/>
        <v>428.10720469025819</v>
      </c>
      <c r="J96" s="30">
        <f t="shared" si="34"/>
        <v>167.76541058485037</v>
      </c>
      <c r="K96" s="30">
        <f t="shared" si="35"/>
        <v>3.1574032140872017</v>
      </c>
      <c r="L96" s="30">
        <f t="shared" si="21"/>
        <v>126.17624728993103</v>
      </c>
      <c r="M96" s="30">
        <f t="shared" si="22"/>
        <v>0.33227967548319925</v>
      </c>
      <c r="N96" s="30">
        <f t="shared" si="23"/>
        <v>1.8618309287141148E-3</v>
      </c>
      <c r="O96" s="30">
        <f t="shared" si="39"/>
        <v>138.33855880995134</v>
      </c>
      <c r="P96" s="30">
        <f t="shared" si="24"/>
        <v>0.42070802252307199</v>
      </c>
      <c r="Q96" s="30">
        <f t="shared" si="25"/>
        <v>6.9493773460268596E-2</v>
      </c>
      <c r="R96" s="30">
        <f t="shared" si="26"/>
        <v>22.316205960634534</v>
      </c>
      <c r="S96" s="30">
        <f t="shared" si="27"/>
        <v>-53.34329655523451</v>
      </c>
      <c r="T96" s="30">
        <f t="shared" si="28"/>
        <v>-4.6935641857118364</v>
      </c>
      <c r="U96" s="39">
        <f t="shared" si="29"/>
        <v>31139792.682486244</v>
      </c>
      <c r="V96" s="39">
        <f t="shared" si="36"/>
        <v>3736775.1218983489</v>
      </c>
      <c r="W96" s="39">
        <f t="shared" si="37"/>
        <v>3109617.3541604523</v>
      </c>
      <c r="X96" s="30">
        <f t="shared" si="30"/>
        <v>25.541750463548787</v>
      </c>
    </row>
    <row r="97" spans="5:24" x14ac:dyDescent="0.3">
      <c r="E97" s="30">
        <f t="shared" si="31"/>
        <v>0.95000000000000062</v>
      </c>
      <c r="F97" s="30">
        <f t="shared" si="32"/>
        <v>67.762510579733402</v>
      </c>
      <c r="G97" s="30">
        <f t="shared" si="20"/>
        <v>4.2160091007160645</v>
      </c>
      <c r="H97" s="30">
        <f t="shared" si="38"/>
        <v>0.32987316427854907</v>
      </c>
      <c r="I97" s="30">
        <f t="shared" si="33"/>
        <v>427.57377172470586</v>
      </c>
      <c r="J97" s="30">
        <f t="shared" si="34"/>
        <v>167.71847494299325</v>
      </c>
      <c r="K97" s="30">
        <f t="shared" si="35"/>
        <v>3.1965162489681336</v>
      </c>
      <c r="L97" s="30">
        <f t="shared" si="21"/>
        <v>127.73928362921686</v>
      </c>
      <c r="M97" s="30">
        <f t="shared" si="22"/>
        <v>0.33210217545771764</v>
      </c>
      <c r="N97" s="30">
        <f t="shared" si="23"/>
        <v>1.8650196440549239E-3</v>
      </c>
      <c r="O97" s="30">
        <f t="shared" si="39"/>
        <v>138.30525797205371</v>
      </c>
      <c r="P97" s="30">
        <f t="shared" si="24"/>
        <v>0.42070269326522397</v>
      </c>
      <c r="Q97" s="30">
        <f t="shared" si="25"/>
        <v>6.9488980959580587E-2</v>
      </c>
      <c r="R97" s="30">
        <f t="shared" si="26"/>
        <v>22.377698764644386</v>
      </c>
      <c r="S97" s="30">
        <f t="shared" si="27"/>
        <v>-53.491640387048356</v>
      </c>
      <c r="T97" s="30">
        <f t="shared" si="28"/>
        <v>-4.7087478074484723</v>
      </c>
      <c r="U97" s="39">
        <f t="shared" si="29"/>
        <v>31225994.627561219</v>
      </c>
      <c r="V97" s="39">
        <f t="shared" si="36"/>
        <v>3747119.3553073462</v>
      </c>
      <c r="W97" s="39">
        <f t="shared" si="37"/>
        <v>3147088.5477135256</v>
      </c>
      <c r="X97" s="30">
        <f t="shared" si="30"/>
        <v>25.805915884690268</v>
      </c>
    </row>
    <row r="98" spans="5:24" x14ac:dyDescent="0.3">
      <c r="E98" s="30">
        <f t="shared" si="31"/>
        <v>0.96000000000000063</v>
      </c>
      <c r="F98" s="30">
        <f t="shared" si="32"/>
        <v>67.986287567379847</v>
      </c>
      <c r="G98" s="30">
        <f t="shared" si="20"/>
        <v>4.2193060314204374</v>
      </c>
      <c r="H98" s="30">
        <f t="shared" si="38"/>
        <v>0.32969307043728691</v>
      </c>
      <c r="I98" s="30">
        <f t="shared" si="33"/>
        <v>427.03885532083535</v>
      </c>
      <c r="J98" s="30">
        <f t="shared" si="34"/>
        <v>167.67138746491878</v>
      </c>
      <c r="K98" s="30">
        <f t="shared" si="35"/>
        <v>3.2357558140302043</v>
      </c>
      <c r="L98" s="30">
        <f t="shared" si="21"/>
        <v>129.3073763716107</v>
      </c>
      <c r="M98" s="30">
        <f t="shared" si="22"/>
        <v>0.33192395125772511</v>
      </c>
      <c r="N98" s="30">
        <f t="shared" si="23"/>
        <v>1.8682179399053343E-3</v>
      </c>
      <c r="O98" s="30">
        <f t="shared" si="39"/>
        <v>138.27184940635988</v>
      </c>
      <c r="P98" s="30">
        <f t="shared" si="24"/>
        <v>0.42069734090075955</v>
      </c>
      <c r="Q98" s="30">
        <f t="shared" si="25"/>
        <v>6.9484168906180796E-2</v>
      </c>
      <c r="R98" s="30">
        <f t="shared" si="26"/>
        <v>22.439263998607728</v>
      </c>
      <c r="S98" s="30">
        <f t="shared" si="27"/>
        <v>-53.640170751713754</v>
      </c>
      <c r="T98" s="30">
        <f t="shared" si="28"/>
        <v>-4.7239706886360011</v>
      </c>
      <c r="U98" s="39">
        <f t="shared" si="29"/>
        <v>31312301.546942208</v>
      </c>
      <c r="V98" s="39">
        <f t="shared" si="36"/>
        <v>3757476.1856330647</v>
      </c>
      <c r="W98" s="39">
        <f t="shared" si="37"/>
        <v>3184663.3095698562</v>
      </c>
      <c r="X98" s="30">
        <f t="shared" si="30"/>
        <v>26.070035558792476</v>
      </c>
    </row>
    <row r="99" spans="5:24" x14ac:dyDescent="0.3">
      <c r="E99" s="30">
        <f t="shared" si="31"/>
        <v>0.97000000000000064</v>
      </c>
      <c r="F99" s="30">
        <f t="shared" si="32"/>
        <v>68.210680207365925</v>
      </c>
      <c r="G99" s="30">
        <f t="shared" si="20"/>
        <v>4.222601153869741</v>
      </c>
      <c r="H99" s="30">
        <f t="shared" si="38"/>
        <v>0.32951224493036335</v>
      </c>
      <c r="I99" s="30">
        <f t="shared" si="33"/>
        <v>426.50245361331821</v>
      </c>
      <c r="J99" s="30">
        <f t="shared" si="34"/>
        <v>167.62414775803242</v>
      </c>
      <c r="K99" s="30">
        <f t="shared" si="35"/>
        <v>3.2751222364355042</v>
      </c>
      <c r="L99" s="30">
        <f t="shared" si="21"/>
        <v>130.8805385911744</v>
      </c>
      <c r="M99" s="30">
        <f t="shared" si="22"/>
        <v>0.33174499988711942</v>
      </c>
      <c r="N99" s="30">
        <f t="shared" si="23"/>
        <v>1.8714258450500305E-3</v>
      </c>
      <c r="O99" s="30">
        <f t="shared" si="39"/>
        <v>138.23833283432401</v>
      </c>
      <c r="P99" s="30">
        <f t="shared" si="24"/>
        <v>0.42069196529912256</v>
      </c>
      <c r="Q99" s="30">
        <f t="shared" si="25"/>
        <v>6.9479337219174431E-2</v>
      </c>
      <c r="R99" s="30">
        <f t="shared" si="26"/>
        <v>22.500900867844443</v>
      </c>
      <c r="S99" s="30">
        <f t="shared" si="27"/>
        <v>-53.788885845736267</v>
      </c>
      <c r="T99" s="30">
        <f t="shared" si="28"/>
        <v>-4.7392328520768441</v>
      </c>
      <c r="U99" s="39">
        <f t="shared" si="29"/>
        <v>31398712.359670993</v>
      </c>
      <c r="V99" s="39">
        <f t="shared" si="36"/>
        <v>3767845.483160519</v>
      </c>
      <c r="W99" s="39">
        <f t="shared" si="37"/>
        <v>3222341.7644014615</v>
      </c>
      <c r="X99" s="30">
        <f t="shared" si="30"/>
        <v>26.33411239259042</v>
      </c>
    </row>
    <row r="100" spans="5:24" x14ac:dyDescent="0.3">
      <c r="E100" s="30">
        <f t="shared" si="31"/>
        <v>0.98000000000000065</v>
      </c>
      <c r="F100" s="30">
        <f t="shared" si="32"/>
        <v>68.435689216044366</v>
      </c>
      <c r="G100" s="30">
        <f t="shared" si="20"/>
        <v>4.2258944607171323</v>
      </c>
      <c r="H100" s="30">
        <f t="shared" si="38"/>
        <v>0.32933068473912641</v>
      </c>
      <c r="I100" s="30">
        <f t="shared" si="33"/>
        <v>425.96456475486087</v>
      </c>
      <c r="J100" s="30">
        <f t="shared" si="34"/>
        <v>167.57675542951165</v>
      </c>
      <c r="K100" s="30">
        <f t="shared" si="35"/>
        <v>3.3146158435361444</v>
      </c>
      <c r="L100" s="30">
        <f t="shared" si="21"/>
        <v>132.45878336956341</v>
      </c>
      <c r="M100" s="30">
        <f t="shared" si="22"/>
        <v>0.33156531833841602</v>
      </c>
      <c r="N100" s="30">
        <f t="shared" si="23"/>
        <v>1.8746433883601807E-3</v>
      </c>
      <c r="O100" s="30">
        <f t="shared" si="39"/>
        <v>138.20470797723851</v>
      </c>
      <c r="P100" s="30">
        <f t="shared" si="24"/>
        <v>0.42068656632878293</v>
      </c>
      <c r="Q100" s="30">
        <f t="shared" si="25"/>
        <v>6.9474485817359447E-2</v>
      </c>
      <c r="R100" s="30">
        <f t="shared" si="26"/>
        <v>22.562608568309923</v>
      </c>
      <c r="S100" s="30">
        <f t="shared" si="27"/>
        <v>-53.937783843786526</v>
      </c>
      <c r="T100" s="30">
        <f t="shared" si="28"/>
        <v>-4.7545343198412935</v>
      </c>
      <c r="U100" s="39">
        <f t="shared" si="29"/>
        <v>31485225.971880995</v>
      </c>
      <c r="V100" s="39">
        <f t="shared" si="36"/>
        <v>3778227.1166257192</v>
      </c>
      <c r="W100" s="39">
        <f t="shared" si="37"/>
        <v>3260124.0355677186</v>
      </c>
      <c r="X100" s="30">
        <f t="shared" si="30"/>
        <v>26.598149270996664</v>
      </c>
    </row>
    <row r="101" spans="5:24" x14ac:dyDescent="0.3">
      <c r="E101" s="30">
        <f t="shared" si="31"/>
        <v>0.99000000000000066</v>
      </c>
      <c r="F101" s="30">
        <f t="shared" si="32"/>
        <v>68.66131530172747</v>
      </c>
      <c r="G101" s="30">
        <f t="shared" si="20"/>
        <v>4.2291859445854616</v>
      </c>
      <c r="H101" s="30">
        <f t="shared" si="38"/>
        <v>0.32914838683293368</v>
      </c>
      <c r="I101" s="30">
        <f t="shared" si="33"/>
        <v>425.425186916423</v>
      </c>
      <c r="J101" s="30">
        <f t="shared" si="34"/>
        <v>167.52921008631324</v>
      </c>
      <c r="K101" s="30">
        <f t="shared" si="35"/>
        <v>3.3542369628681552</v>
      </c>
      <c r="L101" s="30">
        <f t="shared" si="21"/>
        <v>134.04212379578291</v>
      </c>
      <c r="M101" s="30">
        <f t="shared" si="22"/>
        <v>0.33138490359272871</v>
      </c>
      <c r="N101" s="30">
        <f t="shared" si="23"/>
        <v>1.8778705987936954E-3</v>
      </c>
      <c r="O101" s="30">
        <f t="shared" si="39"/>
        <v>138.17097455623926</v>
      </c>
      <c r="P101" s="30">
        <f t="shared" si="24"/>
        <v>0.42068114385722838</v>
      </c>
      <c r="Q101" s="30">
        <f t="shared" si="25"/>
        <v>6.9469614619225892E-2</v>
      </c>
      <c r="R101" s="30">
        <f t="shared" si="26"/>
        <v>22.624386286533291</v>
      </c>
      <c r="S101" s="30">
        <f t="shared" si="27"/>
        <v>-54.086862898554294</v>
      </c>
      <c r="T101" s="30">
        <f t="shared" si="28"/>
        <v>-4.7698751132601647</v>
      </c>
      <c r="U101" s="39">
        <f t="shared" si="29"/>
        <v>31571841.276711486</v>
      </c>
      <c r="V101" s="39">
        <f t="shared" si="36"/>
        <v>3788620.9532053783</v>
      </c>
      <c r="W101" s="39">
        <f t="shared" si="37"/>
        <v>3298010.2450997722</v>
      </c>
      <c r="X101" s="30">
        <f t="shared" si="30"/>
        <v>26.862149057271125</v>
      </c>
    </row>
    <row r="102" spans="5:24" x14ac:dyDescent="0.3">
      <c r="E102" s="30">
        <f t="shared" si="31"/>
        <v>1.0000000000000007</v>
      </c>
      <c r="F102" s="30">
        <f t="shared" si="32"/>
        <v>68.887559164592801</v>
      </c>
      <c r="G102" s="30">
        <f t="shared" si="20"/>
        <v>4.2324755980671638</v>
      </c>
      <c r="H102" s="30">
        <f t="shared" si="38"/>
        <v>0.32896534817021816</v>
      </c>
      <c r="I102" s="30">
        <f t="shared" si="33"/>
        <v>424.88431828743745</v>
      </c>
      <c r="J102" s="30">
        <f t="shared" si="34"/>
        <v>167.48151133518064</v>
      </c>
      <c r="K102" s="30">
        <f t="shared" si="35"/>
        <v>3.3939859221453235</v>
      </c>
      <c r="L102" s="30">
        <f t="shared" si="21"/>
        <v>135.63057296594167</v>
      </c>
      <c r="M102" s="30">
        <f t="shared" si="22"/>
        <v>0.33120375261975132</v>
      </c>
      <c r="N102" s="30">
        <f t="shared" si="23"/>
        <v>1.8811075053954912E-3</v>
      </c>
      <c r="O102" s="30">
        <f t="shared" si="39"/>
        <v>138.13713229231067</v>
      </c>
      <c r="P102" s="30">
        <f t="shared" si="24"/>
        <v>0.42067569775095498</v>
      </c>
      <c r="Q102" s="30">
        <f t="shared" si="25"/>
        <v>6.9464723542955492E-2</v>
      </c>
      <c r="R102" s="30">
        <f t="shared" si="26"/>
        <v>22.686233199555385</v>
      </c>
      <c r="S102" s="30">
        <f t="shared" si="27"/>
        <v>-54.236121140602499</v>
      </c>
      <c r="T102" s="30">
        <f t="shared" si="28"/>
        <v>-4.7852552529174286</v>
      </c>
      <c r="U102" s="39">
        <f t="shared" si="29"/>
        <v>31658557.154221799</v>
      </c>
      <c r="V102" s="39">
        <f t="shared" si="36"/>
        <v>3799026.8585066157</v>
      </c>
      <c r="W102" s="39">
        <f t="shared" si="37"/>
        <v>3336000.5136848385</v>
      </c>
      <c r="X102" s="30">
        <f t="shared" si="30"/>
        <v>27.12611459318833</v>
      </c>
    </row>
    <row r="103" spans="5:24" x14ac:dyDescent="0.3">
      <c r="E103" s="30">
        <f t="shared" si="31"/>
        <v>1.0100000000000007</v>
      </c>
      <c r="F103" s="30">
        <f t="shared" si="32"/>
        <v>69.114421496588349</v>
      </c>
      <c r="G103" s="30">
        <f t="shared" si="20"/>
        <v>4.2357634137241371</v>
      </c>
      <c r="H103" s="30">
        <f t="shared" si="38"/>
        <v>0.32878156569733363</v>
      </c>
      <c r="I103" s="30">
        <f t="shared" si="33"/>
        <v>424.34195707603141</v>
      </c>
      <c r="J103" s="30">
        <f t="shared" si="34"/>
        <v>167.43365878265146</v>
      </c>
      <c r="K103" s="30">
        <f t="shared" si="35"/>
        <v>3.4338630492529685</v>
      </c>
      <c r="L103" s="30">
        <f t="shared" si="21"/>
        <v>137.22414398300316</v>
      </c>
      <c r="M103" s="30">
        <f t="shared" si="22"/>
        <v>0.33102186237773917</v>
      </c>
      <c r="N103" s="30">
        <f t="shared" si="23"/>
        <v>1.8843541372977491E-3</v>
      </c>
      <c r="O103" s="30">
        <f t="shared" si="39"/>
        <v>138.10318090629121</v>
      </c>
      <c r="P103" s="30">
        <f t="shared" si="24"/>
        <v>0.42067022787545821</v>
      </c>
      <c r="Q103" s="30">
        <f t="shared" si="25"/>
        <v>6.9459812506421165E-2</v>
      </c>
      <c r="R103" s="30">
        <f t="shared" si="26"/>
        <v>22.748148474866689</v>
      </c>
      <c r="S103" s="30">
        <f t="shared" si="27"/>
        <v>-54.385556678220645</v>
      </c>
      <c r="T103" s="30">
        <f t="shared" si="28"/>
        <v>-4.8006747586427911</v>
      </c>
      <c r="U103" s="39">
        <f t="shared" si="29"/>
        <v>31745372.471305106</v>
      </c>
      <c r="V103" s="39">
        <f t="shared" si="36"/>
        <v>3809444.6965566124</v>
      </c>
      <c r="W103" s="39">
        <f t="shared" si="37"/>
        <v>3374094.9606504044</v>
      </c>
      <c r="X103" s="30">
        <f t="shared" si="30"/>
        <v>27.390048699202225</v>
      </c>
    </row>
    <row r="104" spans="5:24" x14ac:dyDescent="0.3">
      <c r="E104" s="30">
        <f t="shared" si="31"/>
        <v>1.0200000000000007</v>
      </c>
      <c r="F104" s="30">
        <f t="shared" si="32"/>
        <v>69.341902981337014</v>
      </c>
      <c r="G104" s="30">
        <f t="shared" si="20"/>
        <v>4.2390493840876324</v>
      </c>
      <c r="H104" s="30">
        <f t="shared" si="38"/>
        <v>0.32859703634953163</v>
      </c>
      <c r="I104" s="30">
        <f t="shared" si="33"/>
        <v>423.79810150924919</v>
      </c>
      <c r="J104" s="30">
        <f t="shared" si="34"/>
        <v>167.38565203506502</v>
      </c>
      <c r="K104" s="30">
        <f t="shared" si="35"/>
        <v>3.4738686722416583</v>
      </c>
      <c r="L104" s="30">
        <f t="shared" si="21"/>
        <v>138.82284995653464</v>
      </c>
      <c r="M104" s="30">
        <f t="shared" si="22"/>
        <v>0.33083922981349112</v>
      </c>
      <c r="N104" s="30">
        <f t="shared" si="23"/>
        <v>1.887610523720178E-3</v>
      </c>
      <c r="O104" s="30">
        <f t="shared" si="39"/>
        <v>138.06912011887863</v>
      </c>
      <c r="P104" s="30">
        <f t="shared" si="24"/>
        <v>0.42066473409522315</v>
      </c>
      <c r="Q104" s="30">
        <f t="shared" si="25"/>
        <v>6.9454881427186477E-2</v>
      </c>
      <c r="R104" s="30">
        <f t="shared" si="26"/>
        <v>22.810131270345007</v>
      </c>
      <c r="S104" s="30">
        <f t="shared" si="27"/>
        <v>-54.535167597277962</v>
      </c>
      <c r="T104" s="30">
        <f t="shared" si="28"/>
        <v>-4.8161336495042306</v>
      </c>
      <c r="U104" s="39">
        <f t="shared" si="29"/>
        <v>31832286.081602115</v>
      </c>
      <c r="V104" s="39">
        <f t="shared" si="36"/>
        <v>3819874.3297922537</v>
      </c>
      <c r="W104" s="39">
        <f t="shared" si="37"/>
        <v>3412293.7039483269</v>
      </c>
      <c r="X104" s="30">
        <f t="shared" si="30"/>
        <v>27.65395417460849</v>
      </c>
    </row>
    <row r="105" spans="5:24" x14ac:dyDescent="0.3">
      <c r="E105" s="30">
        <f t="shared" si="31"/>
        <v>1.0300000000000007</v>
      </c>
      <c r="F105" s="30">
        <f t="shared" si="32"/>
        <v>69.570004294040459</v>
      </c>
      <c r="G105" s="30">
        <f t="shared" si="20"/>
        <v>4.2423335016581358</v>
      </c>
      <c r="H105" s="30">
        <f t="shared" si="38"/>
        <v>0.32841175705033976</v>
      </c>
      <c r="I105" s="30">
        <f t="shared" si="33"/>
        <v>423.25274983327643</v>
      </c>
      <c r="J105" s="30">
        <f t="shared" si="34"/>
        <v>167.33749069856998</v>
      </c>
      <c r="K105" s="30">
        <f t="shared" si="35"/>
        <v>3.5140031193208601</v>
      </c>
      <c r="L105" s="30">
        <f t="shared" si="21"/>
        <v>140.42670400245319</v>
      </c>
      <c r="M105" s="30">
        <f t="shared" si="22"/>
        <v>0.33065585186233265</v>
      </c>
      <c r="N105" s="30">
        <f t="shared" si="23"/>
        <v>1.8908766939702783E-3</v>
      </c>
      <c r="O105" s="30">
        <f t="shared" si="39"/>
        <v>138.03494965063541</v>
      </c>
      <c r="P105" s="30">
        <f t="shared" si="24"/>
        <v>0.42065921627371555</v>
      </c>
      <c r="Q105" s="30">
        <f t="shared" si="25"/>
        <v>6.9449930222505202E-2</v>
      </c>
      <c r="R105" s="30">
        <f t="shared" si="26"/>
        <v>22.872180734193076</v>
      </c>
      <c r="S105" s="30">
        <f t="shared" si="27"/>
        <v>-54.684951961076173</v>
      </c>
      <c r="T105" s="30">
        <f t="shared" si="28"/>
        <v>-4.8316319438004971</v>
      </c>
      <c r="U105" s="39">
        <f t="shared" si="29"/>
        <v>31919296.825414535</v>
      </c>
      <c r="V105" s="39">
        <f t="shared" si="36"/>
        <v>3830315.6190497442</v>
      </c>
      <c r="W105" s="39">
        <f t="shared" si="37"/>
        <v>3450596.8601388242</v>
      </c>
      <c r="X105" s="30">
        <f t="shared" si="30"/>
        <v>27.917833797704407</v>
      </c>
    </row>
    <row r="106" spans="5:24" x14ac:dyDescent="0.3">
      <c r="E106" s="30">
        <f t="shared" si="31"/>
        <v>1.0400000000000007</v>
      </c>
      <c r="F106" s="30">
        <f t="shared" si="32"/>
        <v>69.798726101382385</v>
      </c>
      <c r="G106" s="30">
        <f t="shared" si="20"/>
        <v>4.2456157589052532</v>
      </c>
      <c r="H106" s="30">
        <f t="shared" si="38"/>
        <v>0.32822572471173928</v>
      </c>
      <c r="I106" s="30">
        <f t="shared" si="33"/>
        <v>422.70590031366567</v>
      </c>
      <c r="J106" s="30">
        <f t="shared" si="34"/>
        <v>167.28917437913196</v>
      </c>
      <c r="K106" s="30">
        <f t="shared" si="35"/>
        <v>3.554266718852531</v>
      </c>
      <c r="L106" s="30">
        <f t="shared" si="21"/>
        <v>142.03571924276977</v>
      </c>
      <c r="M106" s="30">
        <f t="shared" si="22"/>
        <v>0.33047172544809833</v>
      </c>
      <c r="N106" s="30">
        <f t="shared" si="23"/>
        <v>1.894152677443603E-3</v>
      </c>
      <c r="O106" s="30">
        <f t="shared" si="39"/>
        <v>138.00066922199414</v>
      </c>
      <c r="P106" s="30">
        <f t="shared" si="24"/>
        <v>0.42065367427337202</v>
      </c>
      <c r="Q106" s="30">
        <f t="shared" si="25"/>
        <v>6.9444958809320861E-2</v>
      </c>
      <c r="R106" s="30">
        <f t="shared" si="26"/>
        <v>22.934296004875968</v>
      </c>
      <c r="S106" s="30">
        <f t="shared" si="27"/>
        <v>-54.834907810201898</v>
      </c>
      <c r="T106" s="30">
        <f t="shared" si="28"/>
        <v>-4.8471696590535682</v>
      </c>
      <c r="U106" s="39">
        <f t="shared" si="29"/>
        <v>32006403.529618282</v>
      </c>
      <c r="V106" s="39">
        <f t="shared" si="36"/>
        <v>3840768.4235541937</v>
      </c>
      <c r="W106" s="39">
        <f t="shared" si="37"/>
        <v>3489004.5443743663</v>
      </c>
      <c r="X106" s="30">
        <f t="shared" si="30"/>
        <v>28.181690325946377</v>
      </c>
    </row>
    <row r="107" spans="5:24" x14ac:dyDescent="0.3">
      <c r="E107" s="30">
        <f t="shared" si="31"/>
        <v>1.0500000000000007</v>
      </c>
      <c r="F107" s="30">
        <f t="shared" si="32"/>
        <v>70.02806906143114</v>
      </c>
      <c r="G107" s="30">
        <f t="shared" si="20"/>
        <v>4.248896148267594</v>
      </c>
      <c r="H107" s="30">
        <f t="shared" si="38"/>
        <v>0.32803893623407632</v>
      </c>
      <c r="I107" s="30">
        <f t="shared" si="33"/>
        <v>422.15755123556363</v>
      </c>
      <c r="J107" s="30">
        <f t="shared" si="34"/>
        <v>167.24070268254144</v>
      </c>
      <c r="K107" s="30">
        <f t="shared" si="35"/>
        <v>3.5946597993446439</v>
      </c>
      <c r="L107" s="30">
        <f t="shared" si="21"/>
        <v>143.6499088053304</v>
      </c>
      <c r="M107" s="30">
        <f t="shared" si="22"/>
        <v>0.33028684748311593</v>
      </c>
      <c r="N107" s="30">
        <f t="shared" si="23"/>
        <v>1.897438503624027E-3</v>
      </c>
      <c r="O107" s="30">
        <f t="shared" si="39"/>
        <v>137.96627855326315</v>
      </c>
      <c r="P107" s="30">
        <f t="shared" si="24"/>
        <v>0.42064810795559043</v>
      </c>
      <c r="Q107" s="30">
        <f t="shared" si="25"/>
        <v>6.9439967104266337E-2</v>
      </c>
      <c r="R107" s="30">
        <f t="shared" si="26"/>
        <v>22.996476211058415</v>
      </c>
      <c r="S107" s="30">
        <f t="shared" si="27"/>
        <v>-54.985033162378748</v>
      </c>
      <c r="T107" s="30">
        <f t="shared" si="28"/>
        <v>-4.8627468120010695</v>
      </c>
      <c r="U107" s="39">
        <f t="shared" si="29"/>
        <v>32093605.007576562</v>
      </c>
      <c r="V107" s="39">
        <f t="shared" si="36"/>
        <v>3851232.6009091875</v>
      </c>
      <c r="W107" s="39">
        <f t="shared" si="37"/>
        <v>3527516.8703834582</v>
      </c>
      <c r="X107" s="30">
        <f t="shared" si="30"/>
        <v>28.445526496105025</v>
      </c>
    </row>
    <row r="108" spans="5:24" x14ac:dyDescent="0.3">
      <c r="E108" s="30">
        <f t="shared" si="31"/>
        <v>1.0600000000000007</v>
      </c>
      <c r="F108" s="30">
        <f t="shared" si="32"/>
        <v>70.258033823541723</v>
      </c>
      <c r="G108" s="30">
        <f t="shared" si="20"/>
        <v>4.2521746621526564</v>
      </c>
      <c r="H108" s="30">
        <f t="shared" si="38"/>
        <v>0.32785138850623952</v>
      </c>
      <c r="I108" s="30">
        <f t="shared" si="33"/>
        <v>421.60770090393981</v>
      </c>
      <c r="J108" s="30">
        <f t="shared" si="34"/>
        <v>167.19207521442144</v>
      </c>
      <c r="K108" s="30">
        <f t="shared" si="35"/>
        <v>3.6351826894446528</v>
      </c>
      <c r="L108" s="30">
        <f t="shared" si="21"/>
        <v>145.26928582355501</v>
      </c>
      <c r="M108" s="30">
        <f t="shared" si="22"/>
        <v>0.33010121486819</v>
      </c>
      <c r="N108" s="30">
        <f t="shared" si="23"/>
        <v>1.9007342020840071E-3</v>
      </c>
      <c r="O108" s="30">
        <f t="shared" si="39"/>
        <v>137.93177736463201</v>
      </c>
      <c r="P108" s="30">
        <f t="shared" si="24"/>
        <v>0.42064251718072027</v>
      </c>
      <c r="Q108" s="30">
        <f t="shared" si="25"/>
        <v>6.9434955023663342E-2</v>
      </c>
      <c r="R108" s="30">
        <f t="shared" si="26"/>
        <v>23.058720471541925</v>
      </c>
      <c r="S108" s="30">
        <f t="shared" si="27"/>
        <v>-55.135326012318998</v>
      </c>
      <c r="T108" s="30">
        <f t="shared" si="28"/>
        <v>-4.8783634185886378</v>
      </c>
      <c r="U108" s="39">
        <f t="shared" si="29"/>
        <v>32180900.059052695</v>
      </c>
      <c r="V108" s="39">
        <f t="shared" si="36"/>
        <v>3861708.0070863231</v>
      </c>
      <c r="W108" s="39">
        <f t="shared" si="37"/>
        <v>3566133.9504543212</v>
      </c>
      <c r="X108" s="30">
        <f t="shared" si="30"/>
        <v>28.709345024417985</v>
      </c>
    </row>
    <row r="109" spans="5:24" x14ac:dyDescent="0.3">
      <c r="E109" s="30">
        <f t="shared" si="31"/>
        <v>1.0700000000000007</v>
      </c>
      <c r="F109" s="30">
        <f t="shared" si="32"/>
        <v>70.488621028257143</v>
      </c>
      <c r="G109" s="30">
        <f t="shared" si="20"/>
        <v>4.2554512929367103</v>
      </c>
      <c r="H109" s="30">
        <f t="shared" si="38"/>
        <v>0.32766307840539355</v>
      </c>
      <c r="I109" s="30">
        <f t="shared" si="33"/>
        <v>421.05634764381665</v>
      </c>
      <c r="J109" s="30">
        <f t="shared" si="34"/>
        <v>167.14329158023554</v>
      </c>
      <c r="K109" s="30">
        <f t="shared" si="35"/>
        <v>3.6758357179328915</v>
      </c>
      <c r="L109" s="30">
        <f t="shared" si="21"/>
        <v>146.8938634361738</v>
      </c>
      <c r="M109" s="30">
        <f t="shared" si="22"/>
        <v>0.32991482449258658</v>
      </c>
      <c r="N109" s="30">
        <f t="shared" si="23"/>
        <v>1.904039802484852E-3</v>
      </c>
      <c r="O109" s="30">
        <f t="shared" si="39"/>
        <v>137.89716537617713</v>
      </c>
      <c r="P109" s="30">
        <f t="shared" si="24"/>
        <v>0.42063690180805263</v>
      </c>
      <c r="Q109" s="30">
        <f t="shared" si="25"/>
        <v>6.9429922483522047E-2</v>
      </c>
      <c r="R109" s="30">
        <f t="shared" si="26"/>
        <v>23.121027895201834</v>
      </c>
      <c r="S109" s="30">
        <f t="shared" si="27"/>
        <v>-55.285784331575037</v>
      </c>
      <c r="T109" s="30">
        <f t="shared" si="28"/>
        <v>-4.8940194939622552</v>
      </c>
      <c r="U109" s="39">
        <f t="shared" si="29"/>
        <v>32268287.470122784</v>
      </c>
      <c r="V109" s="39">
        <f t="shared" si="36"/>
        <v>3872194.4964147341</v>
      </c>
      <c r="W109" s="39">
        <f t="shared" si="37"/>
        <v>3604855.8954184684</v>
      </c>
      <c r="X109" s="30">
        <f t="shared" si="30"/>
        <v>28.973148606740395</v>
      </c>
    </row>
    <row r="110" spans="5:24" x14ac:dyDescent="0.3">
      <c r="E110" s="30">
        <f t="shared" si="31"/>
        <v>1.0800000000000007</v>
      </c>
      <c r="F110" s="30">
        <f t="shared" si="32"/>
        <v>70.719831307209162</v>
      </c>
      <c r="G110" s="30">
        <f t="shared" si="20"/>
        <v>4.2587260329646819</v>
      </c>
      <c r="H110" s="30">
        <f t="shared" si="38"/>
        <v>0.32747400279715677</v>
      </c>
      <c r="I110" s="30">
        <f t="shared" si="33"/>
        <v>420.50348980050092</v>
      </c>
      <c r="J110" s="30">
        <f t="shared" si="34"/>
        <v>167.09435138529591</v>
      </c>
      <c r="K110" s="30">
        <f t="shared" si="35"/>
        <v>3.7166192137159104</v>
      </c>
      <c r="L110" s="30">
        <f t="shared" si="21"/>
        <v>148.52365478696069</v>
      </c>
      <c r="M110" s="30">
        <f t="shared" si="22"/>
        <v>0.3297276732340178</v>
      </c>
      <c r="N110" s="30">
        <f t="shared" si="23"/>
        <v>1.9073553345769875E-3</v>
      </c>
      <c r="O110" s="30">
        <f t="shared" si="39"/>
        <v>137.86244230786747</v>
      </c>
      <c r="P110" s="30">
        <f t="shared" si="24"/>
        <v>0.4206312616958105</v>
      </c>
      <c r="Q110" s="30">
        <f t="shared" si="25"/>
        <v>6.9424869399540692E-2</v>
      </c>
      <c r="R110" s="30">
        <f t="shared" si="26"/>
        <v>23.183397580924137</v>
      </c>
      <c r="S110" s="30">
        <f t="shared" si="27"/>
        <v>-55.436406068390369</v>
      </c>
      <c r="T110" s="30">
        <f t="shared" si="28"/>
        <v>-4.9097150524605455</v>
      </c>
      <c r="U110" s="39">
        <f t="shared" si="29"/>
        <v>32355766.013088167</v>
      </c>
      <c r="V110" s="39">
        <f t="shared" si="36"/>
        <v>3882691.92157058</v>
      </c>
      <c r="W110" s="39">
        <f t="shared" si="37"/>
        <v>3643682.8146341741</v>
      </c>
      <c r="X110" s="30">
        <f t="shared" si="30"/>
        <v>29.236939918693043</v>
      </c>
    </row>
    <row r="111" spans="5:24" x14ac:dyDescent="0.3">
      <c r="E111" s="30">
        <f t="shared" si="31"/>
        <v>1.0900000000000007</v>
      </c>
      <c r="F111" s="30">
        <f t="shared" si="32"/>
        <v>70.9516652830184</v>
      </c>
      <c r="G111" s="30">
        <f t="shared" si="20"/>
        <v>4.2619988745500343</v>
      </c>
      <c r="H111" s="30">
        <f t="shared" si="38"/>
        <v>0.32728415853524595</v>
      </c>
      <c r="I111" s="30">
        <f t="shared" si="33"/>
        <v>419.94912573981702</v>
      </c>
      <c r="J111" s="30">
        <f t="shared" si="34"/>
        <v>167.04525423477131</v>
      </c>
      <c r="K111" s="30">
        <f t="shared" si="35"/>
        <v>3.7575335058197483</v>
      </c>
      <c r="L111" s="30">
        <f t="shared" si="21"/>
        <v>150.15867302446469</v>
      </c>
      <c r="M111" s="30">
        <f t="shared" si="22"/>
        <v>0.329539757958628</v>
      </c>
      <c r="N111" s="30">
        <f t="shared" si="23"/>
        <v>1.9106808282002253E-3</v>
      </c>
      <c r="O111" s="30">
        <f t="shared" si="39"/>
        <v>137.82760787957025</v>
      </c>
      <c r="P111" s="30">
        <f t="shared" si="24"/>
        <v>0.42062559670113847</v>
      </c>
      <c r="Q111" s="30">
        <f t="shared" si="25"/>
        <v>6.9419795687105171E-2</v>
      </c>
      <c r="R111" s="30">
        <f t="shared" si="26"/>
        <v>23.24582861754233</v>
      </c>
      <c r="S111" s="30">
        <f t="shared" si="27"/>
        <v>-55.587189147550482</v>
      </c>
      <c r="T111" s="30">
        <f t="shared" si="28"/>
        <v>-4.9254501076070101</v>
      </c>
      <c r="U111" s="39">
        <f t="shared" si="29"/>
        <v>32443334.446387772</v>
      </c>
      <c r="V111" s="39">
        <f t="shared" si="36"/>
        <v>3893200.1335665323</v>
      </c>
      <c r="W111" s="39">
        <f t="shared" si="37"/>
        <v>3682614.8159698392</v>
      </c>
      <c r="X111" s="30">
        <f t="shared" si="30"/>
        <v>29.500721615808384</v>
      </c>
    </row>
    <row r="112" spans="5:24" x14ac:dyDescent="0.3">
      <c r="E112" s="30">
        <f t="shared" si="31"/>
        <v>1.1000000000000008</v>
      </c>
      <c r="F112" s="30">
        <f t="shared" si="32"/>
        <v>71.184123569193829</v>
      </c>
      <c r="G112" s="30">
        <f t="shared" si="20"/>
        <v>4.2652698099746571</v>
      </c>
      <c r="H112" s="30">
        <f t="shared" si="38"/>
        <v>0.32709354246227562</v>
      </c>
      <c r="I112" s="30">
        <f t="shared" si="33"/>
        <v>419.39325384834149</v>
      </c>
      <c r="J112" s="30">
        <f t="shared" si="34"/>
        <v>166.99599973369524</v>
      </c>
      <c r="K112" s="30">
        <f t="shared" si="35"/>
        <v>3.7985789233831402</v>
      </c>
      <c r="L112" s="30">
        <f t="shared" si="21"/>
        <v>151.79893130173838</v>
      </c>
      <c r="M112" s="30">
        <f t="shared" si="22"/>
        <v>0.32935107552097898</v>
      </c>
      <c r="N112" s="30">
        <f t="shared" si="23"/>
        <v>1.9140163132840302E-3</v>
      </c>
      <c r="O112" s="30">
        <f t="shared" si="39"/>
        <v>137.79266181105677</v>
      </c>
      <c r="P112" s="30">
        <f t="shared" si="24"/>
        <v>0.42061990668009264</v>
      </c>
      <c r="Q112" s="30">
        <f t="shared" si="25"/>
        <v>6.9414701261288653E-2</v>
      </c>
      <c r="R112" s="30">
        <f t="shared" si="26"/>
        <v>23.308320083773992</v>
      </c>
      <c r="S112" s="30">
        <f t="shared" si="27"/>
        <v>-55.738131470233284</v>
      </c>
      <c r="T112" s="30">
        <f t="shared" si="28"/>
        <v>-4.9412246721022459</v>
      </c>
      <c r="U112" s="39">
        <f t="shared" si="29"/>
        <v>32530991.514510188</v>
      </c>
      <c r="V112" s="39">
        <f t="shared" si="36"/>
        <v>3903718.9817412226</v>
      </c>
      <c r="W112" s="39">
        <f t="shared" si="37"/>
        <v>3721652.0057872515</v>
      </c>
      <c r="X112" s="30">
        <f t="shared" si="30"/>
        <v>29.764496333674188</v>
      </c>
    </row>
    <row r="113" spans="5:24" x14ac:dyDescent="0.3">
      <c r="E113" s="30">
        <f t="shared" si="31"/>
        <v>1.1100000000000008</v>
      </c>
      <c r="F113" s="30">
        <f t="shared" si="32"/>
        <v>71.417206770031569</v>
      </c>
      <c r="G113" s="30">
        <f t="shared" si="20"/>
        <v>4.2685388314887422</v>
      </c>
      <c r="H113" s="30">
        <f t="shared" si="38"/>
        <v>0.32690215140851464</v>
      </c>
      <c r="I113" s="30">
        <f t="shared" si="33"/>
        <v>418.83587253363913</v>
      </c>
      <c r="J113" s="30">
        <f t="shared" si="34"/>
        <v>166.94658748697421</v>
      </c>
      <c r="K113" s="30">
        <f t="shared" si="35"/>
        <v>3.8397557956506589</v>
      </c>
      <c r="L113" s="30">
        <f t="shared" si="21"/>
        <v>153.44444277606374</v>
      </c>
      <c r="M113" s="30">
        <f t="shared" si="22"/>
        <v>0.32916162276403699</v>
      </c>
      <c r="N113" s="30">
        <f t="shared" si="23"/>
        <v>1.9173618198477897E-3</v>
      </c>
      <c r="O113" s="30">
        <f t="shared" si="39"/>
        <v>137.75760382200821</v>
      </c>
      <c r="P113" s="30">
        <f t="shared" si="24"/>
        <v>0.42061419148763052</v>
      </c>
      <c r="Q113" s="30">
        <f t="shared" si="25"/>
        <v>6.9409586036851212E-2</v>
      </c>
      <c r="R113" s="30">
        <f t="shared" si="26"/>
        <v>23.370871048157326</v>
      </c>
      <c r="S113" s="30">
        <f t="shared" si="27"/>
        <v>-55.889230913859166</v>
      </c>
      <c r="T113" s="30">
        <f t="shared" si="28"/>
        <v>-4.9570387578160995</v>
      </c>
      <c r="U113" s="39">
        <f t="shared" si="29"/>
        <v>32618735.947905608</v>
      </c>
      <c r="V113" s="39">
        <f t="shared" si="36"/>
        <v>3914248.3137486726</v>
      </c>
      <c r="W113" s="39">
        <f t="shared" si="37"/>
        <v>3760794.488924738</v>
      </c>
      <c r="X113" s="30">
        <f t="shared" si="30"/>
        <v>30.028266688075089</v>
      </c>
    </row>
    <row r="114" spans="5:24" x14ac:dyDescent="0.3">
      <c r="E114" s="30">
        <f t="shared" si="31"/>
        <v>1.1200000000000008</v>
      </c>
      <c r="F114" s="30">
        <f t="shared" si="32"/>
        <v>71.650915480513149</v>
      </c>
      <c r="G114" s="30">
        <f t="shared" si="20"/>
        <v>4.2718059313106718</v>
      </c>
      <c r="H114" s="30">
        <f t="shared" si="38"/>
        <v>0.326709982192952</v>
      </c>
      <c r="I114" s="30">
        <f t="shared" si="33"/>
        <v>418.27698022450056</v>
      </c>
      <c r="J114" s="30">
        <f t="shared" si="34"/>
        <v>166.89701709939604</v>
      </c>
      <c r="K114" s="30">
        <f t="shared" si="35"/>
        <v>3.8810644519657931</v>
      </c>
      <c r="L114" s="30">
        <f t="shared" si="21"/>
        <v>155.09522060867579</v>
      </c>
      <c r="M114" s="30">
        <f t="shared" si="22"/>
        <v>0.32897139651915952</v>
      </c>
      <c r="N114" s="30">
        <f t="shared" si="23"/>
        <v>1.9207173780010861E-3</v>
      </c>
      <c r="O114" s="30">
        <f t="shared" si="39"/>
        <v>137.72243363202151</v>
      </c>
      <c r="P114" s="30">
        <f t="shared" si="24"/>
        <v>0.42060845097760036</v>
      </c>
      <c r="Q114" s="30">
        <f t="shared" si="25"/>
        <v>6.940444992823952E-2</v>
      </c>
      <c r="R114" s="30">
        <f t="shared" si="26"/>
        <v>23.433480568987566</v>
      </c>
      <c r="S114" s="30">
        <f t="shared" si="27"/>
        <v>-56.040485331941092</v>
      </c>
      <c r="T114" s="30">
        <f t="shared" si="28"/>
        <v>-4.9728923757797965</v>
      </c>
      <c r="U114" s="39">
        <f t="shared" si="29"/>
        <v>32706566.462897711</v>
      </c>
      <c r="V114" s="39">
        <f t="shared" si="36"/>
        <v>3924787.9755477253</v>
      </c>
      <c r="W114" s="39">
        <f t="shared" si="37"/>
        <v>3800042.3686802154</v>
      </c>
      <c r="X114" s="30">
        <f t="shared" si="30"/>
        <v>30.292035275131983</v>
      </c>
    </row>
    <row r="115" spans="5:24" x14ac:dyDescent="0.3">
      <c r="E115" s="30">
        <f t="shared" si="31"/>
        <v>1.1300000000000008</v>
      </c>
      <c r="F115" s="30">
        <f t="shared" si="32"/>
        <v>71.885250286203018</v>
      </c>
      <c r="G115" s="30">
        <f t="shared" si="20"/>
        <v>4.2750711016269003</v>
      </c>
      <c r="H115" s="30">
        <f t="shared" si="38"/>
        <v>0.32651703162285273</v>
      </c>
      <c r="I115" s="30">
        <f t="shared" si="33"/>
        <v>417.71657537118114</v>
      </c>
      <c r="J115" s="30">
        <f t="shared" si="34"/>
        <v>166.84728817563823</v>
      </c>
      <c r="K115" s="30">
        <f t="shared" si="35"/>
        <v>3.922505221763958</v>
      </c>
      <c r="L115" s="30">
        <f t="shared" si="21"/>
        <v>156.75127796448297</v>
      </c>
      <c r="M115" s="30">
        <f t="shared" si="22"/>
        <v>0.32878039360608319</v>
      </c>
      <c r="N115" s="30">
        <f t="shared" si="23"/>
        <v>1.9240830179439658E-3</v>
      </c>
      <c r="O115" s="30">
        <f t="shared" si="39"/>
        <v>137.68715096061533</v>
      </c>
      <c r="P115" s="30">
        <f t="shared" si="24"/>
        <v>0.42060268500273057</v>
      </c>
      <c r="Q115" s="30">
        <f t="shared" si="25"/>
        <v>6.9399292849586458E-2</v>
      </c>
      <c r="R115" s="30">
        <f t="shared" si="26"/>
        <v>23.496147694253299</v>
      </c>
      <c r="S115" s="30">
        <f t="shared" si="27"/>
        <v>-56.19189255393411</v>
      </c>
      <c r="T115" s="30">
        <f t="shared" si="28"/>
        <v>-4.988785536178022</v>
      </c>
      <c r="U115" s="39">
        <f t="shared" si="29"/>
        <v>32794481.761595212</v>
      </c>
      <c r="V115" s="39">
        <f t="shared" si="36"/>
        <v>3935337.8113914253</v>
      </c>
      <c r="W115" s="39">
        <f t="shared" si="37"/>
        <v>3839395.7467941297</v>
      </c>
      <c r="X115" s="30">
        <f t="shared" si="30"/>
        <v>30.555804671439169</v>
      </c>
    </row>
    <row r="116" spans="5:24" x14ac:dyDescent="0.3">
      <c r="E116" s="30">
        <f t="shared" si="31"/>
        <v>1.1400000000000008</v>
      </c>
      <c r="F116" s="30">
        <f t="shared" si="32"/>
        <v>72.120211763145548</v>
      </c>
      <c r="G116" s="30">
        <f t="shared" si="20"/>
        <v>4.278334334591837</v>
      </c>
      <c r="H116" s="30">
        <f t="shared" si="38"/>
        <v>0.32632329649366909</v>
      </c>
      <c r="I116" s="30">
        <f t="shared" si="33"/>
        <v>417.15465644564182</v>
      </c>
      <c r="J116" s="30">
        <f t="shared" si="34"/>
        <v>166.79740032027644</v>
      </c>
      <c r="K116" s="30">
        <f t="shared" si="35"/>
        <v>3.9640784345654416</v>
      </c>
      <c r="L116" s="30">
        <f t="shared" si="21"/>
        <v>158.4126280117855</v>
      </c>
      <c r="M116" s="30">
        <f t="shared" si="22"/>
        <v>0.32858861083291119</v>
      </c>
      <c r="N116" s="30">
        <f t="shared" si="23"/>
        <v>1.9274587699672104E-3</v>
      </c>
      <c r="O116" s="30">
        <f t="shared" si="39"/>
        <v>137.65175552723613</v>
      </c>
      <c r="P116" s="30">
        <f t="shared" si="24"/>
        <v>0.42059689341461964</v>
      </c>
      <c r="Q116" s="30">
        <f t="shared" si="25"/>
        <v>6.9394114714710811E-2</v>
      </c>
      <c r="R116" s="30">
        <f t="shared" si="26"/>
        <v>23.558871461572611</v>
      </c>
      <c r="S116" s="30">
        <f t="shared" si="27"/>
        <v>-56.343450385084694</v>
      </c>
      <c r="T116" s="30">
        <f t="shared" si="28"/>
        <v>-5.004718248340958</v>
      </c>
      <c r="U116" s="39">
        <f t="shared" si="29"/>
        <v>32882480.531803392</v>
      </c>
      <c r="V116" s="39">
        <f t="shared" si="36"/>
        <v>3945897.6638164069</v>
      </c>
      <c r="W116" s="39">
        <f t="shared" si="37"/>
        <v>3878854.7234322936</v>
      </c>
      <c r="X116" s="30">
        <f t="shared" si="30"/>
        <v>30.819577434199509</v>
      </c>
    </row>
    <row r="117" spans="5:24" x14ac:dyDescent="0.3">
      <c r="E117" s="30">
        <f t="shared" si="31"/>
        <v>1.1500000000000008</v>
      </c>
      <c r="F117" s="30">
        <f t="shared" si="32"/>
        <v>72.355800477761278</v>
      </c>
      <c r="G117" s="30">
        <f t="shared" si="20"/>
        <v>4.2815956223277265</v>
      </c>
      <c r="H117" s="30">
        <f t="shared" si="38"/>
        <v>0.32612877358895176</v>
      </c>
      <c r="I117" s="30">
        <f t="shared" si="33"/>
        <v>416.59122194179099</v>
      </c>
      <c r="J117" s="30">
        <f t="shared" si="34"/>
        <v>166.74735313779303</v>
      </c>
      <c r="K117" s="30">
        <f t="shared" si="35"/>
        <v>4.0057844199682826</v>
      </c>
      <c r="L117" s="30">
        <f t="shared" si="21"/>
        <v>160.07928392199062</v>
      </c>
      <c r="M117" s="30">
        <f t="shared" si="22"/>
        <v>0.32839604499610264</v>
      </c>
      <c r="N117" s="30">
        <f t="shared" si="23"/>
        <v>1.9308446644526116E-3</v>
      </c>
      <c r="O117" s="30">
        <f t="shared" si="39"/>
        <v>137.61624705126417</v>
      </c>
      <c r="P117" s="30">
        <f t="shared" si="24"/>
        <v>0.42059107606372464</v>
      </c>
      <c r="Q117" s="30">
        <f t="shared" si="25"/>
        <v>6.9388915437116977E-2</v>
      </c>
      <c r="R117" s="30">
        <f t="shared" si="26"/>
        <v>23.621650898129236</v>
      </c>
      <c r="S117" s="30">
        <f t="shared" si="27"/>
        <v>-56.495156606279927</v>
      </c>
      <c r="T117" s="30">
        <f t="shared" si="28"/>
        <v>-5.0206905207362853</v>
      </c>
      <c r="U117" s="39">
        <f t="shared" si="29"/>
        <v>32970561.446935426</v>
      </c>
      <c r="V117" s="39">
        <f t="shared" si="36"/>
        <v>3956467.3736322508</v>
      </c>
      <c r="W117" s="39">
        <f t="shared" si="37"/>
        <v>3918419.3971686163</v>
      </c>
      <c r="X117" s="30">
        <f t="shared" si="30"/>
        <v>31.083356101357399</v>
      </c>
    </row>
    <row r="118" spans="5:24" x14ac:dyDescent="0.3">
      <c r="E118" s="30">
        <f t="shared" si="31"/>
        <v>1.1600000000000008</v>
      </c>
      <c r="F118" s="30">
        <f t="shared" si="32"/>
        <v>72.592016986742564</v>
      </c>
      <c r="G118" s="30">
        <f t="shared" si="20"/>
        <v>4.2848549569245362</v>
      </c>
      <c r="H118" s="30">
        <f t="shared" si="38"/>
        <v>0.32593345968097154</v>
      </c>
      <c r="I118" s="30">
        <f t="shared" si="33"/>
        <v>416.02627037572819</v>
      </c>
      <c r="J118" s="30">
        <f t="shared" si="34"/>
        <v>166.69714623258565</v>
      </c>
      <c r="K118" s="30">
        <f t="shared" si="35"/>
        <v>4.0476235076410854</v>
      </c>
      <c r="L118" s="30">
        <f t="shared" si="21"/>
        <v>161.7512588693256</v>
      </c>
      <c r="M118" s="30">
        <f t="shared" si="22"/>
        <v>0.32820269288046183</v>
      </c>
      <c r="N118" s="30">
        <f t="shared" si="23"/>
        <v>1.9342407318732417E-3</v>
      </c>
      <c r="O118" s="30">
        <f t="shared" si="39"/>
        <v>137.58062525201953</v>
      </c>
      <c r="P118" s="30">
        <f t="shared" si="24"/>
        <v>0.42058523279935101</v>
      </c>
      <c r="Q118" s="30">
        <f t="shared" si="25"/>
        <v>6.9383694929994688E-2</v>
      </c>
      <c r="R118" s="30">
        <f t="shared" si="26"/>
        <v>23.684485020608545</v>
      </c>
      <c r="S118" s="30">
        <f t="shared" si="27"/>
        <v>-56.647008973896391</v>
      </c>
      <c r="T118" s="30">
        <f t="shared" si="28"/>
        <v>-5.0367023609611383</v>
      </c>
      <c r="U118" s="39">
        <f t="shared" si="29"/>
        <v>33058723.165923655</v>
      </c>
      <c r="V118" s="39">
        <f t="shared" si="36"/>
        <v>3967046.7799108382</v>
      </c>
      <c r="W118" s="39">
        <f t="shared" si="37"/>
        <v>3958089.8649677248</v>
      </c>
      <c r="X118" s="30">
        <f t="shared" si="30"/>
        <v>31.34714319172976</v>
      </c>
    </row>
    <row r="119" spans="5:24" x14ac:dyDescent="0.3">
      <c r="E119" s="30">
        <f t="shared" si="31"/>
        <v>1.1700000000000008</v>
      </c>
      <c r="F119" s="30">
        <f t="shared" si="32"/>
        <v>72.828861836948647</v>
      </c>
      <c r="G119" s="30">
        <f t="shared" si="20"/>
        <v>4.2881123304398354</v>
      </c>
      <c r="H119" s="30">
        <f t="shared" si="38"/>
        <v>0.32573735152992001</v>
      </c>
      <c r="I119" s="30">
        <f t="shared" si="33"/>
        <v>415.45980028598922</v>
      </c>
      <c r="J119" s="30">
        <f t="shared" si="34"/>
        <v>166.64677920897603</v>
      </c>
      <c r="K119" s="30">
        <f t="shared" si="35"/>
        <v>4.0895960273157614</v>
      </c>
      <c r="L119" s="30">
        <f t="shared" si="21"/>
        <v>163.42856603054747</v>
      </c>
      <c r="M119" s="30">
        <f t="shared" si="22"/>
        <v>0.32800855125912737</v>
      </c>
      <c r="N119" s="30">
        <f t="shared" si="23"/>
        <v>1.9376470027937308E-3</v>
      </c>
      <c r="O119" s="30">
        <f t="shared" si="39"/>
        <v>137.54488984876849</v>
      </c>
      <c r="P119" s="30">
        <f t="shared" si="24"/>
        <v>0.42057936346964109</v>
      </c>
      <c r="Q119" s="30">
        <f t="shared" si="25"/>
        <v>6.9378453106218652E-2</v>
      </c>
      <c r="R119" s="30">
        <f t="shared" si="26"/>
        <v>23.747372835133433</v>
      </c>
      <c r="S119" s="30">
        <f t="shared" si="27"/>
        <v>-56.799005219648713</v>
      </c>
      <c r="T119" s="30">
        <f t="shared" si="28"/>
        <v>-5.0527537757340193</v>
      </c>
      <c r="U119" s="39">
        <f t="shared" si="29"/>
        <v>33146964.333130587</v>
      </c>
      <c r="V119" s="39">
        <f t="shared" si="36"/>
        <v>3977635.7199756703</v>
      </c>
      <c r="W119" s="39">
        <f t="shared" si="37"/>
        <v>3997866.2221674817</v>
      </c>
      <c r="X119" s="30">
        <f t="shared" si="30"/>
        <v>31.610941205134903</v>
      </c>
    </row>
    <row r="120" spans="5:24" x14ac:dyDescent="0.3">
      <c r="E120" s="30">
        <f t="shared" si="31"/>
        <v>1.1800000000000008</v>
      </c>
      <c r="F120" s="30">
        <f t="shared" si="32"/>
        <v>73.06633556529998</v>
      </c>
      <c r="G120" s="30">
        <f t="shared" si="20"/>
        <v>4.2913677348986763</v>
      </c>
      <c r="H120" s="30">
        <f t="shared" si="38"/>
        <v>0.32554044588408715</v>
      </c>
      <c r="I120" s="30">
        <f t="shared" si="33"/>
        <v>414.89181023379274</v>
      </c>
      <c r="J120" s="30">
        <f t="shared" si="34"/>
        <v>166.59625167121868</v>
      </c>
      <c r="K120" s="30">
        <f t="shared" si="35"/>
        <v>4.1317023087802118</v>
      </c>
      <c r="L120" s="30">
        <f t="shared" si="21"/>
        <v>165.1112185846508</v>
      </c>
      <c r="M120" s="30">
        <f t="shared" si="22"/>
        <v>0.32781361689356342</v>
      </c>
      <c r="N120" s="30">
        <f t="shared" si="23"/>
        <v>1.9410635078705404E-3</v>
      </c>
      <c r="O120" s="30">
        <f t="shared" si="39"/>
        <v>137.50904056072966</v>
      </c>
      <c r="P120" s="30">
        <f t="shared" si="24"/>
        <v>0.42057346792156353</v>
      </c>
      <c r="Q120" s="30">
        <f t="shared" si="25"/>
        <v>6.9373189878348424E-2</v>
      </c>
      <c r="R120" s="30">
        <f t="shared" si="26"/>
        <v>23.810313337200167</v>
      </c>
      <c r="S120" s="30">
        <f t="shared" si="27"/>
        <v>-56.951143050438077</v>
      </c>
      <c r="T120" s="30">
        <f t="shared" si="28"/>
        <v>-5.0688447708866784</v>
      </c>
      <c r="U120" s="39">
        <f t="shared" si="29"/>
        <v>33235283.5782599</v>
      </c>
      <c r="V120" s="39">
        <f t="shared" si="36"/>
        <v>3988234.0293911877</v>
      </c>
      <c r="W120" s="39">
        <f t="shared" si="37"/>
        <v>4037748.5624613934</v>
      </c>
      <c r="X120" s="30">
        <f t="shared" si="30"/>
        <v>31.874752622519456</v>
      </c>
    </row>
    <row r="121" spans="5:24" x14ac:dyDescent="0.3">
      <c r="E121" s="30">
        <f t="shared" si="31"/>
        <v>1.1900000000000008</v>
      </c>
      <c r="F121" s="30">
        <f t="shared" si="32"/>
        <v>73.304438698671987</v>
      </c>
      <c r="G121" s="30">
        <f t="shared" si="20"/>
        <v>4.294621162293482</v>
      </c>
      <c r="H121" s="30">
        <f t="shared" si="38"/>
        <v>0.32534273948057191</v>
      </c>
      <c r="I121" s="30">
        <f t="shared" si="33"/>
        <v>414.32229880328833</v>
      </c>
      <c r="J121" s="30">
        <f t="shared" si="34"/>
        <v>166.54556322350982</v>
      </c>
      <c r="K121" s="30">
        <f t="shared" si="35"/>
        <v>4.1739426818709342</v>
      </c>
      <c r="L121" s="30">
        <f t="shared" si="21"/>
        <v>166.79922971257218</v>
      </c>
      <c r="M121" s="30">
        <f t="shared" si="22"/>
        <v>0.32761788653355017</v>
      </c>
      <c r="N121" s="30">
        <f t="shared" si="23"/>
        <v>1.9444902778522389E-3</v>
      </c>
      <c r="O121" s="30">
        <f t="shared" si="39"/>
        <v>137.47307710708023</v>
      </c>
      <c r="P121" s="30">
        <f t="shared" si="24"/>
        <v>0.42056754600090146</v>
      </c>
      <c r="Q121" s="30">
        <f t="shared" si="25"/>
        <v>6.9367905158628063E-2</v>
      </c>
      <c r="R121" s="30">
        <f t="shared" si="26"/>
        <v>23.87330551161412</v>
      </c>
      <c r="S121" s="30">
        <f t="shared" si="27"/>
        <v>-57.10342014820047</v>
      </c>
      <c r="T121" s="30">
        <f t="shared" si="28"/>
        <v>-5.0849753513559435</v>
      </c>
      <c r="U121" s="39">
        <f t="shared" si="29"/>
        <v>33323679.516267277</v>
      </c>
      <c r="V121" s="39">
        <f t="shared" si="36"/>
        <v>3998841.5419520731</v>
      </c>
      <c r="W121" s="39">
        <f t="shared" si="37"/>
        <v>4077736.9778809142</v>
      </c>
      <c r="X121" s="30">
        <f t="shared" si="30"/>
        <v>32.138579906083265</v>
      </c>
    </row>
    <row r="122" spans="5:24" x14ac:dyDescent="0.3">
      <c r="E122" s="30">
        <f t="shared" si="31"/>
        <v>1.2000000000000008</v>
      </c>
      <c r="F122" s="30">
        <f t="shared" si="32"/>
        <v>73.54317175378813</v>
      </c>
      <c r="G122" s="30">
        <f t="shared" si="20"/>
        <v>4.2978726045839197</v>
      </c>
      <c r="H122" s="30">
        <f t="shared" si="38"/>
        <v>0.32514422904377227</v>
      </c>
      <c r="I122" s="30">
        <f t="shared" si="33"/>
        <v>413.75126460180633</v>
      </c>
      <c r="J122" s="30">
        <f t="shared" si="34"/>
        <v>166.49471346999627</v>
      </c>
      <c r="K122" s="30">
        <f t="shared" si="35"/>
        <v>4.2163174764655666</v>
      </c>
      <c r="L122" s="30">
        <f t="shared" si="21"/>
        <v>168.49261259689223</v>
      </c>
      <c r="M122" s="30">
        <f t="shared" si="22"/>
        <v>0.32742135691717617</v>
      </c>
      <c r="N122" s="30">
        <f t="shared" si="23"/>
        <v>1.9479273435797795E-3</v>
      </c>
      <c r="O122" s="30">
        <f t="shared" si="39"/>
        <v>137.43699920696235</v>
      </c>
      <c r="P122" s="30">
        <f t="shared" si="24"/>
        <v>0.42056159755224148</v>
      </c>
      <c r="Q122" s="30">
        <f t="shared" si="25"/>
        <v>6.9362598858985963E-2</v>
      </c>
      <c r="R122" s="30">
        <f t="shared" si="26"/>
        <v>23.936348332425464</v>
      </c>
      <c r="S122" s="30">
        <f t="shared" si="27"/>
        <v>-57.255834169754699</v>
      </c>
      <c r="T122" s="30">
        <f t="shared" si="28"/>
        <v>-5.1011455211755132</v>
      </c>
      <c r="U122" s="39">
        <f t="shared" si="29"/>
        <v>33412150.747271162</v>
      </c>
      <c r="V122" s="39">
        <f t="shared" si="36"/>
        <v>4009458.0896725394</v>
      </c>
      <c r="W122" s="39">
        <f t="shared" si="37"/>
        <v>4117831.5587776396</v>
      </c>
      <c r="X122" s="30">
        <f t="shared" si="30"/>
        <v>32.402425499402348</v>
      </c>
    </row>
    <row r="123" spans="5:24" x14ac:dyDescent="0.3">
      <c r="E123" s="30">
        <f t="shared" si="31"/>
        <v>1.2100000000000009</v>
      </c>
      <c r="F123" s="30">
        <f t="shared" si="32"/>
        <v>73.782535237112384</v>
      </c>
      <c r="G123" s="30">
        <f t="shared" si="20"/>
        <v>4.301122053696794</v>
      </c>
      <c r="H123" s="30">
        <f t="shared" si="38"/>
        <v>0.32494491128742808</v>
      </c>
      <c r="I123" s="30">
        <f t="shared" si="33"/>
        <v>413.17870626010875</v>
      </c>
      <c r="J123" s="30">
        <f t="shared" si="34"/>
        <v>166.44370201478452</v>
      </c>
      <c r="K123" s="30">
        <f t="shared" si="35"/>
        <v>4.2588270224753622</v>
      </c>
      <c r="L123" s="30">
        <f t="shared" si="21"/>
        <v>170.19138042153489</v>
      </c>
      <c r="M123" s="30">
        <f t="shared" si="22"/>
        <v>0.32722402477082979</v>
      </c>
      <c r="N123" s="30">
        <f t="shared" si="23"/>
        <v>1.9513747359867772E-3</v>
      </c>
      <c r="O123" s="30">
        <f t="shared" si="39"/>
        <v>137.40080657948963</v>
      </c>
      <c r="P123" s="30">
        <f t="shared" si="24"/>
        <v>0.42055562241896233</v>
      </c>
      <c r="Q123" s="30">
        <f t="shared" si="25"/>
        <v>6.935727089103462E-2</v>
      </c>
      <c r="R123" s="30">
        <f t="shared" si="26"/>
        <v>23.999440762864729</v>
      </c>
      <c r="S123" s="30">
        <f t="shared" si="27"/>
        <v>-57.408382746650183</v>
      </c>
      <c r="T123" s="30">
        <f t="shared" si="28"/>
        <v>-5.1173552834677105</v>
      </c>
      <c r="U123" s="39">
        <f t="shared" si="29"/>
        <v>33500695.856463339</v>
      </c>
      <c r="V123" s="39">
        <f t="shared" si="36"/>
        <v>4020083.5027756006</v>
      </c>
      <c r="W123" s="39">
        <f t="shared" si="37"/>
        <v>4158032.3938053958</v>
      </c>
      <c r="X123" s="30">
        <f t="shared" si="30"/>
        <v>32.666291827549877</v>
      </c>
    </row>
    <row r="124" spans="5:24" x14ac:dyDescent="0.3">
      <c r="E124" s="30">
        <f t="shared" si="31"/>
        <v>1.2200000000000009</v>
      </c>
      <c r="F124" s="30">
        <f t="shared" si="32"/>
        <v>74.022529644741027</v>
      </c>
      <c r="G124" s="30">
        <f t="shared" si="20"/>
        <v>4.3043695015259171</v>
      </c>
      <c r="H124" s="30">
        <f t="shared" si="38"/>
        <v>0.32474478291231179</v>
      </c>
      <c r="I124" s="30">
        <f t="shared" si="33"/>
        <v>412.60462243264226</v>
      </c>
      <c r="J124" s="30">
        <f t="shared" si="34"/>
        <v>166.39252846194984</v>
      </c>
      <c r="K124" s="30">
        <f t="shared" si="35"/>
        <v>4.3014716498375929</v>
      </c>
      <c r="L124" s="30">
        <f t="shared" si="21"/>
        <v>171.89554637146389</v>
      </c>
      <c r="M124" s="30">
        <f t="shared" si="22"/>
        <v>0.32702588680919292</v>
      </c>
      <c r="N124" s="30">
        <f t="shared" si="23"/>
        <v>1.9548324860997864E-3</v>
      </c>
      <c r="O124" s="30">
        <f t="shared" si="39"/>
        <v>137.3644989437534</v>
      </c>
      <c r="P124" s="30">
        <f t="shared" si="24"/>
        <v>0.42054962044322303</v>
      </c>
      <c r="Q124" s="30">
        <f t="shared" si="25"/>
        <v>6.9351921166070418E-2</v>
      </c>
      <c r="R124" s="30">
        <f t="shared" si="26"/>
        <v>24.062581755278384</v>
      </c>
      <c r="S124" s="30">
        <f t="shared" si="27"/>
        <v>-57.561063485014728</v>
      </c>
      <c r="T124" s="30">
        <f t="shared" si="28"/>
        <v>-5.1336046404351903</v>
      </c>
      <c r="U124" s="39">
        <f t="shared" si="29"/>
        <v>33589313.414019518</v>
      </c>
      <c r="V124" s="39">
        <f t="shared" si="36"/>
        <v>4030717.609682342</v>
      </c>
      <c r="W124" s="39">
        <f t="shared" si="37"/>
        <v>4198339.5699022189</v>
      </c>
      <c r="X124" s="30">
        <f t="shared" si="30"/>
        <v>32.930181297215299</v>
      </c>
    </row>
    <row r="125" spans="5:24" x14ac:dyDescent="0.3">
      <c r="E125" s="30">
        <f t="shared" si="31"/>
        <v>1.2300000000000009</v>
      </c>
      <c r="F125" s="30">
        <f t="shared" si="32"/>
        <v>74.26315546229381</v>
      </c>
      <c r="G125" s="30">
        <f t="shared" si="20"/>
        <v>4.3076149399320016</v>
      </c>
      <c r="H125" s="30">
        <f t="shared" si="38"/>
        <v>0.32454384060844887</v>
      </c>
      <c r="I125" s="30">
        <f t="shared" si="33"/>
        <v>412.02901179779212</v>
      </c>
      <c r="J125" s="30">
        <f t="shared" si="34"/>
        <v>166.34119241554549</v>
      </c>
      <c r="K125" s="30">
        <f t="shared" si="35"/>
        <v>4.3442516885078861</v>
      </c>
      <c r="L125" s="30">
        <f t="shared" si="21"/>
        <v>173.60512363237646</v>
      </c>
      <c r="M125" s="30">
        <f t="shared" si="22"/>
        <v>0.32682693973523386</v>
      </c>
      <c r="N125" s="30">
        <f t="shared" si="23"/>
        <v>1.9583006250385821E-3</v>
      </c>
      <c r="O125" s="30">
        <f t="shared" si="39"/>
        <v>137.32807601882953</v>
      </c>
      <c r="P125" s="30">
        <f t="shared" si="24"/>
        <v>0.42054359146595099</v>
      </c>
      <c r="Q125" s="30">
        <f t="shared" si="25"/>
        <v>6.9346549595073526E-2</v>
      </c>
      <c r="R125" s="30">
        <f t="shared" si="26"/>
        <v>24.125770251064253</v>
      </c>
      <c r="S125" s="30">
        <f t="shared" si="27"/>
        <v>-57.713873965401994</v>
      </c>
      <c r="T125" s="30">
        <f t="shared" si="28"/>
        <v>-5.1498935933526129</v>
      </c>
      <c r="U125" s="39">
        <f t="shared" si="29"/>
        <v>33678001.975009747</v>
      </c>
      <c r="V125" s="39">
        <f t="shared" si="36"/>
        <v>4041360.2370011695</v>
      </c>
      <c r="W125" s="39">
        <f t="shared" si="37"/>
        <v>4238753.1722722305</v>
      </c>
      <c r="X125" s="30">
        <f t="shared" si="30"/>
        <v>33.194096296821499</v>
      </c>
    </row>
    <row r="126" spans="5:24" x14ac:dyDescent="0.3">
      <c r="E126" s="30">
        <f t="shared" si="31"/>
        <v>1.2400000000000009</v>
      </c>
      <c r="F126" s="30">
        <f t="shared" si="32"/>
        <v>74.504413164804447</v>
      </c>
      <c r="G126" s="30">
        <f t="shared" si="20"/>
        <v>4.3108583607425341</v>
      </c>
      <c r="H126" s="30">
        <f t="shared" si="38"/>
        <v>0.32434208105325268</v>
      </c>
      <c r="I126" s="30">
        <f t="shared" si="33"/>
        <v>411.45187305813812</v>
      </c>
      <c r="J126" s="30">
        <f t="shared" si="34"/>
        <v>166.28969347961197</v>
      </c>
      <c r="K126" s="30">
        <f t="shared" si="35"/>
        <v>4.3871674684524908</v>
      </c>
      <c r="L126" s="30">
        <f t="shared" si="21"/>
        <v>175.32012539039428</v>
      </c>
      <c r="M126" s="30">
        <f t="shared" si="22"/>
        <v>0.32662718024020232</v>
      </c>
      <c r="N126" s="30">
        <f t="shared" si="23"/>
        <v>1.9617791840164374E-3</v>
      </c>
      <c r="O126" s="30">
        <f t="shared" si="39"/>
        <v>137.29153752378471</v>
      </c>
      <c r="P126" s="30">
        <f t="shared" si="24"/>
        <v>0.42053753532683064</v>
      </c>
      <c r="Q126" s="30">
        <f t="shared" si="25"/>
        <v>6.9341156088707681E-2</v>
      </c>
      <c r="R126" s="30">
        <f t="shared" si="26"/>
        <v>24.189005180607012</v>
      </c>
      <c r="S126" s="30">
        <f t="shared" si="27"/>
        <v>-57.866811742638944</v>
      </c>
      <c r="T126" s="30">
        <f t="shared" si="28"/>
        <v>-5.1662221425582722</v>
      </c>
      <c r="U126" s="39">
        <f t="shared" si="29"/>
        <v>33766760.079308838</v>
      </c>
      <c r="V126" s="39">
        <f t="shared" si="36"/>
        <v>4052011.2095170603</v>
      </c>
      <c r="W126" s="39">
        <f t="shared" si="37"/>
        <v>4279273.2843674012</v>
      </c>
      <c r="X126" s="30">
        <f t="shared" si="30"/>
        <v>33.458039196640122</v>
      </c>
    </row>
    <row r="127" spans="5:24" x14ac:dyDescent="0.3">
      <c r="E127" s="30">
        <f t="shared" si="31"/>
        <v>1.2500000000000009</v>
      </c>
      <c r="F127" s="30">
        <f t="shared" si="32"/>
        <v>74.746303216610514</v>
      </c>
      <c r="G127" s="30">
        <f t="shared" si="20"/>
        <v>4.3140997557516618</v>
      </c>
      <c r="H127" s="30">
        <f t="shared" si="38"/>
        <v>0.32413950091276789</v>
      </c>
      <c r="I127" s="30">
        <f t="shared" si="33"/>
        <v>410.87320494071173</v>
      </c>
      <c r="J127" s="30">
        <f t="shared" si="34"/>
        <v>166.2380312581864</v>
      </c>
      <c r="K127" s="30">
        <f t="shared" si="35"/>
        <v>4.4302193196404769</v>
      </c>
      <c r="L127" s="30">
        <f t="shared" si="21"/>
        <v>177.04056483175179</v>
      </c>
      <c r="M127" s="30">
        <f t="shared" si="22"/>
        <v>0.3264266050036238</v>
      </c>
      <c r="N127" s="30">
        <f t="shared" si="23"/>
        <v>1.9652681943404067E-3</v>
      </c>
      <c r="O127" s="30">
        <f t="shared" si="39"/>
        <v>137.25488317768327</v>
      </c>
      <c r="P127" s="30">
        <f t="shared" si="24"/>
        <v>0.42053145186429086</v>
      </c>
      <c r="Q127" s="30">
        <f t="shared" si="25"/>
        <v>6.9335740557320058E-2</v>
      </c>
      <c r="R127" s="30">
        <f t="shared" si="26"/>
        <v>24.252285463213486</v>
      </c>
      <c r="S127" s="30">
        <f t="shared" si="27"/>
        <v>-58.019874345673067</v>
      </c>
      <c r="T127" s="30">
        <f t="shared" si="28"/>
        <v>-5.1825902874456844</v>
      </c>
      <c r="U127" s="39">
        <f t="shared" si="29"/>
        <v>33855586.251506582</v>
      </c>
      <c r="V127" s="39">
        <f t="shared" si="36"/>
        <v>4062670.3501807898</v>
      </c>
      <c r="W127" s="39">
        <f t="shared" si="37"/>
        <v>4319899.9878692087</v>
      </c>
      <c r="X127" s="30">
        <f t="shared" si="30"/>
        <v>33.722012348905096</v>
      </c>
    </row>
    <row r="128" spans="5:24" x14ac:dyDescent="0.3">
      <c r="E128" s="30">
        <f t="shared" si="31"/>
        <v>1.2600000000000009</v>
      </c>
      <c r="F128" s="30">
        <f t="shared" si="32"/>
        <v>74.988826071242642</v>
      </c>
      <c r="G128" s="30">
        <f t="shared" si="20"/>
        <v>4.3173391167200714</v>
      </c>
      <c r="H128" s="30">
        <f t="shared" si="38"/>
        <v>0.32393609684095992</v>
      </c>
      <c r="I128" s="30">
        <f t="shared" si="33"/>
        <v>410.29300619725501</v>
      </c>
      <c r="J128" s="30">
        <f t="shared" si="34"/>
        <v>166.18620535531193</v>
      </c>
      <c r="K128" s="30">
        <f t="shared" si="35"/>
        <v>4.4734075720358577</v>
      </c>
      <c r="L128" s="30">
        <f t="shared" si="21"/>
        <v>178.76645514248139</v>
      </c>
      <c r="M128" s="30">
        <f t="shared" si="22"/>
        <v>0.32622521069329574</v>
      </c>
      <c r="N128" s="30">
        <f t="shared" si="23"/>
        <v>1.968767687411607E-3</v>
      </c>
      <c r="O128" s="30">
        <f t="shared" si="39"/>
        <v>137.21811269959383</v>
      </c>
      <c r="P128" s="30">
        <f t="shared" si="24"/>
        <v>0.42052534091549343</v>
      </c>
      <c r="Q128" s="30">
        <f t="shared" si="25"/>
        <v>6.9330302910941194E-2</v>
      </c>
      <c r="R128" s="30">
        <f t="shared" si="26"/>
        <v>24.315610007048047</v>
      </c>
      <c r="S128" s="30">
        <f t="shared" si="27"/>
        <v>-58.17305927741949</v>
      </c>
      <c r="T128" s="30">
        <f t="shared" si="28"/>
        <v>-5.1989980264551363</v>
      </c>
      <c r="U128" s="39">
        <f t="shared" si="29"/>
        <v>33944479.000818059</v>
      </c>
      <c r="V128" s="39">
        <f t="shared" si="36"/>
        <v>4073337.480098167</v>
      </c>
      <c r="W128" s="39">
        <f t="shared" si="37"/>
        <v>4360633.3626701906</v>
      </c>
      <c r="X128" s="30">
        <f t="shared" si="30"/>
        <v>33.986018087924215</v>
      </c>
    </row>
    <row r="129" spans="5:24" x14ac:dyDescent="0.3">
      <c r="E129" s="30">
        <f t="shared" si="31"/>
        <v>1.2700000000000009</v>
      </c>
      <c r="F129" s="30">
        <f t="shared" si="32"/>
        <v>75.23198217131312</v>
      </c>
      <c r="G129" s="30">
        <f t="shared" si="20"/>
        <v>4.3205764353748721</v>
      </c>
      <c r="H129" s="30">
        <f t="shared" si="38"/>
        <v>0.32373186548007027</v>
      </c>
      <c r="I129" s="30">
        <f t="shared" si="33"/>
        <v>409.71127560448082</v>
      </c>
      <c r="J129" s="30">
        <f t="shared" si="34"/>
        <v>166.13421537504738</v>
      </c>
      <c r="K129" s="30">
        <f t="shared" si="35"/>
        <v>4.5167325555896509</v>
      </c>
      <c r="L129" s="30">
        <f t="shared" si="21"/>
        <v>180.49780950809605</v>
      </c>
      <c r="M129" s="30">
        <f t="shared" si="22"/>
        <v>0.32602299396528317</v>
      </c>
      <c r="N129" s="30">
        <f t="shared" si="23"/>
        <v>1.9722776947254991E-3</v>
      </c>
      <c r="O129" s="30">
        <f t="shared" si="39"/>
        <v>137.18122580859611</v>
      </c>
      <c r="P129" s="30">
        <f t="shared" si="24"/>
        <v>0.42051920231632028</v>
      </c>
      <c r="Q129" s="30">
        <f t="shared" si="25"/>
        <v>6.9324843059284852E-2</v>
      </c>
      <c r="R129" s="30">
        <f t="shared" si="26"/>
        <v>24.37897770906784</v>
      </c>
      <c r="S129" s="30">
        <f t="shared" si="27"/>
        <v>-58.326364014608053</v>
      </c>
      <c r="T129" s="30">
        <f t="shared" si="28"/>
        <v>-5.2154453570651977</v>
      </c>
      <c r="U129" s="39">
        <f t="shared" si="29"/>
        <v>34033436.820993744</v>
      </c>
      <c r="V129" s="39">
        <f t="shared" si="36"/>
        <v>4084012.4185192492</v>
      </c>
      <c r="W129" s="39">
        <f t="shared" si="37"/>
        <v>4401473.486855383</v>
      </c>
      <c r="X129" s="30">
        <f t="shared" si="30"/>
        <v>34.250058730188996</v>
      </c>
    </row>
    <row r="130" spans="5:24" x14ac:dyDescent="0.3">
      <c r="E130" s="30">
        <f t="shared" si="31"/>
        <v>1.2800000000000009</v>
      </c>
      <c r="F130" s="30">
        <f t="shared" si="32"/>
        <v>75.475771948403803</v>
      </c>
      <c r="G130" s="30">
        <f t="shared" ref="G130:G193" si="40">LN(F130)</f>
        <v>4.3238117034094792</v>
      </c>
      <c r="H130" s="30">
        <f t="shared" si="38"/>
        <v>0.32352680346070528</v>
      </c>
      <c r="I130" s="30">
        <f t="shared" si="33"/>
        <v>409.12801196433475</v>
      </c>
      <c r="J130" s="30">
        <f t="shared" si="34"/>
        <v>166.08206092147671</v>
      </c>
      <c r="K130" s="30">
        <f t="shared" si="35"/>
        <v>4.5601946002318607</v>
      </c>
      <c r="L130" s="30">
        <f t="shared" ref="L130:L193" si="41">K130*$B$15/1000</f>
        <v>182.23464111326905</v>
      </c>
      <c r="M130" s="30">
        <f t="shared" ref="M130:M193" si="42">$B$5*I130/(O130*(1+J130/$B$4)+I130)</f>
        <v>0.32581995146391651</v>
      </c>
      <c r="N130" s="30">
        <f t="shared" ref="N130:N193" si="43">$B$6*(1+EXP(0.005*E130*60))</f>
        <v>1.9757982478721728E-3</v>
      </c>
      <c r="O130" s="30">
        <f t="shared" si="39"/>
        <v>137.14422222378772</v>
      </c>
      <c r="P130" s="30">
        <f t="shared" ref="P130:P193" si="44">1/(1/$B$3+N130/($B$3*(M130-N130)))</f>
        <v>0.42051303590136119</v>
      </c>
      <c r="Q130" s="30">
        <f t="shared" ref="Q130:Q193" si="45">M130*$B$7+$B$8</f>
        <v>6.9319360911747951E-2</v>
      </c>
      <c r="R130" s="30">
        <f t="shared" ref="R130:R193" si="46">F130*(M130-N130)</f>
        <v>24.442387454958102</v>
      </c>
      <c r="S130" s="30">
        <f t="shared" ref="S130:S193" si="47">-M130*F130/P130</f>
        <v>-58.479786007630295</v>
      </c>
      <c r="T130" s="30">
        <f t="shared" ref="T130:T193" si="48">-Q130*F130</f>
        <v>-5.2319322757841853</v>
      </c>
      <c r="U130" s="39">
        <f t="shared" ref="U130:U193" si="49">M130*F130/0.9*$B$15*1000/32</f>
        <v>34122458.190229721</v>
      </c>
      <c r="V130" s="39">
        <f t="shared" si="36"/>
        <v>4094694.9828275666</v>
      </c>
      <c r="W130" s="39">
        <f t="shared" si="37"/>
        <v>4442420.4366836585</v>
      </c>
      <c r="X130" s="30">
        <f t="shared" ref="X130:X193" si="50">L130/(E130+$B$18)</f>
        <v>34.51413657448277</v>
      </c>
    </row>
    <row r="131" spans="5:24" x14ac:dyDescent="0.3">
      <c r="E131" s="30">
        <f t="shared" ref="E131:E194" si="51">E130+$B$11</f>
        <v>1.2900000000000009</v>
      </c>
      <c r="F131" s="30">
        <f t="shared" ref="F131:F194" si="52">$B$11*R130+F130</f>
        <v>75.720195822953386</v>
      </c>
      <c r="G131" s="30">
        <f t="shared" si="40"/>
        <v>4.3270449124834913</v>
      </c>
      <c r="H131" s="30">
        <f t="shared" si="38"/>
        <v>0.32332090740121444</v>
      </c>
      <c r="I131" s="30">
        <f t="shared" ref="I131:I194" si="53">$B$11*S130+I130</f>
        <v>408.54321410425842</v>
      </c>
      <c r="J131" s="30">
        <f t="shared" ref="J131:J194" si="54">$B$11*T130+J130</f>
        <v>166.02974159871886</v>
      </c>
      <c r="K131" s="30">
        <f t="shared" ref="K131:K194" si="55">-$B$11*T130/1.2+K130</f>
        <v>4.6037940358633955</v>
      </c>
      <c r="L131" s="30">
        <f t="shared" si="41"/>
        <v>183.97696314151096</v>
      </c>
      <c r="M131" s="30">
        <f t="shared" si="42"/>
        <v>0.32561607982178875</v>
      </c>
      <c r="N131" s="30">
        <f t="shared" si="43"/>
        <v>1.9793293785366302E-3</v>
      </c>
      <c r="O131" s="30">
        <f t="shared" si="39"/>
        <v>137.10710166429104</v>
      </c>
      <c r="P131" s="30">
        <f t="shared" si="44"/>
        <v>0.42050684150390144</v>
      </c>
      <c r="Q131" s="30">
        <f t="shared" si="45"/>
        <v>6.9313856377410513E-2</v>
      </c>
      <c r="R131" s="30">
        <f t="shared" si="46"/>
        <v>24.505838119067349</v>
      </c>
      <c r="S131" s="30">
        <f t="shared" si="47"/>
        <v>-58.633322680386186</v>
      </c>
      <c r="T131" s="30">
        <f t="shared" si="48"/>
        <v>-5.2484587781415906</v>
      </c>
      <c r="U131" s="39">
        <f t="shared" si="49"/>
        <v>34211541.571077667</v>
      </c>
      <c r="V131" s="39">
        <f t="shared" ref="V131:V194" si="56">0.12*U131</f>
        <v>4105384.9885293199</v>
      </c>
      <c r="W131" s="39">
        <f t="shared" ref="W131:W194" si="57">V131*$B$11+W130</f>
        <v>4483474.2865689518</v>
      </c>
      <c r="X131" s="30">
        <f t="shared" si="50"/>
        <v>34.778253901986943</v>
      </c>
    </row>
    <row r="132" spans="5:24" x14ac:dyDescent="0.3">
      <c r="E132" s="30">
        <f t="shared" si="51"/>
        <v>1.3000000000000009</v>
      </c>
      <c r="F132" s="30">
        <f t="shared" si="52"/>
        <v>75.96525420414406</v>
      </c>
      <c r="G132" s="30">
        <f t="shared" si="40"/>
        <v>4.3302760542225744</v>
      </c>
      <c r="H132" s="30">
        <f t="shared" ref="H132:H195" si="58">(G132-G131)/$B$11</f>
        <v>0.3231141739083121</v>
      </c>
      <c r="I132" s="30">
        <f t="shared" si="53"/>
        <v>407.95688087745458</v>
      </c>
      <c r="J132" s="30">
        <f t="shared" si="54"/>
        <v>165.97725701093745</v>
      </c>
      <c r="K132" s="30">
        <f t="shared" si="55"/>
        <v>4.647531192347909</v>
      </c>
      <c r="L132" s="30">
        <f t="shared" si="41"/>
        <v>185.72478877484357</v>
      </c>
      <c r="M132" s="30">
        <f t="shared" si="42"/>
        <v>0.32541137565975464</v>
      </c>
      <c r="N132" s="30">
        <f t="shared" si="43"/>
        <v>1.9828711184990706E-3</v>
      </c>
      <c r="O132" s="30">
        <f t="shared" ref="O132:O195" si="59">19.309+0.7095*J132</f>
        <v>137.06986384926012</v>
      </c>
      <c r="P132" s="30">
        <f t="shared" si="44"/>
        <v>0.42050061895590896</v>
      </c>
      <c r="Q132" s="30">
        <f t="shared" si="45"/>
        <v>6.9308329365035587E-2</v>
      </c>
      <c r="R132" s="30">
        <f t="shared" si="46"/>
        <v>24.569328564342641</v>
      </c>
      <c r="S132" s="30">
        <f t="shared" si="47"/>
        <v>-58.786971430131139</v>
      </c>
      <c r="T132" s="30">
        <f t="shared" si="48"/>
        <v>-5.265024858679471</v>
      </c>
      <c r="U132" s="39">
        <f t="shared" si="49"/>
        <v>34300685.410355017</v>
      </c>
      <c r="V132" s="39">
        <f t="shared" si="56"/>
        <v>4116082.2492426019</v>
      </c>
      <c r="W132" s="39">
        <f t="shared" si="57"/>
        <v>4524635.1090613781</v>
      </c>
      <c r="X132" s="30">
        <f t="shared" si="50"/>
        <v>35.042412976385577</v>
      </c>
    </row>
    <row r="133" spans="5:24" x14ac:dyDescent="0.3">
      <c r="E133" s="30">
        <f t="shared" si="51"/>
        <v>1.3100000000000009</v>
      </c>
      <c r="F133" s="30">
        <f t="shared" si="52"/>
        <v>76.210947489787486</v>
      </c>
      <c r="G133" s="30">
        <f t="shared" si="40"/>
        <v>4.3335051202183443</v>
      </c>
      <c r="H133" s="30">
        <f t="shared" si="58"/>
        <v>0.32290659957698864</v>
      </c>
      <c r="I133" s="30">
        <f t="shared" si="53"/>
        <v>407.36901116315329</v>
      </c>
      <c r="J133" s="30">
        <f t="shared" si="54"/>
        <v>165.92460676235066</v>
      </c>
      <c r="K133" s="30">
        <f t="shared" si="55"/>
        <v>4.6914063995035713</v>
      </c>
      <c r="L133" s="30">
        <f t="shared" si="41"/>
        <v>187.47813119347106</v>
      </c>
      <c r="M133" s="30">
        <f t="shared" si="42"/>
        <v>0.32520583558692945</v>
      </c>
      <c r="N133" s="30">
        <f t="shared" si="43"/>
        <v>1.9864234996351776E-3</v>
      </c>
      <c r="O133" s="30">
        <f t="shared" si="59"/>
        <v>137.03250849788779</v>
      </c>
      <c r="P133" s="30">
        <f t="shared" si="44"/>
        <v>0.42049436808802143</v>
      </c>
      <c r="Q133" s="30">
        <f t="shared" si="45"/>
        <v>6.9302779783069313E-2</v>
      </c>
      <c r="R133" s="30">
        <f t="shared" si="46"/>
        <v>24.632857642264767</v>
      </c>
      <c r="S133" s="30">
        <f t="shared" si="47"/>
        <v>-58.940729627322604</v>
      </c>
      <c r="T133" s="30">
        <f t="shared" si="48"/>
        <v>-5.2816305109438009</v>
      </c>
      <c r="U133" s="39">
        <f t="shared" si="49"/>
        <v>34389888.139054902</v>
      </c>
      <c r="V133" s="39">
        <f t="shared" si="56"/>
        <v>4126786.5766865881</v>
      </c>
      <c r="W133" s="39">
        <f t="shared" si="57"/>
        <v>4565902.9748282442</v>
      </c>
      <c r="X133" s="30">
        <f t="shared" si="50"/>
        <v>35.306616043968184</v>
      </c>
    </row>
    <row r="134" spans="5:24" x14ac:dyDescent="0.3">
      <c r="E134" s="30">
        <f t="shared" si="51"/>
        <v>1.320000000000001</v>
      </c>
      <c r="F134" s="30">
        <f t="shared" si="52"/>
        <v>76.457276066210127</v>
      </c>
      <c r="G134" s="30">
        <f t="shared" si="40"/>
        <v>4.3367321020282468</v>
      </c>
      <c r="H134" s="30">
        <f t="shared" si="58"/>
        <v>0.32269818099024405</v>
      </c>
      <c r="I134" s="30">
        <f t="shared" si="53"/>
        <v>406.77960386688005</v>
      </c>
      <c r="J134" s="30">
        <f t="shared" si="54"/>
        <v>165.87179045724122</v>
      </c>
      <c r="K134" s="30">
        <f t="shared" si="55"/>
        <v>4.7354199870947697</v>
      </c>
      <c r="L134" s="30">
        <f t="shared" si="41"/>
        <v>189.23700357544826</v>
      </c>
      <c r="M134" s="30">
        <f t="shared" si="42"/>
        <v>0.32499945620068921</v>
      </c>
      <c r="N134" s="30">
        <f t="shared" si="43"/>
        <v>1.9899865539164067E-3</v>
      </c>
      <c r="O134" s="30">
        <f t="shared" si="59"/>
        <v>136.99503532941264</v>
      </c>
      <c r="P134" s="30">
        <f t="shared" si="44"/>
        <v>0.42048808872953353</v>
      </c>
      <c r="Q134" s="30">
        <f t="shared" si="45"/>
        <v>6.9297207539640818E-2</v>
      </c>
      <c r="R134" s="30">
        <f t="shared" si="46"/>
        <v>24.696424192783429</v>
      </c>
      <c r="S134" s="30">
        <f t="shared" si="47"/>
        <v>-59.094594615466903</v>
      </c>
      <c r="T134" s="30">
        <f t="shared" si="48"/>
        <v>-5.2982757274757759</v>
      </c>
      <c r="U134" s="39">
        <f t="shared" si="49"/>
        <v>34479148.172256254</v>
      </c>
      <c r="V134" s="39">
        <f t="shared" si="56"/>
        <v>4137497.7806707504</v>
      </c>
      <c r="W134" s="39">
        <f t="shared" si="57"/>
        <v>4607277.952634952</v>
      </c>
      <c r="X134" s="30">
        <f t="shared" si="50"/>
        <v>35.570865333730865</v>
      </c>
    </row>
    <row r="135" spans="5:24" x14ac:dyDescent="0.3">
      <c r="E135" s="30">
        <f t="shared" si="51"/>
        <v>1.330000000000001</v>
      </c>
      <c r="F135" s="30">
        <f t="shared" si="52"/>
        <v>76.704240308137955</v>
      </c>
      <c r="G135" s="30">
        <f t="shared" si="40"/>
        <v>4.3399569911754394</v>
      </c>
      <c r="H135" s="30">
        <f t="shared" si="58"/>
        <v>0.32248891471926555</v>
      </c>
      <c r="I135" s="30">
        <f t="shared" si="53"/>
        <v>406.1886579207254</v>
      </c>
      <c r="J135" s="30">
        <f t="shared" si="54"/>
        <v>165.81880769996647</v>
      </c>
      <c r="K135" s="30">
        <f t="shared" si="55"/>
        <v>4.7795722848237343</v>
      </c>
      <c r="L135" s="30">
        <f t="shared" si="41"/>
        <v>191.00141909634618</v>
      </c>
      <c r="M135" s="30">
        <f t="shared" si="42"/>
        <v>0.32479223408667174</v>
      </c>
      <c r="N135" s="30">
        <f t="shared" si="43"/>
        <v>1.9935603134102692E-3</v>
      </c>
      <c r="O135" s="30">
        <f t="shared" si="59"/>
        <v>136.95744406312622</v>
      </c>
      <c r="P135" s="30">
        <f t="shared" si="44"/>
        <v>0.42048178070838349</v>
      </c>
      <c r="Q135" s="30">
        <f t="shared" si="45"/>
        <v>6.9291612542562345E-2</v>
      </c>
      <c r="R135" s="30">
        <f t="shared" si="46"/>
        <v>24.760027044252478</v>
      </c>
      <c r="S135" s="30">
        <f t="shared" si="47"/>
        <v>-59.248563710965925</v>
      </c>
      <c r="T135" s="30">
        <f t="shared" si="48"/>
        <v>-5.3149604998030879</v>
      </c>
      <c r="U135" s="39">
        <f t="shared" si="49"/>
        <v>34568463.909033768</v>
      </c>
      <c r="V135" s="39">
        <f t="shared" si="56"/>
        <v>4148215.6690840521</v>
      </c>
      <c r="W135" s="39">
        <f t="shared" si="57"/>
        <v>4648760.1093257926</v>
      </c>
      <c r="X135" s="30">
        <f t="shared" si="50"/>
        <v>35.835163057475825</v>
      </c>
    </row>
    <row r="136" spans="5:24" x14ac:dyDescent="0.3">
      <c r="E136" s="30">
        <f t="shared" si="51"/>
        <v>1.340000000000001</v>
      </c>
      <c r="F136" s="30">
        <f t="shared" si="52"/>
        <v>76.951840578580473</v>
      </c>
      <c r="G136" s="30">
        <f t="shared" si="40"/>
        <v>4.3431797791486737</v>
      </c>
      <c r="H136" s="30">
        <f t="shared" si="58"/>
        <v>0.32227879732342757</v>
      </c>
      <c r="I136" s="30">
        <f t="shared" si="53"/>
        <v>405.59617228361577</v>
      </c>
      <c r="J136" s="30">
        <f t="shared" si="54"/>
        <v>165.76565809496844</v>
      </c>
      <c r="K136" s="30">
        <f t="shared" si="55"/>
        <v>4.8238636223220936</v>
      </c>
      <c r="L136" s="30">
        <f t="shared" si="41"/>
        <v>192.77139092891446</v>
      </c>
      <c r="M136" s="30">
        <f t="shared" si="42"/>
        <v>0.32458416581877814</v>
      </c>
      <c r="N136" s="30">
        <f t="shared" si="43"/>
        <v>1.9971448102806245E-3</v>
      </c>
      <c r="O136" s="30">
        <f t="shared" si="59"/>
        <v>136.91973441838013</v>
      </c>
      <c r="P136" s="30">
        <f t="shared" si="44"/>
        <v>0.42047544385114027</v>
      </c>
      <c r="Q136" s="30">
        <f t="shared" si="45"/>
        <v>6.9285994699329223E-2</v>
      </c>
      <c r="R136" s="30">
        <f t="shared" si="46"/>
        <v>24.82366501336509</v>
      </c>
      <c r="S136" s="30">
        <f t="shared" si="47"/>
        <v>-59.402634202963839</v>
      </c>
      <c r="T136" s="30">
        <f t="shared" si="48"/>
        <v>-5.331684818431154</v>
      </c>
      <c r="U136" s="39">
        <f t="shared" si="49"/>
        <v>34657833.732367963</v>
      </c>
      <c r="V136" s="39">
        <f t="shared" si="56"/>
        <v>4158940.0478841555</v>
      </c>
      <c r="W136" s="39">
        <f t="shared" si="57"/>
        <v>4690349.5098046344</v>
      </c>
      <c r="X136" s="30">
        <f t="shared" si="50"/>
        <v>36.09951140990907</v>
      </c>
    </row>
    <row r="137" spans="5:24" x14ac:dyDescent="0.3">
      <c r="E137" s="30">
        <f t="shared" si="51"/>
        <v>1.350000000000001</v>
      </c>
      <c r="F137" s="30">
        <f t="shared" si="52"/>
        <v>77.200077228714122</v>
      </c>
      <c r="G137" s="30">
        <f t="shared" si="40"/>
        <v>4.3464004574021748</v>
      </c>
      <c r="H137" s="30">
        <f t="shared" si="58"/>
        <v>0.32206782535011413</v>
      </c>
      <c r="I137" s="30">
        <f t="shared" si="53"/>
        <v>405.00214594158615</v>
      </c>
      <c r="J137" s="30">
        <f t="shared" si="54"/>
        <v>165.71234124678412</v>
      </c>
      <c r="K137" s="30">
        <f t="shared" si="55"/>
        <v>4.868294329142353</v>
      </c>
      <c r="L137" s="30">
        <f t="shared" si="41"/>
        <v>194.54693224274064</v>
      </c>
      <c r="M137" s="30">
        <f t="shared" si="42"/>
        <v>0.32437524795917549</v>
      </c>
      <c r="N137" s="30">
        <f t="shared" si="43"/>
        <v>2.0007400767879696E-3</v>
      </c>
      <c r="O137" s="30">
        <f t="shared" si="59"/>
        <v>136.88190611459333</v>
      </c>
      <c r="P137" s="30">
        <f t="shared" si="44"/>
        <v>0.42046907798298966</v>
      </c>
      <c r="Q137" s="30">
        <f t="shared" si="45"/>
        <v>6.9280353917119952E-2</v>
      </c>
      <c r="R137" s="30">
        <f t="shared" si="46"/>
        <v>24.887336905089025</v>
      </c>
      <c r="S137" s="30">
        <f t="shared" si="47"/>
        <v>-59.556803353193835</v>
      </c>
      <c r="T137" s="30">
        <f t="shared" si="48"/>
        <v>-5.3484486728343068</v>
      </c>
      <c r="U137" s="39">
        <f t="shared" si="49"/>
        <v>34747256.009055167</v>
      </c>
      <c r="V137" s="39">
        <f t="shared" si="56"/>
        <v>4169670.7210866199</v>
      </c>
      <c r="W137" s="39">
        <f t="shared" si="57"/>
        <v>4732046.2170155002</v>
      </c>
      <c r="X137" s="30">
        <f t="shared" si="50"/>
        <v>36.363912568736559</v>
      </c>
    </row>
    <row r="138" spans="5:24" x14ac:dyDescent="0.3">
      <c r="E138" s="30">
        <f t="shared" si="51"/>
        <v>1.360000000000001</v>
      </c>
      <c r="F138" s="30">
        <f t="shared" si="52"/>
        <v>77.448950597765005</v>
      </c>
      <c r="G138" s="30">
        <f t="shared" si="40"/>
        <v>4.3496190173555247</v>
      </c>
      <c r="H138" s="30">
        <f t="shared" si="58"/>
        <v>0.32185599533498532</v>
      </c>
      <c r="I138" s="30">
        <f t="shared" si="53"/>
        <v>404.4065779080542</v>
      </c>
      <c r="J138" s="30">
        <f t="shared" si="54"/>
        <v>165.65885676005578</v>
      </c>
      <c r="K138" s="30">
        <f t="shared" si="55"/>
        <v>4.9128647347493057</v>
      </c>
      <c r="L138" s="30">
        <f t="shared" si="41"/>
        <v>196.32805620390732</v>
      </c>
      <c r="M138" s="30">
        <f t="shared" si="42"/>
        <v>0.32416547705829957</v>
      </c>
      <c r="N138" s="30">
        <f t="shared" si="43"/>
        <v>2.0043461452897266E-3</v>
      </c>
      <c r="O138" s="30">
        <f t="shared" si="59"/>
        <v>136.84395887125959</v>
      </c>
      <c r="P138" s="30">
        <f t="shared" si="44"/>
        <v>0.42046268292772082</v>
      </c>
      <c r="Q138" s="30">
        <f t="shared" si="45"/>
        <v>6.9274690102796299E-2</v>
      </c>
      <c r="R138" s="30">
        <f t="shared" si="46"/>
        <v>24.951041512601805</v>
      </c>
      <c r="S138" s="30">
        <f t="shared" si="47"/>
        <v>-59.711068395824874</v>
      </c>
      <c r="T138" s="30">
        <f t="shared" si="48"/>
        <v>-5.3652520514469506</v>
      </c>
      <c r="U138" s="39">
        <f t="shared" si="49"/>
        <v>34836729.089617617</v>
      </c>
      <c r="V138" s="39">
        <f t="shared" si="56"/>
        <v>4180407.490754114</v>
      </c>
      <c r="W138" s="39">
        <f t="shared" si="57"/>
        <v>4773850.2919230415</v>
      </c>
      <c r="X138" s="30">
        <f t="shared" si="50"/>
        <v>36.628368694758819</v>
      </c>
    </row>
    <row r="139" spans="5:24" x14ac:dyDescent="0.3">
      <c r="E139" s="30">
        <f t="shared" si="51"/>
        <v>1.370000000000001</v>
      </c>
      <c r="F139" s="30">
        <f t="shared" si="52"/>
        <v>77.69846101289103</v>
      </c>
      <c r="G139" s="30">
        <f t="shared" si="40"/>
        <v>4.3528354503935454</v>
      </c>
      <c r="H139" s="30">
        <f t="shared" si="58"/>
        <v>0.32164330380206607</v>
      </c>
      <c r="I139" s="30">
        <f t="shared" si="53"/>
        <v>403.80946722409595</v>
      </c>
      <c r="J139" s="30">
        <f t="shared" si="54"/>
        <v>165.60520423954131</v>
      </c>
      <c r="K139" s="30">
        <f t="shared" si="55"/>
        <v>4.9575751685113634</v>
      </c>
      <c r="L139" s="30">
        <f t="shared" si="41"/>
        <v>198.11477597464537</v>
      </c>
      <c r="M139" s="30">
        <f t="shared" si="42"/>
        <v>0.32395484965485999</v>
      </c>
      <c r="N139" s="30">
        <f t="shared" si="43"/>
        <v>2.0079630482405372E-3</v>
      </c>
      <c r="O139" s="30">
        <f t="shared" si="59"/>
        <v>136.80589240795456</v>
      </c>
      <c r="P139" s="30">
        <f t="shared" si="44"/>
        <v>0.42045625850771295</v>
      </c>
      <c r="Q139" s="30">
        <f t="shared" si="45"/>
        <v>6.9269003162903436E-2</v>
      </c>
      <c r="R139" s="30">
        <f t="shared" si="46"/>
        <v>25.014777617226073</v>
      </c>
      <c r="S139" s="30">
        <f t="shared" si="47"/>
        <v>-59.865426537308579</v>
      </c>
      <c r="T139" s="30">
        <f t="shared" si="48"/>
        <v>-5.3820949416546782</v>
      </c>
      <c r="U139" s="39">
        <f t="shared" si="49"/>
        <v>34926251.308213577</v>
      </c>
      <c r="V139" s="39">
        <f t="shared" si="56"/>
        <v>4191150.1569856289</v>
      </c>
      <c r="W139" s="39">
        <f t="shared" si="57"/>
        <v>4815761.7934928974</v>
      </c>
      <c r="X139" s="30">
        <f t="shared" si="50"/>
        <v>36.89288193196375</v>
      </c>
    </row>
    <row r="140" spans="5:24" x14ac:dyDescent="0.3">
      <c r="E140" s="30">
        <f t="shared" si="51"/>
        <v>1.380000000000001</v>
      </c>
      <c r="F140" s="30">
        <f t="shared" si="52"/>
        <v>77.948608789063286</v>
      </c>
      <c r="G140" s="30">
        <f t="shared" si="40"/>
        <v>4.3560497478661757</v>
      </c>
      <c r="H140" s="30">
        <f t="shared" si="58"/>
        <v>0.32142974726303564</v>
      </c>
      <c r="I140" s="30">
        <f t="shared" si="53"/>
        <v>403.21081295872284</v>
      </c>
      <c r="J140" s="30">
        <f t="shared" si="54"/>
        <v>165.55138329012476</v>
      </c>
      <c r="K140" s="30">
        <f t="shared" si="55"/>
        <v>5.002425959691819</v>
      </c>
      <c r="L140" s="30">
        <f t="shared" si="41"/>
        <v>199.90710471298496</v>
      </c>
      <c r="M140" s="30">
        <f t="shared" si="42"/>
        <v>0.3237433622758441</v>
      </c>
      <c r="N140" s="30">
        <f t="shared" si="43"/>
        <v>2.0115908181925512E-3</v>
      </c>
      <c r="O140" s="30">
        <f t="shared" si="59"/>
        <v>136.76770644434353</v>
      </c>
      <c r="P140" s="30">
        <f t="shared" si="44"/>
        <v>0.42044980454392084</v>
      </c>
      <c r="Q140" s="30">
        <f t="shared" si="45"/>
        <v>6.9263293003669998E-2</v>
      </c>
      <c r="R140" s="30">
        <f t="shared" si="46"/>
        <v>25.078543988364796</v>
      </c>
      <c r="S140" s="30">
        <f t="shared" si="47"/>
        <v>-60.019874956225934</v>
      </c>
      <c r="T140" s="30">
        <f t="shared" si="48"/>
        <v>-5.3989773297853372</v>
      </c>
      <c r="U140" s="39">
        <f t="shared" si="49"/>
        <v>35015820.982547343</v>
      </c>
      <c r="V140" s="39">
        <f t="shared" si="56"/>
        <v>4201898.5179056814</v>
      </c>
      <c r="W140" s="39">
        <f t="shared" si="57"/>
        <v>4857780.7786719538</v>
      </c>
      <c r="X140" s="30">
        <f t="shared" si="50"/>
        <v>37.157454407618019</v>
      </c>
    </row>
    <row r="141" spans="5:24" x14ac:dyDescent="0.3">
      <c r="E141" s="30">
        <f t="shared" si="51"/>
        <v>1.390000000000001</v>
      </c>
      <c r="F141" s="30">
        <f t="shared" si="52"/>
        <v>78.199394228946929</v>
      </c>
      <c r="G141" s="30">
        <f t="shared" si="40"/>
        <v>4.3592619010883578</v>
      </c>
      <c r="H141" s="30">
        <f t="shared" si="58"/>
        <v>0.32121532221820459</v>
      </c>
      <c r="I141" s="30">
        <f t="shared" si="53"/>
        <v>402.61061420916059</v>
      </c>
      <c r="J141" s="30">
        <f t="shared" si="54"/>
        <v>165.49739351682692</v>
      </c>
      <c r="K141" s="30">
        <f t="shared" si="55"/>
        <v>5.0474174374400302</v>
      </c>
      <c r="L141" s="30">
        <f t="shared" si="41"/>
        <v>201.7050555724031</v>
      </c>
      <c r="M141" s="30">
        <f t="shared" si="42"/>
        <v>0.32353101143652402</v>
      </c>
      <c r="N141" s="30">
        <f t="shared" si="43"/>
        <v>2.0152294877957234E-3</v>
      </c>
      <c r="O141" s="30">
        <f t="shared" si="59"/>
        <v>136.72940070018871</v>
      </c>
      <c r="P141" s="30">
        <f t="shared" si="44"/>
        <v>0.42044332085586106</v>
      </c>
      <c r="Q141" s="30">
        <f t="shared" si="45"/>
        <v>6.9257559531008359E-2</v>
      </c>
      <c r="R141" s="30">
        <f t="shared" si="46"/>
        <v>25.142339383436745</v>
      </c>
      <c r="S141" s="30">
        <f t="shared" si="47"/>
        <v>-60.174410803134521</v>
      </c>
      <c r="T141" s="30">
        <f t="shared" si="48"/>
        <v>-5.4158992011000837</v>
      </c>
      <c r="U141" s="39">
        <f t="shared" si="49"/>
        <v>35105436.413779646</v>
      </c>
      <c r="V141" s="39">
        <f t="shared" si="56"/>
        <v>4212652.3696535574</v>
      </c>
      <c r="W141" s="39">
        <f t="shared" si="57"/>
        <v>4899907.3023684891</v>
      </c>
      <c r="X141" s="30">
        <f t="shared" si="50"/>
        <v>37.422088232356785</v>
      </c>
    </row>
    <row r="142" spans="5:24" x14ac:dyDescent="0.3">
      <c r="E142" s="30">
        <f t="shared" si="51"/>
        <v>1.400000000000001</v>
      </c>
      <c r="F142" s="30">
        <f t="shared" si="52"/>
        <v>78.450817622781301</v>
      </c>
      <c r="G142" s="30">
        <f t="shared" si="40"/>
        <v>4.3624719013399158</v>
      </c>
      <c r="H142" s="30">
        <f t="shared" si="58"/>
        <v>0.32100002515580428</v>
      </c>
      <c r="I142" s="30">
        <f t="shared" si="53"/>
        <v>402.00887010112922</v>
      </c>
      <c r="J142" s="30">
        <f t="shared" si="54"/>
        <v>165.44323452481592</v>
      </c>
      <c r="K142" s="30">
        <f t="shared" si="55"/>
        <v>5.092549930782531</v>
      </c>
      <c r="L142" s="30">
        <f t="shared" si="41"/>
        <v>203.5086417014686</v>
      </c>
      <c r="M142" s="30">
        <f t="shared" si="42"/>
        <v>0.32331779364046243</v>
      </c>
      <c r="N142" s="30">
        <f t="shared" si="43"/>
        <v>2.0188790897981046E-3</v>
      </c>
      <c r="O142" s="30">
        <f t="shared" si="59"/>
        <v>136.6909748953569</v>
      </c>
      <c r="P142" s="30">
        <f t="shared" si="44"/>
        <v>0.42043680726159804</v>
      </c>
      <c r="Q142" s="30">
        <f t="shared" si="45"/>
        <v>6.9251802650514699E-2</v>
      </c>
      <c r="R142" s="30">
        <f t="shared" si="46"/>
        <v>25.206162547811761</v>
      </c>
      <c r="S142" s="30">
        <f t="shared" si="47"/>
        <v>-60.329031200415336</v>
      </c>
      <c r="T142" s="30">
        <f t="shared" si="48"/>
        <v>-5.4328605397843717</v>
      </c>
      <c r="U142" s="39">
        <f t="shared" si="49"/>
        <v>35195095.886437699</v>
      </c>
      <c r="V142" s="39">
        <f t="shared" si="56"/>
        <v>4223411.5063725235</v>
      </c>
      <c r="W142" s="39">
        <f t="shared" si="57"/>
        <v>4942141.4174322141</v>
      </c>
      <c r="X142" s="30">
        <f t="shared" si="50"/>
        <v>37.686785500271952</v>
      </c>
    </row>
    <row r="143" spans="5:24" x14ac:dyDescent="0.3">
      <c r="E143" s="30">
        <f t="shared" si="51"/>
        <v>1.410000000000001</v>
      </c>
      <c r="F143" s="30">
        <f t="shared" si="52"/>
        <v>78.702879248259421</v>
      </c>
      <c r="G143" s="30">
        <f t="shared" si="40"/>
        <v>4.3656797398654401</v>
      </c>
      <c r="H143" s="30">
        <f t="shared" si="58"/>
        <v>0.32078385255243091</v>
      </c>
      <c r="I143" s="30">
        <f t="shared" si="53"/>
        <v>401.40557978912506</v>
      </c>
      <c r="J143" s="30">
        <f t="shared" si="54"/>
        <v>165.38890591941808</v>
      </c>
      <c r="K143" s="30">
        <f t="shared" si="55"/>
        <v>5.1378237686140675</v>
      </c>
      <c r="L143" s="30">
        <f t="shared" si="41"/>
        <v>205.31787624348374</v>
      </c>
      <c r="M143" s="30">
        <f t="shared" si="42"/>
        <v>0.32310370537952082</v>
      </c>
      <c r="N143" s="30">
        <f t="shared" si="43"/>
        <v>2.0225396570461378E-3</v>
      </c>
      <c r="O143" s="30">
        <f t="shared" si="59"/>
        <v>136.65242874982712</v>
      </c>
      <c r="P143" s="30">
        <f t="shared" si="44"/>
        <v>0.42043026357772911</v>
      </c>
      <c r="Q143" s="30">
        <f t="shared" si="45"/>
        <v>6.9246022267469273E-2</v>
      </c>
      <c r="R143" s="30">
        <f t="shared" si="46"/>
        <v>25.270012214746298</v>
      </c>
      <c r="S143" s="30">
        <f t="shared" si="47"/>
        <v>-60.483733242120117</v>
      </c>
      <c r="T143" s="30">
        <f t="shared" si="48"/>
        <v>-5.4498613289389173</v>
      </c>
      <c r="U143" s="39">
        <f t="shared" si="49"/>
        <v>35284797.668325655</v>
      </c>
      <c r="V143" s="39">
        <f t="shared" si="56"/>
        <v>4234175.7201990783</v>
      </c>
      <c r="W143" s="39">
        <f t="shared" si="57"/>
        <v>4984483.1746342052</v>
      </c>
      <c r="X143" s="30">
        <f t="shared" si="50"/>
        <v>37.951548288998836</v>
      </c>
    </row>
    <row r="144" spans="5:24" x14ac:dyDescent="0.3">
      <c r="E144" s="30">
        <f t="shared" si="51"/>
        <v>1.420000000000001</v>
      </c>
      <c r="F144" s="30">
        <f t="shared" si="52"/>
        <v>78.95557937040688</v>
      </c>
      <c r="G144" s="30">
        <f t="shared" si="40"/>
        <v>4.3688854078741661</v>
      </c>
      <c r="H144" s="30">
        <f t="shared" si="58"/>
        <v>0.32056680087260148</v>
      </c>
      <c r="I144" s="30">
        <f t="shared" si="53"/>
        <v>400.80074245670386</v>
      </c>
      <c r="J144" s="30">
        <f t="shared" si="54"/>
        <v>165.3344073061287</v>
      </c>
      <c r="K144" s="30">
        <f t="shared" si="55"/>
        <v>5.1832392796885589</v>
      </c>
      <c r="L144" s="30">
        <f t="shared" si="41"/>
        <v>207.13277233612305</v>
      </c>
      <c r="M144" s="30">
        <f t="shared" si="42"/>
        <v>0.32288874313386795</v>
      </c>
      <c r="N144" s="30">
        <f t="shared" si="43"/>
        <v>2.0262112224849523E-3</v>
      </c>
      <c r="O144" s="30">
        <f t="shared" si="59"/>
        <v>136.61376198369831</v>
      </c>
      <c r="P144" s="30">
        <f t="shared" si="44"/>
        <v>0.42042368961937049</v>
      </c>
      <c r="Q144" s="30">
        <f t="shared" si="45"/>
        <v>6.9240218286836644E-2</v>
      </c>
      <c r="R144" s="30">
        <f t="shared" si="46"/>
        <v>25.333887105318908</v>
      </c>
      <c r="S144" s="30">
        <f t="shared" si="47"/>
        <v>-60.638513993818563</v>
      </c>
      <c r="T144" s="30">
        <f t="shared" si="48"/>
        <v>-5.4669015505706282</v>
      </c>
      <c r="U144" s="39">
        <f t="shared" si="49"/>
        <v>35374540.010434948</v>
      </c>
      <c r="V144" s="39">
        <f t="shared" si="56"/>
        <v>4244944.8012521937</v>
      </c>
      <c r="W144" s="39">
        <f t="shared" si="57"/>
        <v>5026932.6226467267</v>
      </c>
      <c r="X144" s="30">
        <f t="shared" si="50"/>
        <v>38.216378659801293</v>
      </c>
    </row>
    <row r="145" spans="5:24" x14ac:dyDescent="0.3">
      <c r="E145" s="30">
        <f t="shared" si="51"/>
        <v>1.430000000000001</v>
      </c>
      <c r="F145" s="30">
        <f t="shared" si="52"/>
        <v>79.208918241460069</v>
      </c>
      <c r="G145" s="30">
        <f t="shared" si="40"/>
        <v>4.3720888965398581</v>
      </c>
      <c r="H145" s="30">
        <f t="shared" si="58"/>
        <v>0.32034886656919781</v>
      </c>
      <c r="I145" s="30">
        <f t="shared" si="53"/>
        <v>400.19435731676566</v>
      </c>
      <c r="J145" s="30">
        <f t="shared" si="54"/>
        <v>165.27973829062299</v>
      </c>
      <c r="K145" s="30">
        <f t="shared" si="55"/>
        <v>5.2287967926099812</v>
      </c>
      <c r="L145" s="30">
        <f t="shared" si="41"/>
        <v>208.95334311106899</v>
      </c>
      <c r="M145" s="30">
        <f t="shared" si="42"/>
        <v>0.32267290337198945</v>
      </c>
      <c r="N145" s="30">
        <f t="shared" si="43"/>
        <v>2.029893819158662E-3</v>
      </c>
      <c r="O145" s="30">
        <f t="shared" si="59"/>
        <v>136.57497431719702</v>
      </c>
      <c r="P145" s="30">
        <f t="shared" si="44"/>
        <v>0.42041708520014215</v>
      </c>
      <c r="Q145" s="30">
        <f t="shared" si="45"/>
        <v>6.9234390613265931E-2</v>
      </c>
      <c r="R145" s="30">
        <f t="shared" si="46"/>
        <v>25.397785928365877</v>
      </c>
      <c r="S145" s="30">
        <f t="shared" si="47"/>
        <v>-60.793370492445952</v>
      </c>
      <c r="T145" s="30">
        <f t="shared" si="48"/>
        <v>-5.4839811855834917</v>
      </c>
      <c r="U145" s="39">
        <f t="shared" si="49"/>
        <v>35464321.146854848</v>
      </c>
      <c r="V145" s="39">
        <f t="shared" si="56"/>
        <v>4255718.5376225812</v>
      </c>
      <c r="W145" s="39">
        <f t="shared" si="57"/>
        <v>5069489.8080229526</v>
      </c>
      <c r="X145" s="30">
        <f t="shared" si="50"/>
        <v>38.481278657655423</v>
      </c>
    </row>
    <row r="146" spans="5:24" x14ac:dyDescent="0.3">
      <c r="E146" s="30">
        <f t="shared" si="51"/>
        <v>1.4400000000000011</v>
      </c>
      <c r="F146" s="30">
        <f t="shared" si="52"/>
        <v>79.462896100743734</v>
      </c>
      <c r="G146" s="30">
        <f t="shared" si="40"/>
        <v>4.3752901970006928</v>
      </c>
      <c r="H146" s="30">
        <f t="shared" si="58"/>
        <v>0.32013004608346662</v>
      </c>
      <c r="I146" s="30">
        <f t="shared" si="53"/>
        <v>399.58642361184121</v>
      </c>
      <c r="J146" s="30">
        <f t="shared" si="54"/>
        <v>165.22489847876716</v>
      </c>
      <c r="K146" s="30">
        <f t="shared" si="55"/>
        <v>5.2744966358231773</v>
      </c>
      <c r="L146" s="30">
        <f t="shared" si="41"/>
        <v>210.77960169364485</v>
      </c>
      <c r="M146" s="30">
        <f t="shared" si="42"/>
        <v>0.32245618255069813</v>
      </c>
      <c r="N146" s="30">
        <f t="shared" si="43"/>
        <v>2.0335874802106624E-3</v>
      </c>
      <c r="O146" s="30">
        <f t="shared" si="59"/>
        <v>136.53606547068532</v>
      </c>
      <c r="P146" s="30">
        <f t="shared" si="44"/>
        <v>0.42041045013215356</v>
      </c>
      <c r="Q146" s="30">
        <f t="shared" si="45"/>
        <v>6.9228539151091062E-2</v>
      </c>
      <c r="R146" s="30">
        <f t="shared" si="46"/>
        <v>25.461707380416829</v>
      </c>
      <c r="S146" s="30">
        <f t="shared" si="47"/>
        <v>-60.948299746150568</v>
      </c>
      <c r="T146" s="30">
        <f t="shared" si="48"/>
        <v>-5.5011002137694192</v>
      </c>
      <c r="U146" s="39">
        <f t="shared" si="49"/>
        <v>35554139.294683039</v>
      </c>
      <c r="V146" s="39">
        <f t="shared" si="56"/>
        <v>4266496.7153619649</v>
      </c>
      <c r="W146" s="39">
        <f t="shared" si="57"/>
        <v>5112154.7751765726</v>
      </c>
      <c r="X146" s="30">
        <f t="shared" si="50"/>
        <v>38.746250311331764</v>
      </c>
    </row>
    <row r="147" spans="5:24" x14ac:dyDescent="0.3">
      <c r="E147" s="30">
        <f t="shared" si="51"/>
        <v>1.4500000000000011</v>
      </c>
      <c r="F147" s="30">
        <f t="shared" si="52"/>
        <v>79.717513174547904</v>
      </c>
      <c r="G147" s="30">
        <f t="shared" si="40"/>
        <v>4.3784893003591385</v>
      </c>
      <c r="H147" s="30">
        <f t="shared" si="58"/>
        <v>0.3199103358445754</v>
      </c>
      <c r="I147" s="30">
        <f t="shared" si="53"/>
        <v>398.97694061437971</v>
      </c>
      <c r="J147" s="30">
        <f t="shared" si="54"/>
        <v>165.16988747662947</v>
      </c>
      <c r="K147" s="30">
        <f t="shared" si="55"/>
        <v>5.3203391376045888</v>
      </c>
      <c r="L147" s="30">
        <f t="shared" si="41"/>
        <v>212.61156120244414</v>
      </c>
      <c r="M147" s="30">
        <f t="shared" si="42"/>
        <v>0.32223857711514564</v>
      </c>
      <c r="N147" s="30">
        <f t="shared" si="43"/>
        <v>2.0372922388839274E-3</v>
      </c>
      <c r="O147" s="30">
        <f t="shared" si="59"/>
        <v>136.4970351646686</v>
      </c>
      <c r="P147" s="30">
        <f t="shared" si="44"/>
        <v>0.42040378422598784</v>
      </c>
      <c r="Q147" s="30">
        <f t="shared" si="45"/>
        <v>6.9222663804331147E-2</v>
      </c>
      <c r="R147" s="30">
        <f t="shared" si="46"/>
        <v>25.525650145630557</v>
      </c>
      <c r="S147" s="30">
        <f t="shared" si="47"/>
        <v>-61.103298734141717</v>
      </c>
      <c r="T147" s="30">
        <f t="shared" si="48"/>
        <v>-5.5182586137990688</v>
      </c>
      <c r="U147" s="39">
        <f t="shared" si="49"/>
        <v>35643992.653936364</v>
      </c>
      <c r="V147" s="39">
        <f t="shared" si="56"/>
        <v>4277279.1184723638</v>
      </c>
      <c r="W147" s="39">
        <f t="shared" si="57"/>
        <v>5154927.566361296</v>
      </c>
      <c r="X147" s="30">
        <f t="shared" si="50"/>
        <v>39.011295633475982</v>
      </c>
    </row>
    <row r="148" spans="5:24" x14ac:dyDescent="0.3">
      <c r="E148" s="30">
        <f t="shared" si="51"/>
        <v>1.4600000000000011</v>
      </c>
      <c r="F148" s="30">
        <f t="shared" si="52"/>
        <v>79.972769676004205</v>
      </c>
      <c r="G148" s="30">
        <f t="shared" si="40"/>
        <v>4.3816861976818364</v>
      </c>
      <c r="H148" s="30">
        <f t="shared" si="58"/>
        <v>0.31968973226979003</v>
      </c>
      <c r="I148" s="30">
        <f t="shared" si="53"/>
        <v>398.36590762703833</v>
      </c>
      <c r="J148" s="30">
        <f t="shared" si="54"/>
        <v>165.11470489049148</v>
      </c>
      <c r="K148" s="30">
        <f t="shared" si="55"/>
        <v>5.366324626052914</v>
      </c>
      <c r="L148" s="30">
        <f t="shared" si="41"/>
        <v>214.44923474895745</v>
      </c>
      <c r="M148" s="30">
        <f t="shared" si="42"/>
        <v>0.32202008349883482</v>
      </c>
      <c r="N148" s="30">
        <f t="shared" si="43"/>
        <v>2.0410081285213099E-3</v>
      </c>
      <c r="O148" s="30">
        <f t="shared" si="59"/>
        <v>136.45788311980371</v>
      </c>
      <c r="P148" s="30">
        <f t="shared" si="44"/>
        <v>0.42039708729068731</v>
      </c>
      <c r="Q148" s="30">
        <f t="shared" si="45"/>
        <v>6.9216764476690756E-2</v>
      </c>
      <c r="R148" s="30">
        <f t="shared" si="46"/>
        <v>25.589612895730873</v>
      </c>
      <c r="S148" s="30">
        <f t="shared" si="47"/>
        <v>-61.258364406537694</v>
      </c>
      <c r="T148" s="30">
        <f t="shared" si="48"/>
        <v>-5.5354563632126199</v>
      </c>
      <c r="U148" s="39">
        <f t="shared" si="49"/>
        <v>35733879.40746168</v>
      </c>
      <c r="V148" s="39">
        <f t="shared" si="56"/>
        <v>4288065.5288954014</v>
      </c>
      <c r="W148" s="39">
        <f t="shared" si="57"/>
        <v>5197808.2216502503</v>
      </c>
      <c r="X148" s="30">
        <f t="shared" si="50"/>
        <v>39.276416620688174</v>
      </c>
    </row>
    <row r="149" spans="5:24" x14ac:dyDescent="0.3">
      <c r="E149" s="30">
        <f t="shared" si="51"/>
        <v>1.4700000000000011</v>
      </c>
      <c r="F149" s="30">
        <f t="shared" si="52"/>
        <v>80.228665804961508</v>
      </c>
      <c r="G149" s="30">
        <f t="shared" si="40"/>
        <v>4.3848808799994901</v>
      </c>
      <c r="H149" s="30">
        <f t="shared" si="58"/>
        <v>0.31946823176536299</v>
      </c>
      <c r="I149" s="30">
        <f t="shared" si="53"/>
        <v>397.75332398297297</v>
      </c>
      <c r="J149" s="30">
        <f t="shared" si="54"/>
        <v>165.05935032685935</v>
      </c>
      <c r="K149" s="30">
        <f t="shared" si="55"/>
        <v>5.4124534290796857</v>
      </c>
      <c r="L149" s="30">
        <f t="shared" si="41"/>
        <v>216.29263543719586</v>
      </c>
      <c r="M149" s="30">
        <f t="shared" si="42"/>
        <v>0.32180069812363316</v>
      </c>
      <c r="N149" s="30">
        <f t="shared" si="43"/>
        <v>2.044735182565842E-3</v>
      </c>
      <c r="O149" s="30">
        <f t="shared" si="59"/>
        <v>136.41860905690672</v>
      </c>
      <c r="P149" s="30">
        <f t="shared" si="44"/>
        <v>0.42039035913373751</v>
      </c>
      <c r="Q149" s="30">
        <f t="shared" si="45"/>
        <v>6.9210841071560308E-2</v>
      </c>
      <c r="R149" s="30">
        <f t="shared" si="46"/>
        <v>25.65359428994255</v>
      </c>
      <c r="S149" s="30">
        <f t="shared" si="47"/>
        <v>-61.41349368421406</v>
      </c>
      <c r="T149" s="30">
        <f t="shared" si="48"/>
        <v>-5.5526934384105164</v>
      </c>
      <c r="U149" s="39">
        <f t="shared" si="49"/>
        <v>35823797.720846877</v>
      </c>
      <c r="V149" s="39">
        <f t="shared" si="56"/>
        <v>4298855.726501625</v>
      </c>
      <c r="W149" s="39">
        <f t="shared" si="57"/>
        <v>5240796.7789152665</v>
      </c>
      <c r="X149" s="30">
        <f t="shared" si="50"/>
        <v>39.541615253600703</v>
      </c>
    </row>
    <row r="150" spans="5:24" x14ac:dyDescent="0.3">
      <c r="E150" s="30">
        <f t="shared" si="51"/>
        <v>1.4800000000000011</v>
      </c>
      <c r="F150" s="30">
        <f t="shared" si="52"/>
        <v>80.485201747860927</v>
      </c>
      <c r="G150" s="30">
        <f t="shared" si="40"/>
        <v>4.3880733383067367</v>
      </c>
      <c r="H150" s="30">
        <f t="shared" si="58"/>
        <v>0.31924583072466817</v>
      </c>
      <c r="I150" s="30">
        <f t="shared" si="53"/>
        <v>397.13918904613081</v>
      </c>
      <c r="J150" s="30">
        <f t="shared" si="54"/>
        <v>165.00382339247523</v>
      </c>
      <c r="K150" s="30">
        <f t="shared" si="55"/>
        <v>5.4587258743997733</v>
      </c>
      <c r="L150" s="30">
        <f t="shared" si="41"/>
        <v>218.14177636331132</v>
      </c>
      <c r="M150" s="30">
        <f t="shared" si="42"/>
        <v>0.32158041739978743</v>
      </c>
      <c r="N150" s="30">
        <f t="shared" si="43"/>
        <v>2.0484734345610355E-3</v>
      </c>
      <c r="O150" s="30">
        <f t="shared" si="59"/>
        <v>136.37921269696119</v>
      </c>
      <c r="P150" s="30">
        <f t="shared" si="44"/>
        <v>0.42038359956105209</v>
      </c>
      <c r="Q150" s="30">
        <f t="shared" si="45"/>
        <v>6.9204893492016473E-2</v>
      </c>
      <c r="R150" s="30">
        <f t="shared" si="46"/>
        <v>25.717592974927438</v>
      </c>
      <c r="S150" s="30">
        <f t="shared" si="47"/>
        <v>-61.568683458652202</v>
      </c>
      <c r="T150" s="30">
        <f t="shared" si="48"/>
        <v>-5.5699698146441738</v>
      </c>
      <c r="U150" s="39">
        <f t="shared" si="49"/>
        <v>35913745.742331997</v>
      </c>
      <c r="V150" s="39">
        <f t="shared" si="56"/>
        <v>4309649.4890798395</v>
      </c>
      <c r="W150" s="39">
        <f t="shared" si="57"/>
        <v>5283893.2738060653</v>
      </c>
      <c r="X150" s="30">
        <f t="shared" si="50"/>
        <v>39.806893496954615</v>
      </c>
    </row>
    <row r="151" spans="5:24" x14ac:dyDescent="0.3">
      <c r="E151" s="30">
        <f t="shared" si="51"/>
        <v>1.4900000000000011</v>
      </c>
      <c r="F151" s="30">
        <f t="shared" si="52"/>
        <v>80.742377677610207</v>
      </c>
      <c r="G151" s="30">
        <f t="shared" si="40"/>
        <v>4.391263563562041</v>
      </c>
      <c r="H151" s="30">
        <f t="shared" si="58"/>
        <v>0.31902252553042132</v>
      </c>
      <c r="I151" s="30">
        <f t="shared" si="53"/>
        <v>396.52350221154427</v>
      </c>
      <c r="J151" s="30">
        <f t="shared" si="54"/>
        <v>164.94812369432879</v>
      </c>
      <c r="K151" s="30">
        <f t="shared" si="55"/>
        <v>5.5051422895218085</v>
      </c>
      <c r="L151" s="30">
        <f t="shared" si="41"/>
        <v>219.99667061521419</v>
      </c>
      <c r="M151" s="30">
        <f t="shared" si="42"/>
        <v>0.32135923772593877</v>
      </c>
      <c r="N151" s="30">
        <f t="shared" si="43"/>
        <v>2.0522229181511829E-3</v>
      </c>
      <c r="O151" s="30">
        <f t="shared" si="59"/>
        <v>136.33969376112628</v>
      </c>
      <c r="P151" s="30">
        <f t="shared" si="44"/>
        <v>0.42037680837695679</v>
      </c>
      <c r="Q151" s="30">
        <f t="shared" si="45"/>
        <v>6.9198921640822558E-2</v>
      </c>
      <c r="R151" s="30">
        <f t="shared" si="46"/>
        <v>25.781607584720664</v>
      </c>
      <c r="S151" s="30">
        <f t="shared" si="47"/>
        <v>-61.723930591788061</v>
      </c>
      <c r="T151" s="30">
        <f t="shared" si="48"/>
        <v>-5.5872854660066489</v>
      </c>
      <c r="U151" s="39">
        <f t="shared" si="49"/>
        <v>36003721.602720588</v>
      </c>
      <c r="V151" s="39">
        <f t="shared" si="56"/>
        <v>4320446.5923264707</v>
      </c>
      <c r="W151" s="39">
        <f t="shared" si="57"/>
        <v>5327097.7397293299</v>
      </c>
      <c r="X151" s="30">
        <f t="shared" si="50"/>
        <v>40.072253299674706</v>
      </c>
    </row>
    <row r="152" spans="5:24" x14ac:dyDescent="0.3">
      <c r="E152" s="30">
        <f t="shared" si="51"/>
        <v>1.5000000000000011</v>
      </c>
      <c r="F152" s="30">
        <f t="shared" si="52"/>
        <v>81.00019375345741</v>
      </c>
      <c r="G152" s="30">
        <f t="shared" si="40"/>
        <v>4.3944515466875709</v>
      </c>
      <c r="H152" s="30">
        <f t="shared" si="58"/>
        <v>0.31879831255299251</v>
      </c>
      <c r="I152" s="30">
        <f t="shared" si="53"/>
        <v>395.90626290562636</v>
      </c>
      <c r="J152" s="30">
        <f t="shared" si="54"/>
        <v>164.89225083966872</v>
      </c>
      <c r="K152" s="30">
        <f t="shared" si="55"/>
        <v>5.5517030017385309</v>
      </c>
      <c r="L152" s="30">
        <f t="shared" si="41"/>
        <v>221.85733127218728</v>
      </c>
      <c r="M152" s="30">
        <f t="shared" si="42"/>
        <v>0.3211371554891399</v>
      </c>
      <c r="N152" s="30">
        <f t="shared" si="43"/>
        <v>2.0559836670816629E-3</v>
      </c>
      <c r="O152" s="30">
        <f t="shared" si="59"/>
        <v>136.30005197074496</v>
      </c>
      <c r="P152" s="30">
        <f t="shared" si="44"/>
        <v>0.42036998538417353</v>
      </c>
      <c r="Q152" s="30">
        <f t="shared" si="45"/>
        <v>6.9192925420428986E-2</v>
      </c>
      <c r="R152" s="30">
        <f t="shared" si="46"/>
        <v>25.845636740666954</v>
      </c>
      <c r="S152" s="30">
        <f t="shared" si="47"/>
        <v>-61.879231915861332</v>
      </c>
      <c r="T152" s="30">
        <f t="shared" si="48"/>
        <v>-5.6046403654232764</v>
      </c>
      <c r="U152" s="39">
        <f t="shared" si="49"/>
        <v>36093723.415291175</v>
      </c>
      <c r="V152" s="39">
        <f t="shared" si="56"/>
        <v>4331246.8098349413</v>
      </c>
      <c r="W152" s="39">
        <f t="shared" si="57"/>
        <v>5370410.2078276798</v>
      </c>
      <c r="X152" s="30">
        <f t="shared" si="50"/>
        <v>40.337696594943132</v>
      </c>
    </row>
    <row r="153" spans="5:24" x14ac:dyDescent="0.3">
      <c r="E153" s="30">
        <f t="shared" si="51"/>
        <v>1.5100000000000011</v>
      </c>
      <c r="F153" s="30">
        <f t="shared" si="52"/>
        <v>81.258650120864075</v>
      </c>
      <c r="G153" s="30">
        <f t="shared" si="40"/>
        <v>4.3976372785690803</v>
      </c>
      <c r="H153" s="30">
        <f t="shared" si="58"/>
        <v>0.31857318815093905</v>
      </c>
      <c r="I153" s="30">
        <f t="shared" si="53"/>
        <v>395.28747058646775</v>
      </c>
      <c r="J153" s="30">
        <f t="shared" si="54"/>
        <v>164.8362044360145</v>
      </c>
      <c r="K153" s="30">
        <f t="shared" si="55"/>
        <v>5.598408338117058</v>
      </c>
      <c r="L153" s="30">
        <f t="shared" si="41"/>
        <v>223.72377140449714</v>
      </c>
      <c r="M153" s="30">
        <f t="shared" si="42"/>
        <v>0.32091416706487191</v>
      </c>
      <c r="N153" s="30">
        <f t="shared" si="43"/>
        <v>2.05975571519924E-3</v>
      </c>
      <c r="O153" s="30">
        <f t="shared" si="59"/>
        <v>136.26028704735231</v>
      </c>
      <c r="P153" s="30">
        <f t="shared" si="44"/>
        <v>0.42036313038380435</v>
      </c>
      <c r="Q153" s="30">
        <f t="shared" si="45"/>
        <v>6.9186904732973759E-2</v>
      </c>
      <c r="R153" s="30">
        <f t="shared" si="46"/>
        <v>25.909679051357124</v>
      </c>
      <c r="S153" s="30">
        <f t="shared" si="47"/>
        <v>-62.034584233264709</v>
      </c>
      <c r="T153" s="30">
        <f t="shared" si="48"/>
        <v>-5.6220344846422696</v>
      </c>
      <c r="U153" s="39">
        <f t="shared" si="49"/>
        <v>36183749.275708959</v>
      </c>
      <c r="V153" s="39">
        <f t="shared" si="56"/>
        <v>4342049.9130850751</v>
      </c>
      <c r="W153" s="39">
        <f t="shared" si="57"/>
        <v>5413830.7069585305</v>
      </c>
      <c r="X153" s="30">
        <f t="shared" si="50"/>
        <v>40.603225300271703</v>
      </c>
    </row>
    <row r="154" spans="5:24" x14ac:dyDescent="0.3">
      <c r="E154" s="30">
        <f t="shared" si="51"/>
        <v>1.5200000000000011</v>
      </c>
      <c r="F154" s="30">
        <f t="shared" si="52"/>
        <v>81.517746911377643</v>
      </c>
      <c r="G154" s="30">
        <f t="shared" si="40"/>
        <v>4.4008207500557983</v>
      </c>
      <c r="H154" s="30">
        <f t="shared" si="58"/>
        <v>0.3183471486718048</v>
      </c>
      <c r="I154" s="30">
        <f t="shared" si="53"/>
        <v>394.66712474413509</v>
      </c>
      <c r="J154" s="30">
        <f t="shared" si="54"/>
        <v>164.77998409116807</v>
      </c>
      <c r="K154" s="30">
        <f t="shared" si="55"/>
        <v>5.6452586254890766</v>
      </c>
      <c r="L154" s="30">
        <f t="shared" si="41"/>
        <v>225.59600407300198</v>
      </c>
      <c r="M154" s="30">
        <f t="shared" si="42"/>
        <v>0.32069026881706403</v>
      </c>
      <c r="N154" s="30">
        <f t="shared" si="43"/>
        <v>2.0635390964523735E-3</v>
      </c>
      <c r="O154" s="30">
        <f t="shared" si="59"/>
        <v>136.22039871268376</v>
      </c>
      <c r="P154" s="30">
        <f t="shared" si="44"/>
        <v>0.42035624317531534</v>
      </c>
      <c r="Q154" s="30">
        <f t="shared" si="45"/>
        <v>6.9180859480282936E-2</v>
      </c>
      <c r="R154" s="30">
        <f t="shared" si="46"/>
        <v>25.973733112564751</v>
      </c>
      <c r="S154" s="30">
        <f t="shared" si="47"/>
        <v>-62.189984316393819</v>
      </c>
      <c r="T154" s="30">
        <f t="shared" si="48"/>
        <v>-5.6394677942252853</v>
      </c>
      <c r="U154" s="39">
        <f t="shared" si="49"/>
        <v>36273797.2619377</v>
      </c>
      <c r="V154" s="39">
        <f t="shared" si="56"/>
        <v>4352855.671432524</v>
      </c>
      <c r="W154" s="39">
        <f t="shared" si="57"/>
        <v>5457359.2636728557</v>
      </c>
      <c r="X154" s="30">
        <f t="shared" si="50"/>
        <v>40.868841317572809</v>
      </c>
    </row>
    <row r="155" spans="5:24" x14ac:dyDescent="0.3">
      <c r="E155" s="30">
        <f t="shared" si="51"/>
        <v>1.5300000000000011</v>
      </c>
      <c r="F155" s="30">
        <f t="shared" si="52"/>
        <v>81.777484242503292</v>
      </c>
      <c r="G155" s="30">
        <f t="shared" si="40"/>
        <v>4.4040019519603044</v>
      </c>
      <c r="H155" s="30">
        <f t="shared" si="58"/>
        <v>0.31812019045061035</v>
      </c>
      <c r="I155" s="30">
        <f t="shared" si="53"/>
        <v>394.04522490097116</v>
      </c>
      <c r="J155" s="30">
        <f t="shared" si="54"/>
        <v>164.72358941322582</v>
      </c>
      <c r="K155" s="30">
        <f t="shared" si="55"/>
        <v>5.6922541904409538</v>
      </c>
      <c r="L155" s="30">
        <f t="shared" si="41"/>
        <v>227.47404232875647</v>
      </c>
      <c r="M155" s="30">
        <f t="shared" si="42"/>
        <v>0.32046545709811225</v>
      </c>
      <c r="N155" s="30">
        <f t="shared" si="43"/>
        <v>2.0673338448915198E-3</v>
      </c>
      <c r="O155" s="30">
        <f t="shared" si="59"/>
        <v>136.18038668868374</v>
      </c>
      <c r="P155" s="30">
        <f t="shared" si="44"/>
        <v>0.42034932355651972</v>
      </c>
      <c r="Q155" s="30">
        <f t="shared" si="45"/>
        <v>6.9174789563871242E-2</v>
      </c>
      <c r="R155" s="30">
        <f t="shared" si="46"/>
        <v>26.03779750718288</v>
      </c>
      <c r="S155" s="30">
        <f t="shared" si="47"/>
        <v>-62.34542890749708</v>
      </c>
      <c r="T155" s="30">
        <f t="shared" si="48"/>
        <v>-5.6569402635379618</v>
      </c>
      <c r="U155" s="39">
        <f t="shared" si="49"/>
        <v>36363865.434151813</v>
      </c>
      <c r="V155" s="39">
        <f t="shared" si="56"/>
        <v>4363663.8520982172</v>
      </c>
      <c r="W155" s="39">
        <f t="shared" si="57"/>
        <v>5500995.9021938378</v>
      </c>
      <c r="X155" s="30">
        <f t="shared" si="50"/>
        <v>41.134546533229006</v>
      </c>
    </row>
    <row r="156" spans="5:24" x14ac:dyDescent="0.3">
      <c r="E156" s="30">
        <f t="shared" si="51"/>
        <v>1.5400000000000011</v>
      </c>
      <c r="F156" s="30">
        <f t="shared" si="52"/>
        <v>82.037862217575125</v>
      </c>
      <c r="G156" s="30">
        <f t="shared" si="40"/>
        <v>4.407180875058418</v>
      </c>
      <c r="H156" s="30">
        <f t="shared" si="58"/>
        <v>0.31789230981136285</v>
      </c>
      <c r="I156" s="30">
        <f t="shared" si="53"/>
        <v>393.42177061189619</v>
      </c>
      <c r="J156" s="30">
        <f t="shared" si="54"/>
        <v>164.66702001059045</v>
      </c>
      <c r="K156" s="30">
        <f t="shared" si="55"/>
        <v>5.7393953593037699</v>
      </c>
      <c r="L156" s="30">
        <f t="shared" si="41"/>
        <v>229.35789921261369</v>
      </c>
      <c r="M156" s="30">
        <f t="shared" si="42"/>
        <v>0.32023972824890135</v>
      </c>
      <c r="N156" s="30">
        <f t="shared" si="43"/>
        <v>2.071139994669441E-3</v>
      </c>
      <c r="O156" s="30">
        <f t="shared" si="59"/>
        <v>136.14025069751392</v>
      </c>
      <c r="P156" s="30">
        <f t="shared" si="44"/>
        <v>0.42034237132356128</v>
      </c>
      <c r="Q156" s="30">
        <f t="shared" si="45"/>
        <v>6.9168694884942553E-2</v>
      </c>
      <c r="R156" s="30">
        <f t="shared" si="46"/>
        <v>26.101870805161067</v>
      </c>
      <c r="S156" s="30">
        <f t="shared" si="47"/>
        <v>-62.500914718526417</v>
      </c>
      <c r="T156" s="30">
        <f t="shared" si="48"/>
        <v>-5.6744518607404109</v>
      </c>
      <c r="U156" s="39">
        <f t="shared" si="49"/>
        <v>36453951.834648691</v>
      </c>
      <c r="V156" s="39">
        <f t="shared" si="56"/>
        <v>4374474.2201578431</v>
      </c>
      <c r="W156" s="39">
        <f t="shared" si="57"/>
        <v>5544740.6443954166</v>
      </c>
      <c r="X156" s="30">
        <f t="shared" si="50"/>
        <v>41.400342818161306</v>
      </c>
    </row>
    <row r="157" spans="5:24" x14ac:dyDescent="0.3">
      <c r="E157" s="30">
        <f t="shared" si="51"/>
        <v>1.5500000000000012</v>
      </c>
      <c r="F157" s="30">
        <f t="shared" si="52"/>
        <v>82.298880925626733</v>
      </c>
      <c r="G157" s="30">
        <f t="shared" si="40"/>
        <v>4.4103575100890797</v>
      </c>
      <c r="H157" s="30">
        <f t="shared" si="58"/>
        <v>0.31766350306616786</v>
      </c>
      <c r="I157" s="30">
        <f t="shared" si="53"/>
        <v>392.79676146471093</v>
      </c>
      <c r="J157" s="30">
        <f t="shared" si="54"/>
        <v>164.61027549198303</v>
      </c>
      <c r="K157" s="30">
        <f t="shared" si="55"/>
        <v>5.7866824581432734</v>
      </c>
      <c r="L157" s="30">
        <f t="shared" si="41"/>
        <v>231.24758775482337</v>
      </c>
      <c r="M157" s="30">
        <f t="shared" si="42"/>
        <v>0.32001307859882627</v>
      </c>
      <c r="N157" s="30">
        <f t="shared" si="43"/>
        <v>2.0749575800415106E-3</v>
      </c>
      <c r="O157" s="30">
        <f t="shared" si="59"/>
        <v>136.09999046156196</v>
      </c>
      <c r="P157" s="30">
        <f t="shared" si="44"/>
        <v>0.42033538627089789</v>
      </c>
      <c r="Q157" s="30">
        <f t="shared" si="45"/>
        <v>6.916257534439052E-2</v>
      </c>
      <c r="R157" s="30">
        <f t="shared" si="46"/>
        <v>26.165951563442469</v>
      </c>
      <c r="S157" s="30">
        <f t="shared" si="47"/>
        <v>-62.656438430987905</v>
      </c>
      <c r="T157" s="30">
        <f t="shared" si="48"/>
        <v>-5.6920025527776827</v>
      </c>
      <c r="U157" s="39">
        <f t="shared" si="49"/>
        <v>36544054.487761267</v>
      </c>
      <c r="V157" s="39">
        <f t="shared" si="56"/>
        <v>4385286.5385313518</v>
      </c>
      <c r="W157" s="39">
        <f t="shared" si="57"/>
        <v>5588593.5097807301</v>
      </c>
      <c r="X157" s="30">
        <f t="shared" si="50"/>
        <v>41.6662320278961</v>
      </c>
    </row>
    <row r="158" spans="5:24" x14ac:dyDescent="0.3">
      <c r="E158" s="30">
        <f t="shared" si="51"/>
        <v>1.5600000000000012</v>
      </c>
      <c r="F158" s="30">
        <f t="shared" si="52"/>
        <v>82.560540441261153</v>
      </c>
      <c r="G158" s="30">
        <f t="shared" si="40"/>
        <v>4.4135318477542347</v>
      </c>
      <c r="H158" s="30">
        <f t="shared" si="58"/>
        <v>0.31743376651549582</v>
      </c>
      <c r="I158" s="30">
        <f t="shared" si="53"/>
        <v>392.17019708040107</v>
      </c>
      <c r="J158" s="30">
        <f t="shared" si="54"/>
        <v>164.55335546645526</v>
      </c>
      <c r="K158" s="30">
        <f t="shared" si="55"/>
        <v>5.8341158127497543</v>
      </c>
      <c r="L158" s="30">
        <f t="shared" si="41"/>
        <v>233.14312097462741</v>
      </c>
      <c r="M158" s="30">
        <f t="shared" si="42"/>
        <v>0.31978550446581566</v>
      </c>
      <c r="N158" s="30">
        <f t="shared" si="43"/>
        <v>2.0787866353660219E-3</v>
      </c>
      <c r="O158" s="30">
        <f t="shared" si="59"/>
        <v>136.05960570345002</v>
      </c>
      <c r="P158" s="30">
        <f t="shared" si="44"/>
        <v>0.42032836819128394</v>
      </c>
      <c r="Q158" s="30">
        <f t="shared" si="45"/>
        <v>6.9156430842799238E-2</v>
      </c>
      <c r="R158" s="30">
        <f t="shared" si="46"/>
        <v>26.230038325901184</v>
      </c>
      <c r="S158" s="30">
        <f t="shared" si="47"/>
        <v>-62.811996695793198</v>
      </c>
      <c r="T158" s="30">
        <f t="shared" si="48"/>
        <v>-5.7095923053702062</v>
      </c>
      <c r="U158" s="39">
        <f t="shared" si="49"/>
        <v>36634171.399770878</v>
      </c>
      <c r="V158" s="39">
        <f t="shared" si="56"/>
        <v>4396100.5679725055</v>
      </c>
      <c r="W158" s="39">
        <f t="shared" si="57"/>
        <v>5632554.5154604549</v>
      </c>
      <c r="X158" s="30">
        <f t="shared" si="50"/>
        <v>41.932216002630817</v>
      </c>
    </row>
    <row r="159" spans="5:24" x14ac:dyDescent="0.3">
      <c r="E159" s="30">
        <f t="shared" si="51"/>
        <v>1.5700000000000012</v>
      </c>
      <c r="F159" s="30">
        <f t="shared" si="52"/>
        <v>82.822840824520171</v>
      </c>
      <c r="G159" s="30">
        <f t="shared" si="40"/>
        <v>4.4167038787187183</v>
      </c>
      <c r="H159" s="30">
        <f t="shared" si="58"/>
        <v>0.31720309644835964</v>
      </c>
      <c r="I159" s="30">
        <f t="shared" si="53"/>
        <v>391.54207711344316</v>
      </c>
      <c r="J159" s="30">
        <f t="shared" si="54"/>
        <v>164.49625954340155</v>
      </c>
      <c r="K159" s="30">
        <f t="shared" si="55"/>
        <v>5.8816957486278394</v>
      </c>
      <c r="L159" s="30">
        <f t="shared" si="41"/>
        <v>235.04451187985202</v>
      </c>
      <c r="M159" s="30">
        <f t="shared" si="42"/>
        <v>0.31955700215635635</v>
      </c>
      <c r="N159" s="30">
        <f t="shared" si="43"/>
        <v>2.0826271951045004E-3</v>
      </c>
      <c r="O159" s="30">
        <f t="shared" si="59"/>
        <v>136.01909614604341</v>
      </c>
      <c r="P159" s="30">
        <f t="shared" si="44"/>
        <v>0.42032131687575319</v>
      </c>
      <c r="Q159" s="30">
        <f t="shared" si="45"/>
        <v>6.9150261280443839E-2</v>
      </c>
      <c r="R159" s="30">
        <f t="shared" si="46"/>
        <v>26.294129623279794</v>
      </c>
      <c r="S159" s="30">
        <f t="shared" si="47"/>
        <v>-62.96758613311129</v>
      </c>
      <c r="T159" s="30">
        <f t="shared" si="48"/>
        <v>-5.7272210830041805</v>
      </c>
      <c r="U159" s="39">
        <f t="shared" si="49"/>
        <v>36724300.558820359</v>
      </c>
      <c r="V159" s="39">
        <f t="shared" si="56"/>
        <v>4406916.0670584431</v>
      </c>
      <c r="W159" s="39">
        <f t="shared" si="57"/>
        <v>5676623.6761310389</v>
      </c>
      <c r="X159" s="30">
        <f t="shared" si="50"/>
        <v>42.198296567298378</v>
      </c>
    </row>
    <row r="160" spans="5:24" x14ac:dyDescent="0.3">
      <c r="E160" s="30">
        <f t="shared" si="51"/>
        <v>1.5800000000000012</v>
      </c>
      <c r="F160" s="30">
        <f t="shared" si="52"/>
        <v>83.085782120752967</v>
      </c>
      <c r="G160" s="30">
        <f t="shared" si="40"/>
        <v>4.4198735936101397</v>
      </c>
      <c r="H160" s="30">
        <f t="shared" si="58"/>
        <v>0.31697148914213713</v>
      </c>
      <c r="I160" s="30">
        <f t="shared" si="53"/>
        <v>390.91240125211203</v>
      </c>
      <c r="J160" s="30">
        <f t="shared" si="54"/>
        <v>164.43898733257151</v>
      </c>
      <c r="K160" s="30">
        <f t="shared" si="55"/>
        <v>5.9294225909862073</v>
      </c>
      <c r="L160" s="30">
        <f t="shared" si="41"/>
        <v>236.95177346649669</v>
      </c>
      <c r="M160" s="30">
        <f t="shared" si="42"/>
        <v>0.31932756796551887</v>
      </c>
      <c r="N160" s="30">
        <f t="shared" si="43"/>
        <v>2.0864792938220084E-3</v>
      </c>
      <c r="O160" s="30">
        <f t="shared" si="59"/>
        <v>135.97846151245949</v>
      </c>
      <c r="P160" s="30">
        <f t="shared" si="44"/>
        <v>0.42031423211360175</v>
      </c>
      <c r="Q160" s="30">
        <f t="shared" si="45"/>
        <v>6.9144066557291217E-2</v>
      </c>
      <c r="R160" s="30">
        <f t="shared" si="46"/>
        <v>26.358223973127078</v>
      </c>
      <c r="S160" s="30">
        <f t="shared" si="47"/>
        <v>-63.123203332220562</v>
      </c>
      <c r="T160" s="30">
        <f t="shared" si="48"/>
        <v>-5.7448888489219394</v>
      </c>
      <c r="U160" s="39">
        <f t="shared" si="49"/>
        <v>36814439.93482732</v>
      </c>
      <c r="V160" s="39">
        <f t="shared" si="56"/>
        <v>4417732.7921792781</v>
      </c>
      <c r="W160" s="39">
        <f t="shared" si="57"/>
        <v>5720801.0040528318</v>
      </c>
      <c r="X160" s="30">
        <f t="shared" si="50"/>
        <v>42.464475531630221</v>
      </c>
    </row>
    <row r="161" spans="5:24" x14ac:dyDescent="0.3">
      <c r="E161" s="30">
        <f t="shared" si="51"/>
        <v>1.5900000000000012</v>
      </c>
      <c r="F161" s="30">
        <f t="shared" si="52"/>
        <v>83.34936436048423</v>
      </c>
      <c r="G161" s="30">
        <f t="shared" si="40"/>
        <v>4.4230409830187645</v>
      </c>
      <c r="H161" s="30">
        <f t="shared" si="58"/>
        <v>0.31673894086248211</v>
      </c>
      <c r="I161" s="30">
        <f t="shared" si="53"/>
        <v>390.28116921878984</v>
      </c>
      <c r="J161" s="30">
        <f t="shared" si="54"/>
        <v>164.38153844408228</v>
      </c>
      <c r="K161" s="30">
        <f t="shared" si="55"/>
        <v>5.9772966647272234</v>
      </c>
      <c r="L161" s="30">
        <f t="shared" si="41"/>
        <v>238.8649187183201</v>
      </c>
      <c r="M161" s="30">
        <f t="shared" si="42"/>
        <v>0.31909719817698434</v>
      </c>
      <c r="N161" s="30">
        <f t="shared" si="43"/>
        <v>2.0903429661874597E-3</v>
      </c>
      <c r="O161" s="30">
        <f t="shared" si="59"/>
        <v>135.93770152607638</v>
      </c>
      <c r="P161" s="30">
        <f t="shared" si="44"/>
        <v>0.42030711369236956</v>
      </c>
      <c r="Q161" s="30">
        <f t="shared" si="45"/>
        <v>6.9137846573000789E-2</v>
      </c>
      <c r="R161" s="30">
        <f t="shared" si="46"/>
        <v>26.422319879735976</v>
      </c>
      <c r="S161" s="30">
        <f t="shared" si="47"/>
        <v>-63.27884485136174</v>
      </c>
      <c r="T161" s="30">
        <f t="shared" si="48"/>
        <v>-5.7625955651122984</v>
      </c>
      <c r="U161" s="39">
        <f t="shared" si="49"/>
        <v>36904587.479397982</v>
      </c>
      <c r="V161" s="39">
        <f t="shared" si="56"/>
        <v>4428550.4975277577</v>
      </c>
      <c r="W161" s="39">
        <f t="shared" si="57"/>
        <v>5765086.5090281097</v>
      </c>
      <c r="X161" s="30">
        <f t="shared" si="50"/>
        <v>42.730754690218255</v>
      </c>
    </row>
    <row r="162" spans="5:24" x14ac:dyDescent="0.3">
      <c r="E162" s="30">
        <f t="shared" si="51"/>
        <v>1.6000000000000012</v>
      </c>
      <c r="F162" s="30">
        <f t="shared" si="52"/>
        <v>83.613587559281584</v>
      </c>
      <c r="G162" s="30">
        <f t="shared" si="40"/>
        <v>4.426206037497403</v>
      </c>
      <c r="H162" s="30">
        <f t="shared" si="58"/>
        <v>0.31650544786385737</v>
      </c>
      <c r="I162" s="30">
        <f t="shared" si="53"/>
        <v>389.64838077027622</v>
      </c>
      <c r="J162" s="30">
        <f t="shared" si="54"/>
        <v>164.32391248843115</v>
      </c>
      <c r="K162" s="30">
        <f t="shared" si="55"/>
        <v>6.0253182944364925</v>
      </c>
      <c r="L162" s="30">
        <f t="shared" si="41"/>
        <v>240.78396060642243</v>
      </c>
      <c r="M162" s="30">
        <f t="shared" si="42"/>
        <v>0.31886588906307239</v>
      </c>
      <c r="N162" s="30">
        <f t="shared" si="43"/>
        <v>2.0942182469739336E-3</v>
      </c>
      <c r="O162" s="30">
        <f t="shared" si="59"/>
        <v>135.8968159105419</v>
      </c>
      <c r="P162" s="30">
        <f t="shared" si="44"/>
        <v>0.42029996139782322</v>
      </c>
      <c r="Q162" s="30">
        <f t="shared" si="45"/>
        <v>6.9131601226925174E-2</v>
      </c>
      <c r="R162" s="30">
        <f t="shared" si="46"/>
        <v>26.486415834081772</v>
      </c>
      <c r="S162" s="30">
        <f t="shared" si="47"/>
        <v>-63.434507217590841</v>
      </c>
      <c r="T162" s="30">
        <f t="shared" si="48"/>
        <v>-5.7803411923008463</v>
      </c>
      <c r="U162" s="39">
        <f t="shared" si="49"/>
        <v>36994741.125740975</v>
      </c>
      <c r="V162" s="39">
        <f t="shared" si="56"/>
        <v>4439368.9350889167</v>
      </c>
      <c r="W162" s="39">
        <f t="shared" si="57"/>
        <v>5809480.1983789988</v>
      </c>
      <c r="X162" s="30">
        <f t="shared" si="50"/>
        <v>42.997135822575423</v>
      </c>
    </row>
    <row r="163" spans="5:24" x14ac:dyDescent="0.3">
      <c r="E163" s="30">
        <f t="shared" si="51"/>
        <v>1.6100000000000012</v>
      </c>
      <c r="F163" s="30">
        <f t="shared" si="52"/>
        <v>83.878451717622397</v>
      </c>
      <c r="G163" s="30">
        <f t="shared" si="40"/>
        <v>4.4293687475612931</v>
      </c>
      <c r="H163" s="30">
        <f t="shared" si="58"/>
        <v>0.31627100638900174</v>
      </c>
      <c r="I163" s="30">
        <f t="shared" si="53"/>
        <v>389.01403569810032</v>
      </c>
      <c r="J163" s="30">
        <f t="shared" si="54"/>
        <v>164.26610907650814</v>
      </c>
      <c r="K163" s="30">
        <f t="shared" si="55"/>
        <v>6.0734878043723333</v>
      </c>
      <c r="L163" s="30">
        <f t="shared" si="41"/>
        <v>242.70891208882486</v>
      </c>
      <c r="M163" s="30">
        <f t="shared" si="42"/>
        <v>0.31863363688477087</v>
      </c>
      <c r="N163" s="30">
        <f t="shared" si="43"/>
        <v>2.0981051710589819E-3</v>
      </c>
      <c r="O163" s="30">
        <f t="shared" si="59"/>
        <v>135.85580438978255</v>
      </c>
      <c r="P163" s="30">
        <f t="shared" si="44"/>
        <v>0.4202927750139378</v>
      </c>
      <c r="Q163" s="30">
        <f t="shared" si="45"/>
        <v>6.9125330418111031E-2</v>
      </c>
      <c r="R163" s="30">
        <f t="shared" si="46"/>
        <v>26.550510313760515</v>
      </c>
      <c r="S163" s="30">
        <f t="shared" si="47"/>
        <v>-63.590186926633159</v>
      </c>
      <c r="T163" s="30">
        <f t="shared" si="48"/>
        <v>-5.7981256899402212</v>
      </c>
      <c r="U163" s="39">
        <f t="shared" si="49"/>
        <v>37084898.788581811</v>
      </c>
      <c r="V163" s="39">
        <f t="shared" si="56"/>
        <v>4450187.8546298174</v>
      </c>
      <c r="W163" s="39">
        <f t="shared" si="57"/>
        <v>5853982.0769252973</v>
      </c>
      <c r="X163" s="30">
        <f t="shared" si="50"/>
        <v>43.263620693195151</v>
      </c>
    </row>
    <row r="164" spans="5:24" x14ac:dyDescent="0.3">
      <c r="E164" s="30">
        <f t="shared" si="51"/>
        <v>1.6200000000000012</v>
      </c>
      <c r="F164" s="30">
        <f t="shared" si="52"/>
        <v>84.143956820759996</v>
      </c>
      <c r="G164" s="30">
        <f t="shared" si="40"/>
        <v>4.4325291036879859</v>
      </c>
      <c r="H164" s="30">
        <f t="shared" si="58"/>
        <v>0.31603561266928537</v>
      </c>
      <c r="I164" s="30">
        <f t="shared" si="53"/>
        <v>388.378133828834</v>
      </c>
      <c r="J164" s="30">
        <f t="shared" si="54"/>
        <v>164.20812781960873</v>
      </c>
      <c r="K164" s="30">
        <f t="shared" si="55"/>
        <v>6.1218055184551687</v>
      </c>
      <c r="L164" s="30">
        <f t="shared" si="41"/>
        <v>244.63978611004569</v>
      </c>
      <c r="M164" s="30">
        <f t="shared" si="42"/>
        <v>0.31840043789176636</v>
      </c>
      <c r="N164" s="30">
        <f t="shared" si="43"/>
        <v>2.1020037734249481E-3</v>
      </c>
      <c r="O164" s="30">
        <f t="shared" si="59"/>
        <v>135.81466668801241</v>
      </c>
      <c r="P164" s="30">
        <f t="shared" si="44"/>
        <v>0.42028555432287806</v>
      </c>
      <c r="Q164" s="30">
        <f t="shared" si="45"/>
        <v>6.9119034045299899E-2</v>
      </c>
      <c r="R164" s="30">
        <f t="shared" si="46"/>
        <v>26.614601782927721</v>
      </c>
      <c r="S164" s="30">
        <f t="shared" si="47"/>
        <v>-63.745880442737551</v>
      </c>
      <c r="T164" s="30">
        <f t="shared" si="48"/>
        <v>-5.8159490162003546</v>
      </c>
      <c r="U164" s="39">
        <f t="shared" si="49"/>
        <v>37175058.364077479</v>
      </c>
      <c r="V164" s="39">
        <f t="shared" si="56"/>
        <v>4461007.0036892975</v>
      </c>
      <c r="W164" s="39">
        <f t="shared" si="57"/>
        <v>5898592.14696219</v>
      </c>
      <c r="X164" s="30">
        <f t="shared" si="50"/>
        <v>43.530211051609548</v>
      </c>
    </row>
    <row r="165" spans="5:24" x14ac:dyDescent="0.3">
      <c r="E165" s="30">
        <f t="shared" si="51"/>
        <v>1.6300000000000012</v>
      </c>
      <c r="F165" s="30">
        <f t="shared" si="52"/>
        <v>84.410102838589268</v>
      </c>
      <c r="G165" s="30">
        <f t="shared" si="40"/>
        <v>4.435687096317233</v>
      </c>
      <c r="H165" s="30">
        <f t="shared" si="58"/>
        <v>0.31579926292470972</v>
      </c>
      <c r="I165" s="30">
        <f t="shared" si="53"/>
        <v>387.74067502440664</v>
      </c>
      <c r="J165" s="30">
        <f t="shared" si="54"/>
        <v>164.14996832944672</v>
      </c>
      <c r="K165" s="30">
        <f t="shared" si="55"/>
        <v>6.1702717602568384</v>
      </c>
      <c r="L165" s="30">
        <f t="shared" si="41"/>
        <v>246.5765956006729</v>
      </c>
      <c r="M165" s="30">
        <f t="shared" si="42"/>
        <v>0.31816628832247573</v>
      </c>
      <c r="N165" s="30">
        <f t="shared" si="43"/>
        <v>2.1059140891592797E-3</v>
      </c>
      <c r="O165" s="30">
        <f t="shared" si="59"/>
        <v>135.77340252974247</v>
      </c>
      <c r="P165" s="30">
        <f t="shared" si="44"/>
        <v>0.42027829910498044</v>
      </c>
      <c r="Q165" s="30">
        <f t="shared" si="45"/>
        <v>6.9112712006929061E-2</v>
      </c>
      <c r="R165" s="30">
        <f t="shared" si="46"/>
        <v>26.678688692237252</v>
      </c>
      <c r="S165" s="30">
        <f t="shared" si="47"/>
        <v>-63.901584198531275</v>
      </c>
      <c r="T165" s="30">
        <f t="shared" si="48"/>
        <v>-5.8338111279586853</v>
      </c>
      <c r="U165" s="39">
        <f t="shared" si="49"/>
        <v>37265217.729731351</v>
      </c>
      <c r="V165" s="39">
        <f t="shared" si="56"/>
        <v>4471826.1275677616</v>
      </c>
      <c r="W165" s="39">
        <f t="shared" si="57"/>
        <v>5943310.408237868</v>
      </c>
      <c r="X165" s="30">
        <f t="shared" si="50"/>
        <v>43.796908632446332</v>
      </c>
    </row>
    <row r="166" spans="5:24" x14ac:dyDescent="0.3">
      <c r="E166" s="30">
        <f t="shared" si="51"/>
        <v>1.6400000000000012</v>
      </c>
      <c r="F166" s="30">
        <f t="shared" si="52"/>
        <v>84.676889725511643</v>
      </c>
      <c r="G166" s="30">
        <f t="shared" si="40"/>
        <v>4.4388427158508694</v>
      </c>
      <c r="H166" s="30">
        <f t="shared" si="58"/>
        <v>0.31556195336364112</v>
      </c>
      <c r="I166" s="30">
        <f t="shared" si="53"/>
        <v>387.10165918242132</v>
      </c>
      <c r="J166" s="30">
        <f t="shared" si="54"/>
        <v>164.09163021816713</v>
      </c>
      <c r="K166" s="30">
        <f t="shared" si="55"/>
        <v>6.2188868529898276</v>
      </c>
      <c r="L166" s="30">
        <f t="shared" si="41"/>
        <v>248.51935347693419</v>
      </c>
      <c r="M166" s="30">
        <f t="shared" si="42"/>
        <v>0.31793118440407986</v>
      </c>
      <c r="N166" s="30">
        <f t="shared" si="43"/>
        <v>2.1098361534548447E-3</v>
      </c>
      <c r="O166" s="30">
        <f t="shared" si="59"/>
        <v>135.73201163978959</v>
      </c>
      <c r="P166" s="30">
        <f t="shared" si="44"/>
        <v>0.42027100913873411</v>
      </c>
      <c r="Q166" s="30">
        <f t="shared" si="45"/>
        <v>6.9106364201132364E-2</v>
      </c>
      <c r="R166" s="30">
        <f t="shared" si="46"/>
        <v>26.742769478780584</v>
      </c>
      <c r="S166" s="30">
        <f t="shared" si="47"/>
        <v>-64.057294594875671</v>
      </c>
      <c r="T166" s="30">
        <f t="shared" si="48"/>
        <v>-5.8517119807903306</v>
      </c>
      <c r="U166" s="39">
        <f t="shared" si="49"/>
        <v>37355374.74430874</v>
      </c>
      <c r="V166" s="39">
        <f t="shared" si="56"/>
        <v>4482644.9693170488</v>
      </c>
      <c r="W166" s="39">
        <f t="shared" si="57"/>
        <v>5988136.8579310384</v>
      </c>
      <c r="X166" s="30">
        <f t="shared" si="50"/>
        <v>44.063715155484772</v>
      </c>
    </row>
    <row r="167" spans="5:24" x14ac:dyDescent="0.3">
      <c r="E167" s="30">
        <f t="shared" si="51"/>
        <v>1.6500000000000012</v>
      </c>
      <c r="F167" s="30">
        <f t="shared" si="52"/>
        <v>84.944317420299456</v>
      </c>
      <c r="G167" s="30">
        <f t="shared" si="40"/>
        <v>4.441995952652702</v>
      </c>
      <c r="H167" s="30">
        <f t="shared" si="58"/>
        <v>0.31532368018325485</v>
      </c>
      <c r="I167" s="30">
        <f t="shared" si="53"/>
        <v>386.46108623647257</v>
      </c>
      <c r="J167" s="30">
        <f t="shared" si="54"/>
        <v>164.03311309835922</v>
      </c>
      <c r="K167" s="30">
        <f t="shared" si="55"/>
        <v>6.2676511194964135</v>
      </c>
      <c r="L167" s="30">
        <f t="shared" si="41"/>
        <v>250.46807264026282</v>
      </c>
      <c r="M167" s="30">
        <f t="shared" si="42"/>
        <v>0.31769512235255781</v>
      </c>
      <c r="N167" s="30">
        <f t="shared" si="43"/>
        <v>2.113770001610248E-3</v>
      </c>
      <c r="O167" s="30">
        <f t="shared" si="59"/>
        <v>135.69049374328588</v>
      </c>
      <c r="P167" s="30">
        <f t="shared" si="44"/>
        <v>0.4202636842007621</v>
      </c>
      <c r="Q167" s="30">
        <f t="shared" si="45"/>
        <v>6.909999052574127E-2</v>
      </c>
      <c r="R167" s="30">
        <f t="shared" si="46"/>
        <v>26.806842566026258</v>
      </c>
      <c r="S167" s="30">
        <f t="shared" si="47"/>
        <v>-64.21300800072224</v>
      </c>
      <c r="T167" s="30">
        <f t="shared" si="48"/>
        <v>-5.8696515289582516</v>
      </c>
      <c r="U167" s="39">
        <f t="shared" si="49"/>
        <v>37445527.247752495</v>
      </c>
      <c r="V167" s="39">
        <f t="shared" si="56"/>
        <v>4493463.2697302997</v>
      </c>
      <c r="W167" s="39">
        <f t="shared" si="57"/>
        <v>6033071.4906283412</v>
      </c>
      <c r="X167" s="30">
        <f t="shared" si="50"/>
        <v>44.330632325710226</v>
      </c>
    </row>
    <row r="168" spans="5:24" x14ac:dyDescent="0.3">
      <c r="E168" s="30">
        <f t="shared" si="51"/>
        <v>1.6600000000000013</v>
      </c>
      <c r="F168" s="30">
        <f t="shared" si="52"/>
        <v>85.212385845959716</v>
      </c>
      <c r="G168" s="30">
        <f t="shared" si="40"/>
        <v>4.4451467970483964</v>
      </c>
      <c r="H168" s="30">
        <f t="shared" si="58"/>
        <v>0.31508443956944632</v>
      </c>
      <c r="I168" s="30">
        <f t="shared" si="53"/>
        <v>385.81895615646533</v>
      </c>
      <c r="J168" s="30">
        <f t="shared" si="54"/>
        <v>163.97441658306965</v>
      </c>
      <c r="K168" s="30">
        <f t="shared" si="55"/>
        <v>6.3165648822377323</v>
      </c>
      <c r="L168" s="30">
        <f t="shared" si="41"/>
        <v>252.42276597686089</v>
      </c>
      <c r="M168" s="30">
        <f t="shared" si="42"/>
        <v>0.31745809837272326</v>
      </c>
      <c r="N168" s="30">
        <f t="shared" si="43"/>
        <v>2.1177156690301499E-3</v>
      </c>
      <c r="O168" s="30">
        <f t="shared" si="59"/>
        <v>135.64884856568793</v>
      </c>
      <c r="P168" s="30">
        <f t="shared" si="44"/>
        <v>0.42025632406580193</v>
      </c>
      <c r="Q168" s="30">
        <f t="shared" si="45"/>
        <v>6.9093590878285746E-2</v>
      </c>
      <c r="R168" s="30">
        <f t="shared" si="46"/>
        <v>26.870906363759701</v>
      </c>
      <c r="S168" s="30">
        <f t="shared" si="47"/>
        <v>-64.368720752969665</v>
      </c>
      <c r="T168" s="30">
        <f t="shared" si="48"/>
        <v>-5.887629725403368</v>
      </c>
      <c r="U168" s="39">
        <f t="shared" si="49"/>
        <v>37535673.061099261</v>
      </c>
      <c r="V168" s="39">
        <f t="shared" si="56"/>
        <v>4504280.7673319113</v>
      </c>
      <c r="W168" s="39">
        <f t="shared" si="57"/>
        <v>6078114.2983016605</v>
      </c>
      <c r="X168" s="30">
        <f t="shared" si="50"/>
        <v>44.597661833367638</v>
      </c>
    </row>
    <row r="169" spans="5:24" x14ac:dyDescent="0.3">
      <c r="E169" s="30">
        <f t="shared" si="51"/>
        <v>1.6700000000000013</v>
      </c>
      <c r="F169" s="30">
        <f t="shared" si="52"/>
        <v>85.481094909597317</v>
      </c>
      <c r="G169" s="30">
        <f t="shared" si="40"/>
        <v>4.448295239325363</v>
      </c>
      <c r="H169" s="30">
        <f t="shared" si="58"/>
        <v>0.31484422769665343</v>
      </c>
      <c r="I169" s="30">
        <f t="shared" si="53"/>
        <v>385.17526894893564</v>
      </c>
      <c r="J169" s="30">
        <f t="shared" si="54"/>
        <v>163.91554028581561</v>
      </c>
      <c r="K169" s="30">
        <f t="shared" si="55"/>
        <v>6.3656284632827607</v>
      </c>
      <c r="L169" s="30">
        <f t="shared" si="41"/>
        <v>254.38344635725912</v>
      </c>
      <c r="M169" s="30">
        <f t="shared" si="42"/>
        <v>0.3172201086582615</v>
      </c>
      <c r="N169" s="30">
        <f t="shared" si="43"/>
        <v>2.1216731912255841E-3</v>
      </c>
      <c r="O169" s="30">
        <f t="shared" si="59"/>
        <v>135.60707583278619</v>
      </c>
      <c r="P169" s="30">
        <f t="shared" si="44"/>
        <v>0.42024892850668649</v>
      </c>
      <c r="Q169" s="30">
        <f t="shared" si="45"/>
        <v>6.9087165155995278E-2</v>
      </c>
      <c r="R169" s="30">
        <f t="shared" si="46"/>
        <v>26.934959268023324</v>
      </c>
      <c r="S169" s="30">
        <f t="shared" si="47"/>
        <v>-64.52442915632129</v>
      </c>
      <c r="T169" s="30">
        <f t="shared" si="48"/>
        <v>-5.9056465217346572</v>
      </c>
      <c r="U169" s="39">
        <f t="shared" si="49"/>
        <v>37625809.986396082</v>
      </c>
      <c r="V169" s="39">
        <f t="shared" si="56"/>
        <v>4515097.1983675295</v>
      </c>
      <c r="W169" s="39">
        <f t="shared" si="57"/>
        <v>6123265.2702853354</v>
      </c>
      <c r="X169" s="30">
        <f t="shared" si="50"/>
        <v>44.864805354013939</v>
      </c>
    </row>
    <row r="170" spans="5:24" x14ac:dyDescent="0.3">
      <c r="E170" s="30">
        <f t="shared" si="51"/>
        <v>1.6800000000000013</v>
      </c>
      <c r="F170" s="30">
        <f t="shared" si="52"/>
        <v>85.750444502277546</v>
      </c>
      <c r="G170" s="30">
        <f t="shared" si="40"/>
        <v>4.4514412697326433</v>
      </c>
      <c r="H170" s="30">
        <f t="shared" si="58"/>
        <v>0.31460304072803424</v>
      </c>
      <c r="I170" s="30">
        <f t="shared" si="53"/>
        <v>384.53002465737245</v>
      </c>
      <c r="J170" s="30">
        <f t="shared" si="54"/>
        <v>163.85648382059827</v>
      </c>
      <c r="K170" s="30">
        <f t="shared" si="55"/>
        <v>6.4148421842972159</v>
      </c>
      <c r="L170" s="30">
        <f t="shared" si="41"/>
        <v>256.35012663587304</v>
      </c>
      <c r="M170" s="30">
        <f t="shared" si="42"/>
        <v>0.31698114939176814</v>
      </c>
      <c r="N170" s="30">
        <f t="shared" si="43"/>
        <v>2.1256426038142764E-3</v>
      </c>
      <c r="O170" s="30">
        <f t="shared" si="59"/>
        <v>135.56517527071449</v>
      </c>
      <c r="P170" s="30">
        <f t="shared" si="44"/>
        <v>0.42024149729432403</v>
      </c>
      <c r="Q170" s="30">
        <f t="shared" si="45"/>
        <v>6.9080713255799953E-2</v>
      </c>
      <c r="R170" s="30">
        <f t="shared" si="46"/>
        <v>26.99899966105691</v>
      </c>
      <c r="S170" s="30">
        <f t="shared" si="47"/>
        <v>-64.68012948314346</v>
      </c>
      <c r="T170" s="30">
        <f t="shared" si="48"/>
        <v>-5.9237018682192222</v>
      </c>
      <c r="U170" s="39">
        <f t="shared" si="49"/>
        <v>37715935.806617327</v>
      </c>
      <c r="V170" s="39">
        <f t="shared" si="56"/>
        <v>4525912.2967940792</v>
      </c>
      <c r="W170" s="39">
        <f t="shared" si="57"/>
        <v>6168524.3932532761</v>
      </c>
      <c r="X170" s="30">
        <f t="shared" si="50"/>
        <v>45.132064548569183</v>
      </c>
    </row>
    <row r="171" spans="5:24" x14ac:dyDescent="0.3">
      <c r="E171" s="30">
        <f t="shared" si="51"/>
        <v>1.6900000000000013</v>
      </c>
      <c r="F171" s="30">
        <f t="shared" si="52"/>
        <v>86.020434498888122</v>
      </c>
      <c r="G171" s="30">
        <f t="shared" si="40"/>
        <v>4.4545848784808024</v>
      </c>
      <c r="H171" s="30">
        <f t="shared" si="58"/>
        <v>0.31436087481591102</v>
      </c>
      <c r="I171" s="30">
        <f t="shared" si="53"/>
        <v>383.883223362541</v>
      </c>
      <c r="J171" s="30">
        <f t="shared" si="54"/>
        <v>163.79724680191609</v>
      </c>
      <c r="K171" s="30">
        <f t="shared" si="55"/>
        <v>6.4642063665323759</v>
      </c>
      <c r="L171" s="30">
        <f t="shared" si="41"/>
        <v>258.32281965055648</v>
      </c>
      <c r="M171" s="30">
        <f t="shared" si="42"/>
        <v>0.31674121674478911</v>
      </c>
      <c r="N171" s="30">
        <f t="shared" si="43"/>
        <v>2.1296239425209673E-3</v>
      </c>
      <c r="O171" s="30">
        <f t="shared" si="59"/>
        <v>135.52314660595948</v>
      </c>
      <c r="P171" s="30">
        <f t="shared" si="44"/>
        <v>0.42023403019767869</v>
      </c>
      <c r="Q171" s="30">
        <f t="shared" si="45"/>
        <v>6.9074235074331525E-2</v>
      </c>
      <c r="R171" s="30">
        <f t="shared" si="46"/>
        <v>27.063025911238366</v>
      </c>
      <c r="S171" s="30">
        <f t="shared" si="47"/>
        <v>-64.835817973324524</v>
      </c>
      <c r="T171" s="30">
        <f t="shared" si="48"/>
        <v>-5.9417957137723354</v>
      </c>
      <c r="U171" s="39">
        <f t="shared" si="49"/>
        <v>37806048.285582237</v>
      </c>
      <c r="V171" s="39">
        <f t="shared" si="56"/>
        <v>4536725.7942698682</v>
      </c>
      <c r="W171" s="39">
        <f t="shared" si="57"/>
        <v>6213891.651195975</v>
      </c>
      <c r="X171" s="30">
        <f t="shared" si="50"/>
        <v>45.39944106336668</v>
      </c>
    </row>
    <row r="172" spans="5:24" x14ac:dyDescent="0.3">
      <c r="E172" s="30">
        <f t="shared" si="51"/>
        <v>1.7000000000000013</v>
      </c>
      <c r="F172" s="30">
        <f t="shared" si="52"/>
        <v>86.291064758000502</v>
      </c>
      <c r="G172" s="30">
        <f t="shared" si="40"/>
        <v>4.4577260557418104</v>
      </c>
      <c r="H172" s="30">
        <f t="shared" si="58"/>
        <v>0.31411772610079325</v>
      </c>
      <c r="I172" s="30">
        <f t="shared" si="53"/>
        <v>383.23486518280777</v>
      </c>
      <c r="J172" s="30">
        <f t="shared" si="54"/>
        <v>163.73782884477836</v>
      </c>
      <c r="K172" s="30">
        <f t="shared" si="55"/>
        <v>6.5137213308138122</v>
      </c>
      <c r="L172" s="30">
        <f t="shared" si="41"/>
        <v>260.30153822215101</v>
      </c>
      <c r="M172" s="30">
        <f t="shared" si="42"/>
        <v>0.31650030687786301</v>
      </c>
      <c r="N172" s="30">
        <f t="shared" si="43"/>
        <v>2.1336172431777318E-3</v>
      </c>
      <c r="O172" s="30">
        <f t="shared" si="59"/>
        <v>135.48098956537027</v>
      </c>
      <c r="P172" s="30">
        <f t="shared" si="44"/>
        <v>0.42022652698375002</v>
      </c>
      <c r="Q172" s="30">
        <f t="shared" si="45"/>
        <v>6.9067730507924516E-2</v>
      </c>
      <c r="R172" s="30">
        <f t="shared" si="46"/>
        <v>27.127036373024872</v>
      </c>
      <c r="S172" s="30">
        <f t="shared" si="47"/>
        <v>-64.991490834134851</v>
      </c>
      <c r="T172" s="30">
        <f t="shared" si="48"/>
        <v>-5.9599280059474413</v>
      </c>
      <c r="U172" s="39">
        <f t="shared" si="49"/>
        <v>37896145.167872861</v>
      </c>
      <c r="V172" s="39">
        <f t="shared" si="56"/>
        <v>4547537.4201447433</v>
      </c>
      <c r="W172" s="39">
        <f t="shared" si="57"/>
        <v>6259367.0253974227</v>
      </c>
      <c r="X172" s="30">
        <f t="shared" si="50"/>
        <v>45.666936530201923</v>
      </c>
    </row>
    <row r="173" spans="5:24" x14ac:dyDescent="0.3">
      <c r="E173" s="30">
        <f t="shared" si="51"/>
        <v>1.7100000000000013</v>
      </c>
      <c r="F173" s="30">
        <f t="shared" si="52"/>
        <v>86.562335121730754</v>
      </c>
      <c r="G173" s="30">
        <f t="shared" si="40"/>
        <v>4.4608647916489357</v>
      </c>
      <c r="H173" s="30">
        <f t="shared" si="58"/>
        <v>0.31387359071253229</v>
      </c>
      <c r="I173" s="30">
        <f t="shared" si="53"/>
        <v>382.58495027446639</v>
      </c>
      <c r="J173" s="30">
        <f t="shared" si="54"/>
        <v>163.67822956471889</v>
      </c>
      <c r="K173" s="30">
        <f t="shared" si="55"/>
        <v>6.5633873975300405</v>
      </c>
      <c r="L173" s="30">
        <f t="shared" si="41"/>
        <v>262.28629515403264</v>
      </c>
      <c r="M173" s="30">
        <f t="shared" si="42"/>
        <v>0.31625841594056314</v>
      </c>
      <c r="N173" s="30">
        <f t="shared" si="43"/>
        <v>2.137622541724303E-3</v>
      </c>
      <c r="O173" s="30">
        <f t="shared" si="59"/>
        <v>135.43870387616806</v>
      </c>
      <c r="P173" s="30">
        <f t="shared" si="44"/>
        <v>0.42021898741755287</v>
      </c>
      <c r="Q173" s="30">
        <f t="shared" si="45"/>
        <v>6.9061199452617419E-2</v>
      </c>
      <c r="R173" s="30">
        <f t="shared" si="46"/>
        <v>27.19102938689424</v>
      </c>
      <c r="S173" s="30">
        <f t="shared" si="47"/>
        <v>-65.147144240087286</v>
      </c>
      <c r="T173" s="30">
        <f t="shared" si="48"/>
        <v>-5.9780986909261573</v>
      </c>
      <c r="U173" s="39">
        <f t="shared" si="49"/>
        <v>37986224.178752415</v>
      </c>
      <c r="V173" s="39">
        <f t="shared" si="56"/>
        <v>4558346.9014502894</v>
      </c>
      <c r="W173" s="39">
        <f t="shared" si="57"/>
        <v>6304950.4944119258</v>
      </c>
      <c r="X173" s="30">
        <f t="shared" si="50"/>
        <v>45.934552566380489</v>
      </c>
    </row>
    <row r="174" spans="5:24" x14ac:dyDescent="0.3">
      <c r="E174" s="30">
        <f t="shared" si="51"/>
        <v>1.7200000000000013</v>
      </c>
      <c r="F174" s="30">
        <f t="shared" si="52"/>
        <v>86.834245415599696</v>
      </c>
      <c r="G174" s="30">
        <f t="shared" si="40"/>
        <v>4.4640010762966309</v>
      </c>
      <c r="H174" s="30">
        <f t="shared" si="58"/>
        <v>0.313628464769522</v>
      </c>
      <c r="I174" s="30">
        <f t="shared" si="53"/>
        <v>381.93347883206553</v>
      </c>
      <c r="J174" s="30">
        <f t="shared" si="54"/>
        <v>163.61844857780963</v>
      </c>
      <c r="K174" s="30">
        <f t="shared" si="55"/>
        <v>6.6132048866210917</v>
      </c>
      <c r="L174" s="30">
        <f t="shared" si="41"/>
        <v>264.27710323165513</v>
      </c>
      <c r="M174" s="30">
        <f t="shared" si="42"/>
        <v>0.31601554007154292</v>
      </c>
      <c r="N174" s="30">
        <f t="shared" si="43"/>
        <v>2.1416398742083948E-3</v>
      </c>
      <c r="O174" s="30">
        <f t="shared" si="59"/>
        <v>135.39628926595594</v>
      </c>
      <c r="P174" s="30">
        <f t="shared" si="44"/>
        <v>0.42021141126209671</v>
      </c>
      <c r="Q174" s="30">
        <f t="shared" si="45"/>
        <v>6.9054641804153868E-2</v>
      </c>
      <c r="R174" s="30">
        <f t="shared" si="46"/>
        <v>27.255003279286793</v>
      </c>
      <c r="S174" s="30">
        <f t="shared" si="47"/>
        <v>-65.302774332798876</v>
      </c>
      <c r="T174" s="30">
        <f t="shared" si="48"/>
        <v>-5.9963077135082274</v>
      </c>
      <c r="U174" s="39">
        <f t="shared" si="49"/>
        <v>38076283.024084322</v>
      </c>
      <c r="V174" s="39">
        <f t="shared" si="56"/>
        <v>4569153.9628901184</v>
      </c>
      <c r="W174" s="39">
        <f t="shared" si="57"/>
        <v>6350642.0340408273</v>
      </c>
      <c r="X174" s="30">
        <f t="shared" si="50"/>
        <v>46.202290774764869</v>
      </c>
    </row>
    <row r="175" spans="5:24" x14ac:dyDescent="0.3">
      <c r="E175" s="30">
        <f t="shared" si="51"/>
        <v>1.7300000000000013</v>
      </c>
      <c r="F175" s="30">
        <f t="shared" si="52"/>
        <v>87.10679544839256</v>
      </c>
      <c r="G175" s="30">
        <f t="shared" si="40"/>
        <v>4.4671348997404268</v>
      </c>
      <c r="H175" s="30">
        <f t="shared" si="58"/>
        <v>0.3133823443795869</v>
      </c>
      <c r="I175" s="30">
        <f t="shared" si="53"/>
        <v>381.28045108873755</v>
      </c>
      <c r="J175" s="30">
        <f t="shared" si="54"/>
        <v>163.55848550067455</v>
      </c>
      <c r="K175" s="30">
        <f t="shared" si="55"/>
        <v>6.6631741175669941</v>
      </c>
      <c r="L175" s="30">
        <f t="shared" si="41"/>
        <v>266.2739752220894</v>
      </c>
      <c r="M175" s="30">
        <f t="shared" si="42"/>
        <v>0.31577167539858153</v>
      </c>
      <c r="N175" s="30">
        <f t="shared" si="43"/>
        <v>2.1456692767860266E-3</v>
      </c>
      <c r="O175" s="30">
        <f t="shared" si="59"/>
        <v>135.3537454627286</v>
      </c>
      <c r="P175" s="30">
        <f t="shared" si="44"/>
        <v>0.4202037982783649</v>
      </c>
      <c r="Q175" s="30">
        <f t="shared" si="45"/>
        <v>6.9048057457983911E-2</v>
      </c>
      <c r="R175" s="30">
        <f t="shared" si="46"/>
        <v>27.318956362547556</v>
      </c>
      <c r="S175" s="30">
        <f t="shared" si="47"/>
        <v>-65.458377220853052</v>
      </c>
      <c r="T175" s="30">
        <f t="shared" si="48"/>
        <v>-6.0145550171014612</v>
      </c>
      <c r="U175" s="39">
        <f t="shared" si="49"/>
        <v>38166319.390251562</v>
      </c>
      <c r="V175" s="39">
        <f t="shared" si="56"/>
        <v>4579958.3268301869</v>
      </c>
      <c r="W175" s="39">
        <f t="shared" si="57"/>
        <v>6396441.6173091289</v>
      </c>
      <c r="X175" s="30">
        <f t="shared" si="50"/>
        <v>46.47015274382013</v>
      </c>
    </row>
    <row r="176" spans="5:24" x14ac:dyDescent="0.3">
      <c r="E176" s="30">
        <f t="shared" si="51"/>
        <v>1.7400000000000013</v>
      </c>
      <c r="F176" s="30">
        <f t="shared" si="52"/>
        <v>87.379985012018039</v>
      </c>
      <c r="G176" s="30">
        <f t="shared" si="40"/>
        <v>4.4702662519968168</v>
      </c>
      <c r="H176" s="30">
        <f t="shared" si="58"/>
        <v>0.3131352256390052</v>
      </c>
      <c r="I176" s="30">
        <f t="shared" si="53"/>
        <v>380.62586731652902</v>
      </c>
      <c r="J176" s="30">
        <f t="shared" si="54"/>
        <v>163.49833995050355</v>
      </c>
      <c r="K176" s="30">
        <f t="shared" si="55"/>
        <v>6.7132954093761725</v>
      </c>
      <c r="L176" s="30">
        <f t="shared" si="41"/>
        <v>268.27692387356029</v>
      </c>
      <c r="M176" s="30">
        <f t="shared" si="42"/>
        <v>0.31552681803863142</v>
      </c>
      <c r="N176" s="30">
        <f t="shared" si="43"/>
        <v>2.1497107857218487E-3</v>
      </c>
      <c r="O176" s="30">
        <f t="shared" si="59"/>
        <v>135.31107219488229</v>
      </c>
      <c r="P176" s="30">
        <f t="shared" si="44"/>
        <v>0.4201961482252935</v>
      </c>
      <c r="Q176" s="30">
        <f t="shared" si="45"/>
        <v>6.9041446309265259E-2</v>
      </c>
      <c r="R176" s="30">
        <f t="shared" si="46"/>
        <v>27.382886934868807</v>
      </c>
      <c r="S176" s="30">
        <f t="shared" si="47"/>
        <v>-65.613948979663093</v>
      </c>
      <c r="T176" s="30">
        <f t="shared" si="48"/>
        <v>-6.0328405437116466</v>
      </c>
      <c r="U176" s="39">
        <f t="shared" si="49"/>
        <v>38256330.944076717</v>
      </c>
      <c r="V176" s="39">
        <f t="shared" si="56"/>
        <v>4590759.7132892059</v>
      </c>
      <c r="W176" s="39">
        <f t="shared" si="57"/>
        <v>6442349.2144420212</v>
      </c>
      <c r="X176" s="30">
        <f t="shared" si="50"/>
        <v>46.738140047658575</v>
      </c>
    </row>
    <row r="177" spans="5:24" x14ac:dyDescent="0.3">
      <c r="E177" s="30">
        <f t="shared" si="51"/>
        <v>1.7500000000000013</v>
      </c>
      <c r="F177" s="30">
        <f t="shared" si="52"/>
        <v>87.65381388136673</v>
      </c>
      <c r="G177" s="30">
        <f t="shared" si="40"/>
        <v>4.473395123043149</v>
      </c>
      <c r="H177" s="30">
        <f t="shared" si="58"/>
        <v>0.31288710463321934</v>
      </c>
      <c r="I177" s="30">
        <f t="shared" si="53"/>
        <v>379.96972782673237</v>
      </c>
      <c r="J177" s="30">
        <f t="shared" si="54"/>
        <v>163.43801154506644</v>
      </c>
      <c r="K177" s="30">
        <f t="shared" si="55"/>
        <v>6.7635690805737694</v>
      </c>
      <c r="L177" s="30">
        <f t="shared" si="41"/>
        <v>270.28596191497951</v>
      </c>
      <c r="M177" s="30">
        <f t="shared" si="42"/>
        <v>0.31528096409786804</v>
      </c>
      <c r="N177" s="30">
        <f t="shared" si="43"/>
        <v>2.1537644373894691E-3</v>
      </c>
      <c r="O177" s="30">
        <f t="shared" si="59"/>
        <v>135.26826919122465</v>
      </c>
      <c r="P177" s="30">
        <f t="shared" si="44"/>
        <v>0.42018846085974965</v>
      </c>
      <c r="Q177" s="30">
        <f t="shared" si="45"/>
        <v>6.9034808252864649E-2</v>
      </c>
      <c r="R177" s="30">
        <f t="shared" si="46"/>
        <v>27.446793280233148</v>
      </c>
      <c r="S177" s="30">
        <f t="shared" si="47"/>
        <v>-65.769485651336311</v>
      </c>
      <c r="T177" s="30">
        <f t="shared" si="48"/>
        <v>-6.0511642339324379</v>
      </c>
      <c r="U177" s="39">
        <f t="shared" si="49"/>
        <v>38346315.332742482</v>
      </c>
      <c r="V177" s="39">
        <f t="shared" si="56"/>
        <v>4601557.8399290973</v>
      </c>
      <c r="W177" s="39">
        <f t="shared" si="57"/>
        <v>6488364.7928413125</v>
      </c>
      <c r="X177" s="30">
        <f t="shared" si="50"/>
        <v>47.00625424608338</v>
      </c>
    </row>
    <row r="178" spans="5:24" x14ac:dyDescent="0.3">
      <c r="E178" s="30">
        <f t="shared" si="51"/>
        <v>1.7600000000000013</v>
      </c>
      <c r="F178" s="30">
        <f t="shared" si="52"/>
        <v>87.928281814169068</v>
      </c>
      <c r="G178" s="30">
        <f t="shared" si="40"/>
        <v>4.4765215028175209</v>
      </c>
      <c r="H178" s="30">
        <f t="shared" si="58"/>
        <v>0.31263797743719124</v>
      </c>
      <c r="I178" s="30">
        <f t="shared" si="53"/>
        <v>379.31203297021898</v>
      </c>
      <c r="J178" s="30">
        <f t="shared" si="54"/>
        <v>163.37749990272712</v>
      </c>
      <c r="K178" s="30">
        <f t="shared" si="55"/>
        <v>6.8139954491898731</v>
      </c>
      <c r="L178" s="30">
        <f t="shared" si="41"/>
        <v>272.30110205547572</v>
      </c>
      <c r="M178" s="30">
        <f t="shared" si="42"/>
        <v>0.31503410967174</v>
      </c>
      <c r="N178" s="30">
        <f t="shared" si="43"/>
        <v>2.1578302682717801E-3</v>
      </c>
      <c r="O178" s="30">
        <f t="shared" si="59"/>
        <v>135.2253361809849</v>
      </c>
      <c r="P178" s="30">
        <f t="shared" si="44"/>
        <v>0.42018073593651067</v>
      </c>
      <c r="Q178" s="30">
        <f t="shared" si="45"/>
        <v>6.9028143183359189E-2</v>
      </c>
      <c r="R178" s="30">
        <f t="shared" si="46"/>
        <v>27.510673668356855</v>
      </c>
      <c r="S178" s="30">
        <f t="shared" si="47"/>
        <v>-65.924983244539163</v>
      </c>
      <c r="T178" s="30">
        <f t="shared" si="48"/>
        <v>-6.06952602693522</v>
      </c>
      <c r="U178" s="39">
        <f t="shared" si="49"/>
        <v>38436270.18371281</v>
      </c>
      <c r="V178" s="39">
        <f t="shared" si="56"/>
        <v>4612352.4220455373</v>
      </c>
      <c r="W178" s="39">
        <f t="shared" si="57"/>
        <v>6534488.3170617679</v>
      </c>
      <c r="X178" s="30">
        <f t="shared" si="50"/>
        <v>47.274496884631191</v>
      </c>
    </row>
    <row r="179" spans="5:24" x14ac:dyDescent="0.3">
      <c r="E179" s="30">
        <f t="shared" si="51"/>
        <v>1.7700000000000014</v>
      </c>
      <c r="F179" s="30">
        <f t="shared" si="52"/>
        <v>88.203388550852637</v>
      </c>
      <c r="G179" s="30">
        <f t="shared" si="40"/>
        <v>4.4796453812186643</v>
      </c>
      <c r="H179" s="30">
        <f t="shared" si="58"/>
        <v>0.31238784011433651</v>
      </c>
      <c r="I179" s="30">
        <f t="shared" si="53"/>
        <v>378.65278313777361</v>
      </c>
      <c r="J179" s="30">
        <f t="shared" si="54"/>
        <v>163.31680464245778</v>
      </c>
      <c r="K179" s="30">
        <f t="shared" si="55"/>
        <v>6.8645748327476666</v>
      </c>
      <c r="L179" s="30">
        <f t="shared" si="41"/>
        <v>274.3223569839202</v>
      </c>
      <c r="M179" s="30">
        <f t="shared" si="42"/>
        <v>0.31478625084502182</v>
      </c>
      <c r="N179" s="30">
        <f t="shared" si="43"/>
        <v>2.1619083149612864E-3</v>
      </c>
      <c r="O179" s="30">
        <f t="shared" si="59"/>
        <v>135.18227289382381</v>
      </c>
      <c r="P179" s="30">
        <f t="shared" si="44"/>
        <v>0.42017297320824165</v>
      </c>
      <c r="Q179" s="30">
        <f t="shared" si="45"/>
        <v>6.90214509950378E-2</v>
      </c>
      <c r="R179" s="30">
        <f t="shared" si="46"/>
        <v>27.574526354633775</v>
      </c>
      <c r="S179" s="30">
        <f t="shared" si="47"/>
        <v>-66.080437734363571</v>
      </c>
      <c r="T179" s="30">
        <f t="shared" si="48"/>
        <v>-6.0879258604589532</v>
      </c>
      <c r="U179" s="39">
        <f t="shared" si="49"/>
        <v>38526193.10465464</v>
      </c>
      <c r="V179" s="39">
        <f t="shared" si="56"/>
        <v>4623143.1725585563</v>
      </c>
      <c r="W179" s="39">
        <f t="shared" si="57"/>
        <v>6580719.7487873537</v>
      </c>
      <c r="X179" s="30">
        <f t="shared" si="50"/>
        <v>47.542869494613541</v>
      </c>
    </row>
    <row r="180" spans="5:24" x14ac:dyDescent="0.3">
      <c r="E180" s="30">
        <f t="shared" si="51"/>
        <v>1.7800000000000014</v>
      </c>
      <c r="F180" s="30">
        <f t="shared" si="52"/>
        <v>88.479133814398978</v>
      </c>
      <c r="G180" s="30">
        <f t="shared" si="40"/>
        <v>4.4827667481058411</v>
      </c>
      <c r="H180" s="30">
        <f t="shared" si="58"/>
        <v>0.31213668871767908</v>
      </c>
      <c r="I180" s="30">
        <f t="shared" si="53"/>
        <v>377.99197876042996</v>
      </c>
      <c r="J180" s="30">
        <f t="shared" si="54"/>
        <v>163.2559253838532</v>
      </c>
      <c r="K180" s="30">
        <f t="shared" si="55"/>
        <v>6.9153075482514907</v>
      </c>
      <c r="L180" s="30">
        <f t="shared" si="41"/>
        <v>276.34973936845068</v>
      </c>
      <c r="M180" s="30">
        <f t="shared" si="42"/>
        <v>0.31453738369186762</v>
      </c>
      <c r="N180" s="30">
        <f t="shared" si="43"/>
        <v>2.1659986141604366E-3</v>
      </c>
      <c r="O180" s="30">
        <f t="shared" si="59"/>
        <v>135.13907905984385</v>
      </c>
      <c r="P180" s="30">
        <f t="shared" si="44"/>
        <v>0.42016517242547352</v>
      </c>
      <c r="Q180" s="30">
        <f t="shared" si="45"/>
        <v>6.9014731581902633E-2</v>
      </c>
      <c r="R180" s="30">
        <f t="shared" si="46"/>
        <v>27.638349580079606</v>
      </c>
      <c r="S180" s="30">
        <f t="shared" si="47"/>
        <v>-66.235845062194045</v>
      </c>
      <c r="T180" s="30">
        <f t="shared" si="48"/>
        <v>-6.1063636707999907</v>
      </c>
      <c r="U180" s="39">
        <f t="shared" si="49"/>
        <v>38616081.683360182</v>
      </c>
      <c r="V180" s="39">
        <f t="shared" si="56"/>
        <v>4633929.8020032216</v>
      </c>
      <c r="W180" s="39">
        <f t="shared" si="57"/>
        <v>6627059.046807386</v>
      </c>
      <c r="X180" s="30">
        <f t="shared" si="50"/>
        <v>47.811373593157548</v>
      </c>
    </row>
    <row r="181" spans="5:24" x14ac:dyDescent="0.3">
      <c r="E181" s="30">
        <f t="shared" si="51"/>
        <v>1.7900000000000014</v>
      </c>
      <c r="F181" s="30">
        <f t="shared" si="52"/>
        <v>88.755517310199778</v>
      </c>
      <c r="G181" s="30">
        <f t="shared" si="40"/>
        <v>4.4858855932987352</v>
      </c>
      <c r="H181" s="30">
        <f t="shared" si="58"/>
        <v>0.31188451928940708</v>
      </c>
      <c r="I181" s="30">
        <f t="shared" si="53"/>
        <v>377.32962030980804</v>
      </c>
      <c r="J181" s="30">
        <f t="shared" si="54"/>
        <v>163.19486174714518</v>
      </c>
      <c r="K181" s="30">
        <f t="shared" si="55"/>
        <v>6.9661939121748242</v>
      </c>
      <c r="L181" s="30">
        <f t="shared" si="41"/>
        <v>278.38326185599021</v>
      </c>
      <c r="M181" s="30">
        <f t="shared" si="42"/>
        <v>0.31428750427586727</v>
      </c>
      <c r="N181" s="30">
        <f t="shared" si="43"/>
        <v>2.1701012026819509E-3</v>
      </c>
      <c r="O181" s="30">
        <f t="shared" si="59"/>
        <v>135.09575440959952</v>
      </c>
      <c r="P181" s="30">
        <f t="shared" si="44"/>
        <v>0.42015733333658045</v>
      </c>
      <c r="Q181" s="30">
        <f t="shared" si="45"/>
        <v>6.9007984837670622E-2</v>
      </c>
      <c r="R181" s="30">
        <f t="shared" si="46"/>
        <v>27.702141571276702</v>
      </c>
      <c r="S181" s="30">
        <f t="shared" si="47"/>
        <v>-66.391201135576154</v>
      </c>
      <c r="T181" s="30">
        <f t="shared" si="48"/>
        <v>-6.1248393928018787</v>
      </c>
      <c r="U181" s="39">
        <f t="shared" si="49"/>
        <v>38705933.487669893</v>
      </c>
      <c r="V181" s="39">
        <f t="shared" si="56"/>
        <v>4644712.0185203869</v>
      </c>
      <c r="W181" s="39">
        <f t="shared" si="57"/>
        <v>6673506.1669925898</v>
      </c>
      <c r="X181" s="30">
        <f t="shared" si="50"/>
        <v>48.080010683245277</v>
      </c>
    </row>
    <row r="182" spans="5:24" x14ac:dyDescent="0.3">
      <c r="E182" s="30">
        <f t="shared" si="51"/>
        <v>1.8000000000000014</v>
      </c>
      <c r="F182" s="30">
        <f t="shared" si="52"/>
        <v>89.032538725912545</v>
      </c>
      <c r="G182" s="30">
        <f t="shared" si="40"/>
        <v>4.4890019065773448</v>
      </c>
      <c r="H182" s="30">
        <f t="shared" si="58"/>
        <v>0.3116313278609617</v>
      </c>
      <c r="I182" s="30">
        <f t="shared" si="53"/>
        <v>376.66570829845227</v>
      </c>
      <c r="J182" s="30">
        <f t="shared" si="54"/>
        <v>163.13361335321716</v>
      </c>
      <c r="K182" s="30">
        <f t="shared" si="55"/>
        <v>7.0172342404481736</v>
      </c>
      <c r="L182" s="30">
        <f t="shared" si="41"/>
        <v>280.42293707176378</v>
      </c>
      <c r="M182" s="30">
        <f t="shared" si="42"/>
        <v>0.31403660865010291</v>
      </c>
      <c r="N182" s="30">
        <f t="shared" si="43"/>
        <v>2.1742161174491534E-3</v>
      </c>
      <c r="O182" s="30">
        <f t="shared" si="59"/>
        <v>135.05229867410759</v>
      </c>
      <c r="P182" s="30">
        <f t="shared" si="44"/>
        <v>0.42014945568775774</v>
      </c>
      <c r="Q182" s="30">
        <f t="shared" si="45"/>
        <v>6.9001210655774997E-2</v>
      </c>
      <c r="R182" s="30">
        <f t="shared" si="46"/>
        <v>27.765900540319233</v>
      </c>
      <c r="S182" s="30">
        <f t="shared" si="47"/>
        <v>-66.546501828085582</v>
      </c>
      <c r="T182" s="30">
        <f t="shared" si="48"/>
        <v>-6.1433529598451369</v>
      </c>
      <c r="U182" s="39">
        <f t="shared" si="49"/>
        <v>38795746.065396108</v>
      </c>
      <c r="V182" s="39">
        <f t="shared" si="56"/>
        <v>4655489.5278475331</v>
      </c>
      <c r="W182" s="39">
        <f t="shared" si="57"/>
        <v>6720061.0622710651</v>
      </c>
      <c r="X182" s="30">
        <f t="shared" si="50"/>
        <v>48.348782253752361</v>
      </c>
    </row>
    <row r="183" spans="5:24" x14ac:dyDescent="0.3">
      <c r="E183" s="30">
        <f t="shared" si="51"/>
        <v>1.8100000000000014</v>
      </c>
      <c r="F183" s="30">
        <f t="shared" si="52"/>
        <v>89.310197731315739</v>
      </c>
      <c r="G183" s="30">
        <f t="shared" si="40"/>
        <v>4.4921156776818751</v>
      </c>
      <c r="H183" s="30">
        <f t="shared" si="58"/>
        <v>0.31137711045303718</v>
      </c>
      <c r="I183" s="30">
        <f t="shared" si="53"/>
        <v>376.00024328017139</v>
      </c>
      <c r="J183" s="30">
        <f t="shared" si="54"/>
        <v>163.07217982361871</v>
      </c>
      <c r="K183" s="30">
        <f t="shared" si="55"/>
        <v>7.0684288484468834</v>
      </c>
      <c r="L183" s="30">
        <f t="shared" si="41"/>
        <v>282.4687776188108</v>
      </c>
      <c r="M183" s="30">
        <f t="shared" si="42"/>
        <v>0.313784692857209</v>
      </c>
      <c r="N183" s="30">
        <f t="shared" si="43"/>
        <v>2.1783433954963055E-3</v>
      </c>
      <c r="O183" s="30">
        <f t="shared" si="59"/>
        <v>135.00871158485748</v>
      </c>
      <c r="P183" s="30">
        <f t="shared" si="44"/>
        <v>0.42014153922299824</v>
      </c>
      <c r="Q183" s="30">
        <f t="shared" si="45"/>
        <v>6.8994408929366854E-2</v>
      </c>
      <c r="R183" s="30">
        <f t="shared" si="46"/>
        <v>27.829624684759029</v>
      </c>
      <c r="S183" s="30">
        <f t="shared" si="47"/>
        <v>-66.701742979199068</v>
      </c>
      <c r="T183" s="30">
        <f t="shared" si="48"/>
        <v>-6.1619043038370096</v>
      </c>
      <c r="U183" s="39">
        <f t="shared" si="49"/>
        <v>38885516.944247313</v>
      </c>
      <c r="V183" s="39">
        <f t="shared" si="56"/>
        <v>4666262.0333096776</v>
      </c>
      <c r="W183" s="39">
        <f t="shared" si="57"/>
        <v>6766723.682604162</v>
      </c>
      <c r="X183" s="30">
        <f t="shared" si="50"/>
        <v>48.617689779485495</v>
      </c>
    </row>
    <row r="184" spans="5:24" x14ac:dyDescent="0.3">
      <c r="E184" s="30">
        <f t="shared" si="51"/>
        <v>1.8200000000000014</v>
      </c>
      <c r="F184" s="30">
        <f t="shared" si="52"/>
        <v>89.588493978163328</v>
      </c>
      <c r="G184" s="30">
        <f t="shared" si="40"/>
        <v>4.4952268963126345</v>
      </c>
      <c r="H184" s="30">
        <f t="shared" si="58"/>
        <v>0.31112186307593603</v>
      </c>
      <c r="I184" s="30">
        <f t="shared" si="53"/>
        <v>375.33322585037939</v>
      </c>
      <c r="J184" s="30">
        <f t="shared" si="54"/>
        <v>163.01056078058033</v>
      </c>
      <c r="K184" s="30">
        <f t="shared" si="55"/>
        <v>7.1197780509788586</v>
      </c>
      <c r="L184" s="30">
        <f t="shared" si="41"/>
        <v>284.52079607749488</v>
      </c>
      <c r="M184" s="30">
        <f t="shared" si="42"/>
        <v>0.31353175292943242</v>
      </c>
      <c r="N184" s="30">
        <f t="shared" si="43"/>
        <v>2.1824830739689367E-3</v>
      </c>
      <c r="O184" s="30">
        <f t="shared" si="59"/>
        <v>134.96499287382176</v>
      </c>
      <c r="P184" s="30">
        <f t="shared" si="44"/>
        <v>0.42013358368406978</v>
      </c>
      <c r="Q184" s="30">
        <f t="shared" si="45"/>
        <v>6.8987579551316888E-2</v>
      </c>
      <c r="R184" s="30">
        <f t="shared" si="46"/>
        <v>27.893312187551736</v>
      </c>
      <c r="S184" s="30">
        <f t="shared" si="47"/>
        <v>-66.856920394165797</v>
      </c>
      <c r="T184" s="30">
        <f t="shared" si="48"/>
        <v>-6.1804933552012162</v>
      </c>
      <c r="U184" s="39">
        <f t="shared" si="49"/>
        <v>38975243.631753139</v>
      </c>
      <c r="V184" s="39">
        <f t="shared" si="56"/>
        <v>4677029.2358103767</v>
      </c>
      <c r="W184" s="39">
        <f t="shared" si="57"/>
        <v>6813493.9749622662</v>
      </c>
      <c r="X184" s="30">
        <f t="shared" si="50"/>
        <v>48.886734721219042</v>
      </c>
    </row>
    <row r="185" spans="5:24" x14ac:dyDescent="0.3">
      <c r="E185" s="30">
        <f t="shared" si="51"/>
        <v>1.8300000000000014</v>
      </c>
      <c r="F185" s="30">
        <f t="shared" si="52"/>
        <v>89.867427100038839</v>
      </c>
      <c r="G185" s="30">
        <f t="shared" si="40"/>
        <v>4.4983355521299258</v>
      </c>
      <c r="H185" s="30">
        <f t="shared" si="58"/>
        <v>0.31086558172912504</v>
      </c>
      <c r="I185" s="30">
        <f t="shared" si="53"/>
        <v>374.66465664643772</v>
      </c>
      <c r="J185" s="30">
        <f t="shared" si="54"/>
        <v>162.94875584702831</v>
      </c>
      <c r="K185" s="30">
        <f t="shared" si="55"/>
        <v>7.1712821622722025</v>
      </c>
      <c r="L185" s="30">
        <f t="shared" si="41"/>
        <v>286.57900500500932</v>
      </c>
      <c r="M185" s="30">
        <f t="shared" si="42"/>
        <v>0.31327778488869518</v>
      </c>
      <c r="N185" s="30">
        <f t="shared" si="43"/>
        <v>2.1866351901241809E-3</v>
      </c>
      <c r="O185" s="30">
        <f t="shared" si="59"/>
        <v>134.92114227346659</v>
      </c>
      <c r="P185" s="30">
        <f t="shared" si="44"/>
        <v>0.42012558881049095</v>
      </c>
      <c r="Q185" s="30">
        <f t="shared" si="45"/>
        <v>6.8980722414216988E-2</v>
      </c>
      <c r="R185" s="30">
        <f t="shared" si="46"/>
        <v>27.956961217003599</v>
      </c>
      <c r="S185" s="30">
        <f t="shared" si="47"/>
        <v>-67.012029843880441</v>
      </c>
      <c r="T185" s="30">
        <f t="shared" si="48"/>
        <v>-6.1991200428676603</v>
      </c>
      <c r="U185" s="39">
        <f t="shared" si="49"/>
        <v>39064923.615190014</v>
      </c>
      <c r="V185" s="39">
        <f t="shared" si="56"/>
        <v>4687790.8338228017</v>
      </c>
      <c r="W185" s="39">
        <f t="shared" si="57"/>
        <v>6860371.8833004944</v>
      </c>
      <c r="X185" s="30">
        <f t="shared" si="50"/>
        <v>49.15591852573057</v>
      </c>
    </row>
    <row r="186" spans="5:24" x14ac:dyDescent="0.3">
      <c r="E186" s="30">
        <f t="shared" si="51"/>
        <v>1.8400000000000014</v>
      </c>
      <c r="F186" s="30">
        <f t="shared" si="52"/>
        <v>90.146996712208875</v>
      </c>
      <c r="G186" s="30">
        <f t="shared" si="40"/>
        <v>4.5014416347539461</v>
      </c>
      <c r="H186" s="30">
        <f t="shared" si="58"/>
        <v>0.31060826240203454</v>
      </c>
      <c r="I186" s="30">
        <f t="shared" si="53"/>
        <v>373.99453634799892</v>
      </c>
      <c r="J186" s="30">
        <f t="shared" si="54"/>
        <v>162.88676464659963</v>
      </c>
      <c r="K186" s="30">
        <f t="shared" si="55"/>
        <v>7.2229414959627665</v>
      </c>
      <c r="L186" s="30">
        <f t="shared" si="41"/>
        <v>288.64341693488001</v>
      </c>
      <c r="M186" s="30">
        <f t="shared" si="42"/>
        <v>0.31302278474665857</v>
      </c>
      <c r="N186" s="30">
        <f t="shared" si="43"/>
        <v>2.1907997813311124E-3</v>
      </c>
      <c r="O186" s="30">
        <f t="shared" si="59"/>
        <v>134.87715951676245</v>
      </c>
      <c r="P186" s="30">
        <f t="shared" si="44"/>
        <v>0.42011755433950809</v>
      </c>
      <c r="Q186" s="30">
        <f t="shared" si="45"/>
        <v>6.8973837410381988E-2</v>
      </c>
      <c r="R186" s="30">
        <f t="shared" si="46"/>
        <v>28.020569926718732</v>
      </c>
      <c r="S186" s="30">
        <f t="shared" si="47"/>
        <v>-67.167067064757148</v>
      </c>
      <c r="T186" s="30">
        <f t="shared" si="48"/>
        <v>-6.2177842942621346</v>
      </c>
      <c r="U186" s="39">
        <f t="shared" si="49"/>
        <v>39154554.361507565</v>
      </c>
      <c r="V186" s="39">
        <f t="shared" si="56"/>
        <v>4698546.5233809073</v>
      </c>
      <c r="W186" s="39">
        <f t="shared" si="57"/>
        <v>6907357.3485343037</v>
      </c>
      <c r="X186" s="30">
        <f t="shared" si="50"/>
        <v>49.425242625835601</v>
      </c>
    </row>
    <row r="187" spans="5:24" x14ac:dyDescent="0.3">
      <c r="E187" s="30">
        <f t="shared" si="51"/>
        <v>1.8500000000000014</v>
      </c>
      <c r="F187" s="30">
        <f t="shared" si="52"/>
        <v>90.42720241147606</v>
      </c>
      <c r="G187" s="30">
        <f t="shared" si="40"/>
        <v>4.5045451337646787</v>
      </c>
      <c r="H187" s="30">
        <f t="shared" si="58"/>
        <v>0.3103499010732591</v>
      </c>
      <c r="I187" s="30">
        <f t="shared" si="53"/>
        <v>373.32286567735133</v>
      </c>
      <c r="J187" s="30">
        <f t="shared" si="54"/>
        <v>162.82458680365701</v>
      </c>
      <c r="K187" s="30">
        <f t="shared" si="55"/>
        <v>7.2747563650816174</v>
      </c>
      <c r="L187" s="30">
        <f t="shared" si="41"/>
        <v>290.7140443764643</v>
      </c>
      <c r="M187" s="30">
        <f t="shared" si="42"/>
        <v>0.31276674850478986</v>
      </c>
      <c r="N187" s="30">
        <f t="shared" si="43"/>
        <v>2.1949768850710802E-3</v>
      </c>
      <c r="O187" s="30">
        <f t="shared" si="59"/>
        <v>134.83304433719465</v>
      </c>
      <c r="P187" s="30">
        <f t="shared" si="44"/>
        <v>0.42010948000607085</v>
      </c>
      <c r="Q187" s="30">
        <f t="shared" si="45"/>
        <v>6.896692443185154E-2</v>
      </c>
      <c r="R187" s="30">
        <f t="shared" si="46"/>
        <v>28.084136455547025</v>
      </c>
      <c r="S187" s="30">
        <f t="shared" si="47"/>
        <v>-67.322027758605103</v>
      </c>
      <c r="T187" s="30">
        <f t="shared" si="48"/>
        <v>-6.2364860352960125</v>
      </c>
      <c r="U187" s="39">
        <f t="shared" si="49"/>
        <v>39244133.317255914</v>
      </c>
      <c r="V187" s="39">
        <f t="shared" si="56"/>
        <v>4709295.9980707094</v>
      </c>
      <c r="W187" s="39">
        <f t="shared" si="57"/>
        <v>6954450.3085150104</v>
      </c>
      <c r="X187" s="30">
        <f t="shared" si="50"/>
        <v>49.694708440421238</v>
      </c>
    </row>
    <row r="188" spans="5:24" x14ac:dyDescent="0.3">
      <c r="E188" s="30">
        <f t="shared" si="51"/>
        <v>1.8600000000000014</v>
      </c>
      <c r="F188" s="30">
        <f t="shared" si="52"/>
        <v>90.708043776031531</v>
      </c>
      <c r="G188" s="30">
        <f t="shared" si="40"/>
        <v>4.5076460387017905</v>
      </c>
      <c r="H188" s="30">
        <f t="shared" si="58"/>
        <v>0.31009049371117925</v>
      </c>
      <c r="I188" s="30">
        <f t="shared" si="53"/>
        <v>372.64964539976529</v>
      </c>
      <c r="J188" s="30">
        <f t="shared" si="54"/>
        <v>162.76222194330404</v>
      </c>
      <c r="K188" s="30">
        <f t="shared" si="55"/>
        <v>7.3267270820424173</v>
      </c>
      <c r="L188" s="30">
        <f t="shared" si="41"/>
        <v>292.79089981444696</v>
      </c>
      <c r="M188" s="30">
        <f t="shared" si="42"/>
        <v>0.31250967215442954</v>
      </c>
      <c r="N188" s="30">
        <f t="shared" si="43"/>
        <v>2.1991665389380455E-3</v>
      </c>
      <c r="O188" s="30">
        <f t="shared" si="59"/>
        <v>134.78879646877422</v>
      </c>
      <c r="P188" s="30">
        <f t="shared" si="44"/>
        <v>0.4201013655428078</v>
      </c>
      <c r="Q188" s="30">
        <f t="shared" si="45"/>
        <v>6.8959983370391817E-2</v>
      </c>
      <c r="R188" s="30">
        <f t="shared" si="46"/>
        <v>28.147658927532483</v>
      </c>
      <c r="S188" s="30">
        <f t="shared" si="47"/>
        <v>-67.476907592505128</v>
      </c>
      <c r="T188" s="30">
        <f t="shared" si="48"/>
        <v>-6.2552251903559073</v>
      </c>
      <c r="U188" s="39">
        <f t="shared" si="49"/>
        <v>39333657.908513486</v>
      </c>
      <c r="V188" s="39">
        <f t="shared" si="56"/>
        <v>4720038.9490216179</v>
      </c>
      <c r="W188" s="39">
        <f t="shared" si="57"/>
        <v>7001650.6980052264</v>
      </c>
      <c r="X188" s="30">
        <f t="shared" si="50"/>
        <v>49.964317374478995</v>
      </c>
    </row>
    <row r="189" spans="5:24" x14ac:dyDescent="0.3">
      <c r="E189" s="30">
        <f t="shared" si="51"/>
        <v>1.8700000000000014</v>
      </c>
      <c r="F189" s="30">
        <f t="shared" si="52"/>
        <v>90.989520365306859</v>
      </c>
      <c r="G189" s="30">
        <f t="shared" si="40"/>
        <v>4.5107443390645301</v>
      </c>
      <c r="H189" s="30">
        <f t="shared" si="58"/>
        <v>0.30983003627396144</v>
      </c>
      <c r="I189" s="30">
        <f t="shared" si="53"/>
        <v>371.97487632384025</v>
      </c>
      <c r="J189" s="30">
        <f t="shared" si="54"/>
        <v>162.69966969140049</v>
      </c>
      <c r="K189" s="30">
        <f t="shared" si="55"/>
        <v>7.3788539586287163</v>
      </c>
      <c r="L189" s="30">
        <f t="shared" si="41"/>
        <v>294.87399570833207</v>
      </c>
      <c r="M189" s="30">
        <f t="shared" si="42"/>
        <v>0.31225155167686142</v>
      </c>
      <c r="N189" s="30">
        <f t="shared" si="43"/>
        <v>2.2033687806389218E-3</v>
      </c>
      <c r="O189" s="30">
        <f t="shared" si="59"/>
        <v>134.74441564604865</v>
      </c>
      <c r="P189" s="30">
        <f t="shared" si="44"/>
        <v>0.42009321068000205</v>
      </c>
      <c r="Q189" s="30">
        <f t="shared" si="45"/>
        <v>6.8953014117497477E-2</v>
      </c>
      <c r="R189" s="30">
        <f t="shared" si="46"/>
        <v>28.211135451862223</v>
      </c>
      <c r="S189" s="30">
        <f t="shared" si="47"/>
        <v>-67.631702198687648</v>
      </c>
      <c r="T189" s="30">
        <f t="shared" si="48"/>
        <v>-6.2740016822933278</v>
      </c>
      <c r="U189" s="39">
        <f t="shared" si="49"/>
        <v>39423125.5408158</v>
      </c>
      <c r="V189" s="39">
        <f t="shared" si="56"/>
        <v>4730775.0648978958</v>
      </c>
      <c r="W189" s="39">
        <f t="shared" si="57"/>
        <v>7048958.4486542055</v>
      </c>
      <c r="X189" s="30">
        <f t="shared" si="50"/>
        <v>50.234070819136633</v>
      </c>
    </row>
    <row r="190" spans="5:24" x14ac:dyDescent="0.3">
      <c r="E190" s="30">
        <f t="shared" si="51"/>
        <v>1.8800000000000014</v>
      </c>
      <c r="F190" s="30">
        <f t="shared" si="52"/>
        <v>91.271631719825479</v>
      </c>
      <c r="G190" s="30">
        <f t="shared" si="40"/>
        <v>4.5138400243116257</v>
      </c>
      <c r="H190" s="30">
        <f t="shared" si="58"/>
        <v>0.30956852470955809</v>
      </c>
      <c r="I190" s="30">
        <f t="shared" si="53"/>
        <v>371.29855930185335</v>
      </c>
      <c r="J190" s="30">
        <f t="shared" si="54"/>
        <v>162.63692967457754</v>
      </c>
      <c r="K190" s="30">
        <f t="shared" si="55"/>
        <v>7.431137305981161</v>
      </c>
      <c r="L190" s="30">
        <f t="shared" si="41"/>
        <v>296.96334449193188</v>
      </c>
      <c r="M190" s="30">
        <f t="shared" si="42"/>
        <v>0.31199238304338489</v>
      </c>
      <c r="N190" s="30">
        <f t="shared" si="43"/>
        <v>2.2075836479939124E-3</v>
      </c>
      <c r="O190" s="30">
        <f t="shared" si="59"/>
        <v>134.69990160411277</v>
      </c>
      <c r="P190" s="30">
        <f t="shared" si="44"/>
        <v>0.42008501514556595</v>
      </c>
      <c r="Q190" s="30">
        <f t="shared" si="45"/>
        <v>6.89460165643936E-2</v>
      </c>
      <c r="R190" s="30">
        <f t="shared" si="46"/>
        <v>28.274564122816141</v>
      </c>
      <c r="S190" s="30">
        <f t="shared" si="47"/>
        <v>-67.786407174412446</v>
      </c>
      <c r="T190" s="30">
        <f t="shared" si="48"/>
        <v>-6.2928154324143195</v>
      </c>
      <c r="U190" s="39">
        <f t="shared" si="49"/>
        <v>39512533.599085137</v>
      </c>
      <c r="V190" s="39">
        <f t="shared" si="56"/>
        <v>4741504.0318902163</v>
      </c>
      <c r="W190" s="39">
        <f t="shared" si="57"/>
        <v>7096373.4889731081</v>
      </c>
      <c r="X190" s="30">
        <f t="shared" si="50"/>
        <v>50.503970151689082</v>
      </c>
    </row>
    <row r="191" spans="5:24" x14ac:dyDescent="0.3">
      <c r="E191" s="30">
        <f t="shared" si="51"/>
        <v>1.8900000000000015</v>
      </c>
      <c r="F191" s="30">
        <f t="shared" si="52"/>
        <v>91.554377361053639</v>
      </c>
      <c r="G191" s="30">
        <f t="shared" si="40"/>
        <v>4.5169330838611819</v>
      </c>
      <c r="H191" s="30">
        <f t="shared" si="58"/>
        <v>0.30930595495561874</v>
      </c>
      <c r="I191" s="30">
        <f t="shared" si="53"/>
        <v>370.62069523010922</v>
      </c>
      <c r="J191" s="30">
        <f t="shared" si="54"/>
        <v>162.5740015202534</v>
      </c>
      <c r="K191" s="30">
        <f t="shared" si="55"/>
        <v>7.483577434584614</v>
      </c>
      <c r="L191" s="30">
        <f t="shared" si="41"/>
        <v>299.05895857285253</v>
      </c>
      <c r="M191" s="30">
        <f t="shared" si="42"/>
        <v>0.31173216221538741</v>
      </c>
      <c r="N191" s="30">
        <f t="shared" si="43"/>
        <v>2.2118111789368525E-3</v>
      </c>
      <c r="O191" s="30">
        <f t="shared" si="59"/>
        <v>134.65525407861981</v>
      </c>
      <c r="P191" s="30">
        <f t="shared" si="44"/>
        <v>0.42007677866501625</v>
      </c>
      <c r="Q191" s="30">
        <f t="shared" si="45"/>
        <v>6.8938990602037675E-2</v>
      </c>
      <c r="R191" s="30">
        <f t="shared" si="46"/>
        <v>28.337943019716981</v>
      </c>
      <c r="S191" s="30">
        <f t="shared" si="47"/>
        <v>-67.941018081849037</v>
      </c>
      <c r="T191" s="30">
        <f t="shared" si="48"/>
        <v>-6.3116663604690881</v>
      </c>
      <c r="U191" s="39">
        <f t="shared" si="49"/>
        <v>39601879.447560757</v>
      </c>
      <c r="V191" s="39">
        <f t="shared" si="56"/>
        <v>4752225.5337072909</v>
      </c>
      <c r="W191" s="39">
        <f t="shared" si="57"/>
        <v>7143895.7443101807</v>
      </c>
      <c r="X191" s="30">
        <f t="shared" si="50"/>
        <v>50.774016735628599</v>
      </c>
    </row>
    <row r="192" spans="5:24" x14ac:dyDescent="0.3">
      <c r="E192" s="30">
        <f t="shared" si="51"/>
        <v>1.9000000000000015</v>
      </c>
      <c r="F192" s="30">
        <f t="shared" si="52"/>
        <v>91.837756791250811</v>
      </c>
      <c r="G192" s="30">
        <f t="shared" si="40"/>
        <v>4.520023507090583</v>
      </c>
      <c r="H192" s="30">
        <f t="shared" si="58"/>
        <v>0.3090423229401118</v>
      </c>
      <c r="I192" s="30">
        <f t="shared" si="53"/>
        <v>369.94128504929074</v>
      </c>
      <c r="J192" s="30">
        <f t="shared" si="54"/>
        <v>162.51088485664872</v>
      </c>
      <c r="K192" s="30">
        <f t="shared" si="55"/>
        <v>7.5361746542551895</v>
      </c>
      <c r="L192" s="30">
        <f t="shared" si="41"/>
        <v>301.16085033197521</v>
      </c>
      <c r="M192" s="30">
        <f t="shared" si="42"/>
        <v>0.31147088514442128</v>
      </c>
      <c r="N192" s="30">
        <f t="shared" si="43"/>
        <v>2.2160514115155488E-3</v>
      </c>
      <c r="O192" s="30">
        <f t="shared" si="59"/>
        <v>134.61047280579228</v>
      </c>
      <c r="P192" s="30">
        <f t="shared" si="44"/>
        <v>0.42006850096144815</v>
      </c>
      <c r="Q192" s="30">
        <f t="shared" si="45"/>
        <v>6.8931936121121584E-2</v>
      </c>
      <c r="R192" s="30">
        <f t="shared" si="46"/>
        <v>28.401270206881303</v>
      </c>
      <c r="S192" s="30">
        <f t="shared" si="47"/>
        <v>-68.095530447959447</v>
      </c>
      <c r="T192" s="30">
        <f t="shared" si="48"/>
        <v>-6.3305543846416006</v>
      </c>
      <c r="U192" s="39">
        <f t="shared" si="49"/>
        <v>39691160.429730356</v>
      </c>
      <c r="V192" s="39">
        <f t="shared" si="56"/>
        <v>4762939.2515676422</v>
      </c>
      <c r="W192" s="39">
        <f t="shared" si="57"/>
        <v>7191525.1368258568</v>
      </c>
      <c r="X192" s="30">
        <f t="shared" si="50"/>
        <v>51.044211920673753</v>
      </c>
    </row>
    <row r="193" spans="5:24" x14ac:dyDescent="0.3">
      <c r="E193" s="30">
        <f t="shared" si="51"/>
        <v>1.9100000000000015</v>
      </c>
      <c r="F193" s="30">
        <f t="shared" si="52"/>
        <v>92.121769493319619</v>
      </c>
      <c r="G193" s="30">
        <f t="shared" si="40"/>
        <v>4.5231112833363873</v>
      </c>
      <c r="H193" s="30">
        <f t="shared" si="58"/>
        <v>0.30877762458043634</v>
      </c>
      <c r="I193" s="30">
        <f t="shared" si="53"/>
        <v>369.26032974481114</v>
      </c>
      <c r="J193" s="30">
        <f t="shared" si="54"/>
        <v>162.4475793128023</v>
      </c>
      <c r="K193" s="30">
        <f t="shared" si="55"/>
        <v>7.588929274127203</v>
      </c>
      <c r="L193" s="30">
        <f t="shared" si="41"/>
        <v>303.2690321229353</v>
      </c>
      <c r="M193" s="30">
        <f t="shared" si="42"/>
        <v>0.31120854777228013</v>
      </c>
      <c r="N193" s="30">
        <f t="shared" si="43"/>
        <v>2.2203043838921227E-3</v>
      </c>
      <c r="O193" s="30">
        <f t="shared" si="59"/>
        <v>134.56555752243324</v>
      </c>
      <c r="P193" s="30">
        <f t="shared" si="44"/>
        <v>0.4200601817555098</v>
      </c>
      <c r="Q193" s="30">
        <f t="shared" si="45"/>
        <v>6.8924853012073781E-2</v>
      </c>
      <c r="R193" s="30">
        <f t="shared" si="46"/>
        <v>28.464543733570817</v>
      </c>
      <c r="S193" s="30">
        <f t="shared" si="47"/>
        <v>-68.249939764381608</v>
      </c>
      <c r="T193" s="30">
        <f t="shared" si="48"/>
        <v>-6.349479421539197</v>
      </c>
      <c r="U193" s="39">
        <f t="shared" si="49"/>
        <v>39780373.868262097</v>
      </c>
      <c r="V193" s="39">
        <f t="shared" si="56"/>
        <v>4773644.8641914511</v>
      </c>
      <c r="W193" s="39">
        <f t="shared" si="57"/>
        <v>7239261.5854677716</v>
      </c>
      <c r="X193" s="30">
        <f t="shared" si="50"/>
        <v>51.314557042797837</v>
      </c>
    </row>
    <row r="194" spans="5:24" x14ac:dyDescent="0.3">
      <c r="E194" s="30">
        <f t="shared" si="51"/>
        <v>1.9200000000000015</v>
      </c>
      <c r="F194" s="30">
        <f t="shared" si="52"/>
        <v>92.40641493065533</v>
      </c>
      <c r="G194" s="30">
        <f t="shared" ref="G194:G257" si="60">LN(F194)</f>
        <v>4.5261964018942322</v>
      </c>
      <c r="H194" s="30">
        <f t="shared" si="58"/>
        <v>0.30851185578448792</v>
      </c>
      <c r="I194" s="30">
        <f t="shared" si="53"/>
        <v>368.57783034716732</v>
      </c>
      <c r="J194" s="30">
        <f t="shared" si="54"/>
        <v>162.38408451858692</v>
      </c>
      <c r="K194" s="30">
        <f t="shared" si="55"/>
        <v>7.6418416026400298</v>
      </c>
      <c r="L194" s="30">
        <f t="shared" ref="L194:L257" si="61">K194*$B$15/1000</f>
        <v>305.38351627159682</v>
      </c>
      <c r="M194" s="30">
        <f t="shared" ref="M194:M257" si="62">$B$5*I194/(O194*(1+J194/$B$4)+I194)</f>
        <v>0.31094514603107959</v>
      </c>
      <c r="N194" s="30">
        <f t="shared" ref="N194:N257" si="63">$B$6*(1+EXP(0.005*E194*60))</f>
        <v>2.2245701343433554E-3</v>
      </c>
      <c r="O194" s="30">
        <f t="shared" si="59"/>
        <v>134.52050796593741</v>
      </c>
      <c r="P194" s="30">
        <f t="shared" ref="P194:P257" si="64">1/(1/$B$3+N194/($B$3*(M194-N194)))</f>
        <v>0.42005182076537584</v>
      </c>
      <c r="Q194" s="30">
        <f t="shared" ref="Q194:Q257" si="65">M194*$B$7+$B$8</f>
        <v>6.8917741165061358E-2</v>
      </c>
      <c r="R194" s="30">
        <f t="shared" ref="R194:R257" si="66">F194*(M194-N194)</f>
        <v>28.527761633944678</v>
      </c>
      <c r="S194" s="30">
        <f t="shared" ref="S194:S257" si="67">-M194*F194/P194</f>
        <v>-68.404241487315076</v>
      </c>
      <c r="T194" s="30">
        <f t="shared" ref="T194:T257" si="68">-Q194*F194</f>
        <v>-6.3684413861821652</v>
      </c>
      <c r="U194" s="39">
        <f t="shared" ref="U194:U257" si="69">M194*F194/0.9*$B$15*1000/32</f>
        <v>39869517.06493777</v>
      </c>
      <c r="V194" s="39">
        <f t="shared" si="56"/>
        <v>4784342.0477925325</v>
      </c>
      <c r="W194" s="39">
        <f t="shared" si="57"/>
        <v>7287105.0059456965</v>
      </c>
      <c r="X194" s="30">
        <f t="shared" ref="X194:X257" si="70">L194/(E194+$B$18)</f>
        <v>51.585053424256202</v>
      </c>
    </row>
    <row r="195" spans="5:24" x14ac:dyDescent="0.3">
      <c r="E195" s="30">
        <f t="shared" ref="E195:E258" si="71">E194+$B$11</f>
        <v>1.9300000000000015</v>
      </c>
      <c r="F195" s="30">
        <f t="shared" ref="F195:F258" si="72">$B$11*R194+F194</f>
        <v>92.691692546994773</v>
      </c>
      <c r="G195" s="30">
        <f t="shared" si="60"/>
        <v>4.5292788520187344</v>
      </c>
      <c r="H195" s="30">
        <f t="shared" si="58"/>
        <v>0.30824501245021452</v>
      </c>
      <c r="I195" s="30">
        <f t="shared" ref="I195:I258" si="73">$B$11*S194+I194</f>
        <v>367.89378793229417</v>
      </c>
      <c r="J195" s="30">
        <f t="shared" ref="J195:J258" si="74">$B$11*T194+J194</f>
        <v>162.32040010472508</v>
      </c>
      <c r="K195" s="30">
        <f t="shared" ref="K195:K258" si="75">-$B$11*T194/1.2+K194</f>
        <v>7.6949119475248811</v>
      </c>
      <c r="L195" s="30">
        <f t="shared" si="61"/>
        <v>307.50431507552435</v>
      </c>
      <c r="M195" s="30">
        <f t="shared" si="62"/>
        <v>0.31068067584333758</v>
      </c>
      <c r="N195" s="30">
        <f t="shared" si="63"/>
        <v>2.2288487012610291E-3</v>
      </c>
      <c r="O195" s="30">
        <f t="shared" si="59"/>
        <v>134.47532387430246</v>
      </c>
      <c r="P195" s="30">
        <f t="shared" si="64"/>
        <v>0.42004341770672121</v>
      </c>
      <c r="Q195" s="30">
        <f t="shared" si="65"/>
        <v>6.8910600469992325E-2</v>
      </c>
      <c r="R195" s="30">
        <f t="shared" si="66"/>
        <v>28.590921927012136</v>
      </c>
      <c r="S195" s="30">
        <f t="shared" si="67"/>
        <v>-68.558431037407487</v>
      </c>
      <c r="T195" s="30">
        <f t="shared" si="68"/>
        <v>-6.3874401919933224</v>
      </c>
      <c r="U195" s="39">
        <f t="shared" si="69"/>
        <v>39958587.300586663</v>
      </c>
      <c r="V195" s="39">
        <f t="shared" ref="V195:V201" si="76">0.12*U195</f>
        <v>4795030.4760703994</v>
      </c>
      <c r="W195" s="39">
        <f t="shared" ref="W195:W258" si="77">V195*$B$11+W194</f>
        <v>7335055.3107064003</v>
      </c>
      <c r="X195" s="30">
        <f t="shared" si="70"/>
        <v>51.855702373612864</v>
      </c>
    </row>
    <row r="196" spans="5:24" x14ac:dyDescent="0.3">
      <c r="E196" s="30">
        <f t="shared" si="71"/>
        <v>1.9400000000000015</v>
      </c>
      <c r="F196" s="30">
        <f t="shared" si="72"/>
        <v>92.977601766264897</v>
      </c>
      <c r="G196" s="30">
        <f t="shared" si="60"/>
        <v>4.5323586229233932</v>
      </c>
      <c r="H196" s="30">
        <f t="shared" ref="H196:H259" si="78">(G196-G195)/$B$11</f>
        <v>0.30797709046588295</v>
      </c>
      <c r="I196" s="30">
        <f t="shared" si="73"/>
        <v>367.20820362192012</v>
      </c>
      <c r="J196" s="30">
        <f t="shared" si="74"/>
        <v>162.25652570280513</v>
      </c>
      <c r="K196" s="30">
        <f t="shared" si="75"/>
        <v>7.7481406157914918</v>
      </c>
      <c r="L196" s="30">
        <f t="shared" si="61"/>
        <v>309.63144080345046</v>
      </c>
      <c r="M196" s="30">
        <f t="shared" si="62"/>
        <v>0.31041513312205909</v>
      </c>
      <c r="N196" s="30">
        <f t="shared" si="63"/>
        <v>2.2331401231522746E-3</v>
      </c>
      <c r="O196" s="30">
        <f t="shared" ref="O196:O201" si="79">19.309+0.7095*J196</f>
        <v>134.43000498614026</v>
      </c>
      <c r="P196" s="30">
        <f t="shared" si="64"/>
        <v>0.42003497229269382</v>
      </c>
      <c r="Q196" s="30">
        <f t="shared" si="65"/>
        <v>6.8903430816517813E-2</v>
      </c>
      <c r="R196" s="30">
        <f t="shared" si="66"/>
        <v>28.654022616586193</v>
      </c>
      <c r="S196" s="30">
        <f t="shared" si="67"/>
        <v>-68.712503799643585</v>
      </c>
      <c r="T196" s="30">
        <f t="shared" si="68"/>
        <v>-6.4064757507875774</v>
      </c>
      <c r="U196" s="39">
        <f t="shared" si="69"/>
        <v>40047581.835020684</v>
      </c>
      <c r="V196" s="39">
        <f t="shared" si="76"/>
        <v>4805709.8202024819</v>
      </c>
      <c r="W196" s="39">
        <f t="shared" si="77"/>
        <v>7383112.4089084249</v>
      </c>
      <c r="X196" s="30">
        <f t="shared" si="70"/>
        <v>52.126505185766057</v>
      </c>
    </row>
    <row r="197" spans="5:24" x14ac:dyDescent="0.3">
      <c r="E197" s="30">
        <f t="shared" si="71"/>
        <v>1.9500000000000015</v>
      </c>
      <c r="F197" s="30">
        <f t="shared" si="72"/>
        <v>93.264141992430766</v>
      </c>
      <c r="G197" s="30">
        <f t="shared" si="60"/>
        <v>4.5354357037804913</v>
      </c>
      <c r="H197" s="30">
        <f t="shared" si="78"/>
        <v>0.30770808570981245</v>
      </c>
      <c r="I197" s="30">
        <f t="shared" si="73"/>
        <v>366.52107858392367</v>
      </c>
      <c r="J197" s="30">
        <f t="shared" si="74"/>
        <v>162.19246094529726</v>
      </c>
      <c r="K197" s="30">
        <f t="shared" si="75"/>
        <v>7.8015279137147218</v>
      </c>
      <c r="L197" s="30">
        <f t="shared" si="61"/>
        <v>311.76490569474095</v>
      </c>
      <c r="M197" s="30">
        <f t="shared" si="62"/>
        <v>0.3101485137708212</v>
      </c>
      <c r="N197" s="30">
        <f t="shared" si="63"/>
        <v>2.2374444386399181E-3</v>
      </c>
      <c r="O197" s="30">
        <f t="shared" si="79"/>
        <v>134.38455104068842</v>
      </c>
      <c r="P197" s="30">
        <f t="shared" si="64"/>
        <v>0.42002648423388794</v>
      </c>
      <c r="Q197" s="30">
        <f t="shared" si="65"/>
        <v>6.8896232094034393E-2</v>
      </c>
      <c r="R197" s="30">
        <f t="shared" si="66"/>
        <v>28.717061691237749</v>
      </c>
      <c r="S197" s="30">
        <f t="shared" si="67"/>
        <v>-68.866455123235042</v>
      </c>
      <c r="T197" s="30">
        <f t="shared" si="68"/>
        <v>-6.425547972761489</v>
      </c>
      <c r="U197" s="39">
        <f t="shared" si="69"/>
        <v>40136497.906970181</v>
      </c>
      <c r="V197" s="39">
        <f t="shared" si="76"/>
        <v>4816379.7488364214</v>
      </c>
      <c r="W197" s="39">
        <f t="shared" si="77"/>
        <v>7431276.2063967893</v>
      </c>
      <c r="X197" s="30">
        <f t="shared" si="70"/>
        <v>52.397463141973262</v>
      </c>
    </row>
    <row r="198" spans="5:24" x14ac:dyDescent="0.3">
      <c r="E198" s="30">
        <f t="shared" si="71"/>
        <v>1.9600000000000015</v>
      </c>
      <c r="F198" s="30">
        <f t="shared" si="72"/>
        <v>93.551312609343142</v>
      </c>
      <c r="G198" s="30">
        <f t="shared" si="60"/>
        <v>4.5385100837210022</v>
      </c>
      <c r="H198" s="30">
        <f t="shared" si="78"/>
        <v>0.30743799405108518</v>
      </c>
      <c r="I198" s="30">
        <f t="shared" si="73"/>
        <v>365.8324140326913</v>
      </c>
      <c r="J198" s="30">
        <f t="shared" si="74"/>
        <v>162.12820546556964</v>
      </c>
      <c r="K198" s="30">
        <f t="shared" si="75"/>
        <v>7.8550741468210674</v>
      </c>
      <c r="L198" s="30">
        <f t="shared" si="61"/>
        <v>313.90472195885525</v>
      </c>
      <c r="M198" s="30">
        <f t="shared" si="62"/>
        <v>0.30988081368386117</v>
      </c>
      <c r="N198" s="30">
        <f t="shared" si="63"/>
        <v>2.241761686462829E-3</v>
      </c>
      <c r="O198" s="30">
        <f t="shared" si="79"/>
        <v>134.33896177782165</v>
      </c>
      <c r="P198" s="30">
        <f t="shared" si="64"/>
        <v>0.42001795323831653</v>
      </c>
      <c r="Q198" s="30">
        <f t="shared" si="65"/>
        <v>6.8889004191686462E-2</v>
      </c>
      <c r="R198" s="30">
        <f t="shared" si="66"/>
        <v>28.78003712425058</v>
      </c>
      <c r="S198" s="30">
        <f t="shared" si="67"/>
        <v>-69.020280321512445</v>
      </c>
      <c r="T198" s="30">
        <f t="shared" si="68"/>
        <v>-6.4446567664828107</v>
      </c>
      <c r="U198" s="39">
        <f t="shared" si="69"/>
        <v>40225332.734020889</v>
      </c>
      <c r="V198" s="39">
        <f t="shared" si="76"/>
        <v>4827039.9280825062</v>
      </c>
      <c r="W198" s="39">
        <f t="shared" si="77"/>
        <v>7479546.605677614</v>
      </c>
      <c r="X198" s="30">
        <f t="shared" si="70"/>
        <v>52.668577509875028</v>
      </c>
    </row>
    <row r="199" spans="5:24" x14ac:dyDescent="0.3">
      <c r="E199" s="30">
        <f t="shared" si="71"/>
        <v>1.9700000000000015</v>
      </c>
      <c r="F199" s="30">
        <f t="shared" si="72"/>
        <v>93.839112980585654</v>
      </c>
      <c r="G199" s="30">
        <f t="shared" si="60"/>
        <v>4.5415817518344932</v>
      </c>
      <c r="H199" s="30">
        <f t="shared" si="78"/>
        <v>0.30716681134910218</v>
      </c>
      <c r="I199" s="30">
        <f t="shared" si="73"/>
        <v>365.14221122947617</v>
      </c>
      <c r="J199" s="30">
        <f t="shared" si="74"/>
        <v>162.06375889790482</v>
      </c>
      <c r="K199" s="30">
        <f t="shared" si="75"/>
        <v>7.9087796198750908</v>
      </c>
      <c r="L199" s="30">
        <f t="shared" si="61"/>
        <v>316.05090177480446</v>
      </c>
      <c r="M199" s="30">
        <f t="shared" si="62"/>
        <v>0.30961202874616622</v>
      </c>
      <c r="N199" s="30">
        <f t="shared" si="63"/>
        <v>2.2460919054762651E-3</v>
      </c>
      <c r="O199" s="30">
        <f t="shared" si="79"/>
        <v>134.29323693806347</v>
      </c>
      <c r="P199" s="30">
        <f t="shared" si="64"/>
        <v>0.42000937901138319</v>
      </c>
      <c r="Q199" s="30">
        <f t="shared" si="65"/>
        <v>6.8881746998368701E-2</v>
      </c>
      <c r="R199" s="30">
        <f t="shared" si="66"/>
        <v>28.842946873577059</v>
      </c>
      <c r="S199" s="30">
        <f t="shared" si="67"/>
        <v>-69.173974671818954</v>
      </c>
      <c r="T199" s="30">
        <f t="shared" si="68"/>
        <v>-6.4638020388800372</v>
      </c>
      <c r="U199" s="39">
        <f t="shared" si="69"/>
        <v>40314083.512551971</v>
      </c>
      <c r="V199" s="39">
        <f t="shared" si="76"/>
        <v>4837690.0215062359</v>
      </c>
      <c r="W199" s="39">
        <f t="shared" si="77"/>
        <v>7527923.5058926763</v>
      </c>
      <c r="X199" s="30">
        <f t="shared" si="70"/>
        <v>52.939849543518321</v>
      </c>
    </row>
    <row r="200" spans="5:24" x14ac:dyDescent="0.3">
      <c r="E200" s="30">
        <f t="shared" si="71"/>
        <v>1.9800000000000015</v>
      </c>
      <c r="F200" s="30">
        <f t="shared" si="72"/>
        <v>94.127542449321425</v>
      </c>
      <c r="G200" s="30">
        <f t="shared" si="60"/>
        <v>4.544650697169029</v>
      </c>
      <c r="H200" s="30">
        <f t="shared" si="78"/>
        <v>0.30689453345358331</v>
      </c>
      <c r="I200" s="30">
        <f t="shared" si="73"/>
        <v>364.45047148275796</v>
      </c>
      <c r="J200" s="30">
        <f t="shared" si="74"/>
        <v>161.99912087751602</v>
      </c>
      <c r="K200" s="30">
        <f t="shared" si="75"/>
        <v>7.9626446368657575</v>
      </c>
      <c r="L200" s="30">
        <f t="shared" si="61"/>
        <v>318.20345729060529</v>
      </c>
      <c r="M200" s="30">
        <f t="shared" si="62"/>
        <v>0.30934215483356609</v>
      </c>
      <c r="N200" s="30">
        <f t="shared" si="63"/>
        <v>2.250435134652228E-3</v>
      </c>
      <c r="O200" s="30">
        <f t="shared" si="79"/>
        <v>134.24737626259761</v>
      </c>
      <c r="P200" s="30">
        <f t="shared" si="64"/>
        <v>0.42000076125585412</v>
      </c>
      <c r="Q200" s="30">
        <f t="shared" si="65"/>
        <v>6.8874460402728502E-2</v>
      </c>
      <c r="R200" s="30">
        <f t="shared" si="66"/>
        <v>28.905788881794631</v>
      </c>
      <c r="S200" s="30">
        <f t="shared" si="67"/>
        <v>-69.327533415405682</v>
      </c>
      <c r="T200" s="30">
        <f t="shared" si="68"/>
        <v>-6.4829836952319351</v>
      </c>
      <c r="U200" s="39">
        <f t="shared" si="69"/>
        <v>40402747.417674974</v>
      </c>
      <c r="V200" s="39">
        <f t="shared" si="76"/>
        <v>4848329.6901209969</v>
      </c>
      <c r="W200" s="39">
        <f t="shared" si="77"/>
        <v>7576406.8027938865</v>
      </c>
      <c r="X200" s="30">
        <f t="shared" si="70"/>
        <v>53.2112804833788</v>
      </c>
    </row>
    <row r="201" spans="5:24" x14ac:dyDescent="0.3">
      <c r="E201" s="30">
        <f t="shared" si="71"/>
        <v>1.9900000000000015</v>
      </c>
      <c r="F201" s="30">
        <f t="shared" si="72"/>
        <v>94.416600338139375</v>
      </c>
      <c r="G201" s="30">
        <f t="shared" si="60"/>
        <v>4.5477169087310854</v>
      </c>
      <c r="H201" s="30">
        <f t="shared" si="78"/>
        <v>0.30662115620563313</v>
      </c>
      <c r="I201" s="30">
        <f t="shared" si="73"/>
        <v>363.7571961486039</v>
      </c>
      <c r="J201" s="30">
        <f t="shared" si="74"/>
        <v>161.93429104056369</v>
      </c>
      <c r="K201" s="30">
        <f t="shared" si="75"/>
        <v>8.0166695009926912</v>
      </c>
      <c r="L201" s="30">
        <f t="shared" si="61"/>
        <v>320.36240062273072</v>
      </c>
      <c r="M201" s="30">
        <f t="shared" si="62"/>
        <v>0.30907118781282694</v>
      </c>
      <c r="N201" s="30">
        <f t="shared" si="63"/>
        <v>2.2547914130798094E-3</v>
      </c>
      <c r="O201" s="30">
        <f t="shared" si="79"/>
        <v>134.20137949327994</v>
      </c>
      <c r="P201" s="30">
        <f t="shared" si="64"/>
        <v>0.41999209967182988</v>
      </c>
      <c r="Q201" s="30">
        <f t="shared" si="65"/>
        <v>6.8867144293168536E-2</v>
      </c>
      <c r="R201" s="30">
        <f t="shared" si="66"/>
        <v>28.968561076063068</v>
      </c>
      <c r="S201" s="30">
        <f t="shared" si="67"/>
        <v>-69.480951757328938</v>
      </c>
      <c r="T201" s="30">
        <f t="shared" si="68"/>
        <v>-6.5022016391570698</v>
      </c>
      <c r="U201" s="39">
        <f t="shared" si="69"/>
        <v>40491321.603173986</v>
      </c>
      <c r="V201" s="39">
        <f t="shared" si="76"/>
        <v>4858958.5923808785</v>
      </c>
      <c r="W201" s="39">
        <f t="shared" si="77"/>
        <v>7624996.3887176951</v>
      </c>
      <c r="X201" s="30">
        <f t="shared" si="70"/>
        <v>53.482871556382406</v>
      </c>
    </row>
    <row r="202" spans="5:24" x14ac:dyDescent="0.3">
      <c r="E202" s="30">
        <f t="shared" si="71"/>
        <v>2.0000000000000013</v>
      </c>
      <c r="F202" s="30">
        <f t="shared" si="72"/>
        <v>94.706285948900003</v>
      </c>
      <c r="G202" s="30">
        <f t="shared" si="60"/>
        <v>4.5507803754854486</v>
      </c>
      <c r="H202" s="30">
        <f t="shared" si="78"/>
        <v>0.30634667543631977</v>
      </c>
      <c r="I202" s="30">
        <f t="shared" si="73"/>
        <v>363.06238663103062</v>
      </c>
      <c r="J202" s="30">
        <f t="shared" si="74"/>
        <v>161.86926902417213</v>
      </c>
      <c r="K202" s="30">
        <f t="shared" si="75"/>
        <v>8.0708545146523338</v>
      </c>
      <c r="L202" s="30">
        <f t="shared" si="61"/>
        <v>322.52774385555688</v>
      </c>
      <c r="M202" s="30">
        <f t="shared" si="62"/>
        <v>0.30879912354174804</v>
      </c>
      <c r="N202" s="30">
        <f t="shared" si="63"/>
        <v>2.2591607799655445E-3</v>
      </c>
      <c r="O202" s="30">
        <f>19.309+0.7095*J202</f>
        <v>134.15524637265014</v>
      </c>
      <c r="P202" s="30">
        <f t="shared" si="64"/>
        <v>0.41998339395671602</v>
      </c>
      <c r="Q202" s="30">
        <f t="shared" si="65"/>
        <v>6.8859798557849405E-2</v>
      </c>
      <c r="R202" s="30">
        <f t="shared" si="66"/>
        <v>29.031261368082536</v>
      </c>
      <c r="S202" s="30">
        <f t="shared" si="67"/>
        <v>-69.6342248663492</v>
      </c>
      <c r="T202" s="30">
        <f t="shared" si="68"/>
        <v>-6.5214557726033382</v>
      </c>
      <c r="U202" s="39">
        <f t="shared" si="69"/>
        <v>40579803.201446772</v>
      </c>
      <c r="V202" s="39">
        <f>0.12*U202</f>
        <v>4869576.3841736121</v>
      </c>
      <c r="W202" s="39">
        <f t="shared" si="77"/>
        <v>7673692.1525594313</v>
      </c>
      <c r="X202" s="30">
        <f t="shared" si="70"/>
        <v>53.75462397592613</v>
      </c>
    </row>
    <row r="203" spans="5:24" x14ac:dyDescent="0.3">
      <c r="E203" s="30">
        <f t="shared" si="71"/>
        <v>2.0100000000000011</v>
      </c>
      <c r="F203" s="30">
        <f t="shared" si="72"/>
        <v>94.996598562580829</v>
      </c>
      <c r="G203" s="30">
        <f t="shared" si="60"/>
        <v>4.5538410863551286</v>
      </c>
      <c r="H203" s="30">
        <f t="shared" si="78"/>
        <v>0.30607108696800722</v>
      </c>
      <c r="I203" s="30">
        <f t="shared" si="73"/>
        <v>362.36604438236714</v>
      </c>
      <c r="J203" s="30">
        <f t="shared" si="74"/>
        <v>161.8040544664461</v>
      </c>
      <c r="K203" s="30">
        <f t="shared" si="75"/>
        <v>8.1251999794240284</v>
      </c>
      <c r="L203" s="30">
        <f t="shared" si="61"/>
        <v>324.69949904080715</v>
      </c>
      <c r="M203" s="30">
        <f t="shared" si="62"/>
        <v>0.30852595786926096</v>
      </c>
      <c r="N203" s="30">
        <f t="shared" si="63"/>
        <v>2.2635432746337643E-3</v>
      </c>
      <c r="O203" s="30">
        <f t="shared" ref="O203:O266" si="80">19.309+0.7095*J203</f>
        <v>134.10897664394352</v>
      </c>
      <c r="P203" s="30">
        <f t="shared" si="64"/>
        <v>0.41997464380519439</v>
      </c>
      <c r="Q203" s="30">
        <f t="shared" si="65"/>
        <v>6.8852423084692263E-2</v>
      </c>
      <c r="R203" s="30">
        <f t="shared" si="66"/>
        <v>29.093887654052498</v>
      </c>
      <c r="S203" s="30">
        <f t="shared" si="67"/>
        <v>-69.787347874832349</v>
      </c>
      <c r="T203" s="30">
        <f t="shared" si="68"/>
        <v>-6.5407459958374838</v>
      </c>
      <c r="U203" s="39">
        <f t="shared" si="69"/>
        <v>40668189.32344725</v>
      </c>
      <c r="V203" s="39">
        <f t="shared" ref="V203:V266" si="81">0.12*U203</f>
        <v>4880182.7188136699</v>
      </c>
      <c r="W203" s="39">
        <f t="shared" si="77"/>
        <v>7722493.9797475683</v>
      </c>
      <c r="X203" s="30">
        <f t="shared" si="70"/>
        <v>54.026538941898018</v>
      </c>
    </row>
    <row r="204" spans="5:24" x14ac:dyDescent="0.3">
      <c r="E204" s="30">
        <f t="shared" si="71"/>
        <v>2.0200000000000009</v>
      </c>
      <c r="F204" s="30">
        <f t="shared" si="72"/>
        <v>95.287537439121351</v>
      </c>
      <c r="G204" s="30">
        <f t="shared" si="60"/>
        <v>4.5568990302212686</v>
      </c>
      <c r="H204" s="30">
        <f t="shared" si="78"/>
        <v>0.30579438661400005</v>
      </c>
      <c r="I204" s="30">
        <f t="shared" si="73"/>
        <v>361.66817090361883</v>
      </c>
      <c r="J204" s="30">
        <f t="shared" si="74"/>
        <v>161.73864700648772</v>
      </c>
      <c r="K204" s="30">
        <f t="shared" si="75"/>
        <v>8.1797061960560082</v>
      </c>
      <c r="L204" s="30">
        <f t="shared" si="61"/>
        <v>326.87767819699178</v>
      </c>
      <c r="M204" s="30">
        <f t="shared" si="62"/>
        <v>0.30825168663553015</v>
      </c>
      <c r="N204" s="30">
        <f t="shared" si="63"/>
        <v>2.2679389365269508E-3</v>
      </c>
      <c r="O204" s="30">
        <f t="shared" si="80"/>
        <v>134.06257005110305</v>
      </c>
      <c r="P204" s="30">
        <f t="shared" si="64"/>
        <v>0.41996584890919303</v>
      </c>
      <c r="Q204" s="30">
        <f t="shared" si="65"/>
        <v>6.8845017761381522E-2</v>
      </c>
      <c r="R204" s="30">
        <f t="shared" si="66"/>
        <v>29.156437814631431</v>
      </c>
      <c r="S204" s="30">
        <f t="shared" si="67"/>
        <v>-69.940315878652441</v>
      </c>
      <c r="T204" s="30">
        <f t="shared" si="68"/>
        <v>-6.5600722074346161</v>
      </c>
      <c r="U204" s="39">
        <f t="shared" si="69"/>
        <v>40756477.058628857</v>
      </c>
      <c r="V204" s="39">
        <f t="shared" si="81"/>
        <v>4890777.2470354624</v>
      </c>
      <c r="W204" s="39">
        <f t="shared" si="77"/>
        <v>7771401.7522179233</v>
      </c>
      <c r="X204" s="30">
        <f t="shared" si="70"/>
        <v>54.2986176406963</v>
      </c>
    </row>
    <row r="205" spans="5:24" x14ac:dyDescent="0.3">
      <c r="E205" s="30">
        <f t="shared" si="71"/>
        <v>2.0300000000000007</v>
      </c>
      <c r="F205" s="30">
        <f t="shared" si="72"/>
        <v>95.57910181726767</v>
      </c>
      <c r="G205" s="30">
        <f t="shared" si="60"/>
        <v>4.559954195923055</v>
      </c>
      <c r="H205" s="30">
        <f t="shared" si="78"/>
        <v>0.30551657017863221</v>
      </c>
      <c r="I205" s="30">
        <f t="shared" si="73"/>
        <v>360.96876774483229</v>
      </c>
      <c r="J205" s="30">
        <f t="shared" si="74"/>
        <v>161.67304628441337</v>
      </c>
      <c r="K205" s="30">
        <f t="shared" si="75"/>
        <v>8.2343734644512967</v>
      </c>
      <c r="L205" s="30">
        <f t="shared" si="61"/>
        <v>329.06229330884503</v>
      </c>
      <c r="M205" s="30">
        <f t="shared" si="62"/>
        <v>0.30797630567205686</v>
      </c>
      <c r="N205" s="30">
        <f t="shared" si="63"/>
        <v>2.2723478052060911E-3</v>
      </c>
      <c r="O205" s="30">
        <f t="shared" si="80"/>
        <v>134.01602633879131</v>
      </c>
      <c r="P205" s="30">
        <f t="shared" si="64"/>
        <v>0.41995700895785659</v>
      </c>
      <c r="Q205" s="30">
        <f t="shared" si="65"/>
        <v>6.8837582475367753E-2</v>
      </c>
      <c r="R205" s="30">
        <f t="shared" si="66"/>
        <v>29.218909714897435</v>
      </c>
      <c r="S205" s="30">
        <f t="shared" si="67"/>
        <v>-70.093123937096706</v>
      </c>
      <c r="T205" s="30">
        <f t="shared" si="68"/>
        <v>-6.5794343042677355</v>
      </c>
      <c r="U205" s="39">
        <f t="shared" si="69"/>
        <v>40844663.474889293</v>
      </c>
      <c r="V205" s="39">
        <f t="shared" si="81"/>
        <v>4901359.6169867152</v>
      </c>
      <c r="W205" s="39">
        <f t="shared" si="77"/>
        <v>7820415.3483877908</v>
      </c>
      <c r="X205" s="30">
        <f t="shared" si="70"/>
        <v>54.570861245247919</v>
      </c>
    </row>
    <row r="206" spans="5:24" x14ac:dyDescent="0.3">
      <c r="E206" s="30">
        <f t="shared" si="71"/>
        <v>2.0400000000000005</v>
      </c>
      <c r="F206" s="30">
        <f t="shared" si="72"/>
        <v>95.871290914416647</v>
      </c>
      <c r="G206" s="30">
        <f t="shared" si="60"/>
        <v>4.5630065722576285</v>
      </c>
      <c r="H206" s="30">
        <f t="shared" si="78"/>
        <v>0.30523763345735588</v>
      </c>
      <c r="I206" s="30">
        <f t="shared" si="73"/>
        <v>360.26783650546133</v>
      </c>
      <c r="J206" s="30">
        <f t="shared" si="74"/>
        <v>161.60725194137069</v>
      </c>
      <c r="K206" s="30">
        <f t="shared" si="75"/>
        <v>8.2892020836535281</v>
      </c>
      <c r="L206" s="30">
        <f t="shared" si="61"/>
        <v>331.25335632675802</v>
      </c>
      <c r="M206" s="30">
        <f t="shared" si="62"/>
        <v>0.30769981080178477</v>
      </c>
      <c r="N206" s="30">
        <f t="shared" si="63"/>
        <v>2.276769920351032E-3</v>
      </c>
      <c r="O206" s="30">
        <f t="shared" si="80"/>
        <v>133.96934525240252</v>
      </c>
      <c r="P206" s="30">
        <f t="shared" si="64"/>
        <v>0.41994812363751594</v>
      </c>
      <c r="Q206" s="30">
        <f t="shared" si="65"/>
        <v>6.8830117113870409E-2</v>
      </c>
      <c r="R206" s="30">
        <f t="shared" si="66"/>
        <v>29.281301204309703</v>
      </c>
      <c r="S206" s="30">
        <f t="shared" si="67"/>
        <v>-70.245767072772637</v>
      </c>
      <c r="T206" s="30">
        <f t="shared" si="68"/>
        <v>-6.5988321814972384</v>
      </c>
      <c r="U206" s="39">
        <f t="shared" si="69"/>
        <v>40932745.618516423</v>
      </c>
      <c r="V206" s="39">
        <f t="shared" si="81"/>
        <v>4911929.4742219709</v>
      </c>
      <c r="W206" s="39">
        <f t="shared" si="77"/>
        <v>7869534.6431300109</v>
      </c>
      <c r="X206" s="30">
        <f t="shared" si="70"/>
        <v>54.843270915026153</v>
      </c>
    </row>
    <row r="207" spans="5:24" x14ac:dyDescent="0.3">
      <c r="E207" s="30">
        <f t="shared" si="71"/>
        <v>2.0500000000000003</v>
      </c>
      <c r="F207" s="30">
        <f t="shared" si="72"/>
        <v>96.164103926459745</v>
      </c>
      <c r="G207" s="30">
        <f t="shared" si="60"/>
        <v>4.5660561479799959</v>
      </c>
      <c r="H207" s="30">
        <f t="shared" si="78"/>
        <v>0.30495757223674147</v>
      </c>
      <c r="I207" s="30">
        <f t="shared" si="73"/>
        <v>359.56537883473362</v>
      </c>
      <c r="J207" s="30">
        <f t="shared" si="74"/>
        <v>161.54126361955571</v>
      </c>
      <c r="K207" s="30">
        <f t="shared" si="75"/>
        <v>8.3441923518326711</v>
      </c>
      <c r="L207" s="30">
        <f t="shared" si="61"/>
        <v>333.45087916620861</v>
      </c>
      <c r="M207" s="30">
        <f t="shared" si="62"/>
        <v>0.30742219783920854</v>
      </c>
      <c r="N207" s="30">
        <f t="shared" si="63"/>
        <v>2.2812053217608408E-3</v>
      </c>
      <c r="O207" s="30">
        <f t="shared" si="80"/>
        <v>133.92252653807478</v>
      </c>
      <c r="P207" s="30">
        <f t="shared" si="64"/>
        <v>0.41993919263165702</v>
      </c>
      <c r="Q207" s="30">
        <f t="shared" si="65"/>
        <v>6.8822621563880845E-2</v>
      </c>
      <c r="R207" s="30">
        <f t="shared" si="66"/>
        <v>29.343610116670916</v>
      </c>
      <c r="S207" s="30">
        <f t="shared" si="67"/>
        <v>-70.398240271517153</v>
      </c>
      <c r="T207" s="30">
        <f t="shared" si="68"/>
        <v>-6.618265732560447</v>
      </c>
      <c r="U207" s="39">
        <f t="shared" si="69"/>
        <v>41020720.514135443</v>
      </c>
      <c r="V207" s="39">
        <f t="shared" si="81"/>
        <v>4922486.4616962532</v>
      </c>
      <c r="W207" s="39">
        <f t="shared" si="77"/>
        <v>7918759.5077469731</v>
      </c>
      <c r="X207" s="30">
        <f t="shared" si="70"/>
        <v>55.115847796067534</v>
      </c>
    </row>
    <row r="208" spans="5:24" x14ac:dyDescent="0.3">
      <c r="E208" s="30">
        <f t="shared" si="71"/>
        <v>2.06</v>
      </c>
      <c r="F208" s="30">
        <f t="shared" si="72"/>
        <v>96.45754002762645</v>
      </c>
      <c r="G208" s="30">
        <f t="shared" si="60"/>
        <v>4.5691029118029469</v>
      </c>
      <c r="H208" s="30">
        <f t="shared" si="78"/>
        <v>0.3046763822950993</v>
      </c>
      <c r="I208" s="30">
        <f t="shared" si="73"/>
        <v>358.86139643201847</v>
      </c>
      <c r="J208" s="30">
        <f t="shared" si="74"/>
        <v>161.47508096223009</v>
      </c>
      <c r="K208" s="30">
        <f t="shared" si="75"/>
        <v>8.3993445662706741</v>
      </c>
      <c r="L208" s="30">
        <f t="shared" si="61"/>
        <v>335.65487370718728</v>
      </c>
      <c r="M208" s="30">
        <f t="shared" si="62"/>
        <v>0.3071434625904837</v>
      </c>
      <c r="N208" s="30">
        <f t="shared" si="63"/>
        <v>2.2856540493541599E-3</v>
      </c>
      <c r="O208" s="30">
        <f t="shared" si="80"/>
        <v>133.87556994270227</v>
      </c>
      <c r="P208" s="30">
        <f t="shared" si="64"/>
        <v>0.41993021562089067</v>
      </c>
      <c r="Q208" s="30">
        <f t="shared" si="65"/>
        <v>6.8815095712165278E-2</v>
      </c>
      <c r="R208" s="30">
        <f t="shared" si="66"/>
        <v>29.405834270090484</v>
      </c>
      <c r="S208" s="30">
        <f t="shared" si="67"/>
        <v>-70.550538482307587</v>
      </c>
      <c r="T208" s="30">
        <f t="shared" si="68"/>
        <v>-6.6377348491611272</v>
      </c>
      <c r="U208" s="39">
        <f t="shared" si="69"/>
        <v>41108585.164657176</v>
      </c>
      <c r="V208" s="39">
        <f t="shared" si="81"/>
        <v>4933030.2197588608</v>
      </c>
      <c r="W208" s="39">
        <f t="shared" si="77"/>
        <v>7968089.8099445617</v>
      </c>
      <c r="X208" s="30">
        <f t="shared" si="70"/>
        <v>55.388593020987997</v>
      </c>
    </row>
    <row r="209" spans="5:24" x14ac:dyDescent="0.3">
      <c r="E209" s="30">
        <f t="shared" si="71"/>
        <v>2.0699999999999998</v>
      </c>
      <c r="F209" s="30">
        <f t="shared" si="72"/>
        <v>96.751598370327358</v>
      </c>
      <c r="G209" s="30">
        <f t="shared" si="60"/>
        <v>4.5721468523969655</v>
      </c>
      <c r="H209" s="30">
        <f t="shared" si="78"/>
        <v>0.30439405940185793</v>
      </c>
      <c r="I209" s="30">
        <f t="shared" si="73"/>
        <v>358.15589104719538</v>
      </c>
      <c r="J209" s="30">
        <f t="shared" si="74"/>
        <v>161.40870361373848</v>
      </c>
      <c r="K209" s="30">
        <f t="shared" si="75"/>
        <v>8.4546590233470162</v>
      </c>
      <c r="L209" s="30">
        <f t="shared" si="61"/>
        <v>337.86535179362028</v>
      </c>
      <c r="M209" s="30">
        <f t="shared" si="62"/>
        <v>0.30686360085354064</v>
      </c>
      <c r="N209" s="30">
        <f t="shared" si="63"/>
        <v>2.2901161431695669E-3</v>
      </c>
      <c r="O209" s="30">
        <f t="shared" si="80"/>
        <v>133.82847521394746</v>
      </c>
      <c r="P209" s="30">
        <f t="shared" si="64"/>
        <v>0.41992119228292024</v>
      </c>
      <c r="Q209" s="30">
        <f t="shared" si="65"/>
        <v>6.880753944526781E-2</v>
      </c>
      <c r="R209" s="30">
        <f t="shared" si="66"/>
        <v>29.467971466948864</v>
      </c>
      <c r="S209" s="30">
        <f t="shared" si="67"/>
        <v>-70.702656617175435</v>
      </c>
      <c r="T209" s="30">
        <f t="shared" si="68"/>
        <v>-6.6572394212590087</v>
      </c>
      <c r="U209" s="39">
        <f t="shared" si="69"/>
        <v>41196336.551227905</v>
      </c>
      <c r="V209" s="39">
        <f t="shared" si="81"/>
        <v>4943560.3861473482</v>
      </c>
      <c r="W209" s="39">
        <f t="shared" si="77"/>
        <v>8017525.4138060352</v>
      </c>
      <c r="X209" s="30">
        <f t="shared" si="70"/>
        <v>55.661507708998393</v>
      </c>
    </row>
    <row r="210" spans="5:24" x14ac:dyDescent="0.3">
      <c r="E210" s="30">
        <f t="shared" si="71"/>
        <v>2.0799999999999996</v>
      </c>
      <c r="F210" s="30">
        <f t="shared" si="72"/>
        <v>97.046278084996842</v>
      </c>
      <c r="G210" s="30">
        <f t="shared" si="60"/>
        <v>4.5751879583901491</v>
      </c>
      <c r="H210" s="30">
        <f t="shared" si="78"/>
        <v>0.30411059931836348</v>
      </c>
      <c r="I210" s="30">
        <f t="shared" si="73"/>
        <v>357.44886448102363</v>
      </c>
      <c r="J210" s="30">
        <f t="shared" si="74"/>
        <v>161.3421312195259</v>
      </c>
      <c r="K210" s="30">
        <f t="shared" si="75"/>
        <v>8.5101360185241752</v>
      </c>
      <c r="L210" s="30">
        <f t="shared" si="61"/>
        <v>340.08232523278843</v>
      </c>
      <c r="M210" s="30">
        <f t="shared" si="62"/>
        <v>0.30658260841819956</v>
      </c>
      <c r="N210" s="30">
        <f t="shared" si="63"/>
        <v>2.2945916433659373E-3</v>
      </c>
      <c r="O210" s="30">
        <f t="shared" si="80"/>
        <v>133.78124210025362</v>
      </c>
      <c r="P210" s="30">
        <f t="shared" si="64"/>
        <v>0.41991212229251018</v>
      </c>
      <c r="Q210" s="30">
        <f t="shared" si="65"/>
        <v>6.8799952649513607E-2</v>
      </c>
      <c r="R210" s="30">
        <f t="shared" si="66"/>
        <v>29.530019493862689</v>
      </c>
      <c r="S210" s="30">
        <f t="shared" si="67"/>
        <v>-70.854589551121848</v>
      </c>
      <c r="T210" s="30">
        <f t="shared" si="68"/>
        <v>-6.6767793370593127</v>
      </c>
      <c r="U210" s="39">
        <f t="shared" si="69"/>
        <v>41283971.633180268</v>
      </c>
      <c r="V210" s="39">
        <f t="shared" si="81"/>
        <v>4954076.5959816324</v>
      </c>
      <c r="W210" s="39">
        <f t="shared" si="77"/>
        <v>8067066.1797658512</v>
      </c>
      <c r="X210" s="30">
        <f t="shared" si="70"/>
        <v>55.934592965919151</v>
      </c>
    </row>
    <row r="211" spans="5:24" x14ac:dyDescent="0.3">
      <c r="E211" s="30">
        <f t="shared" si="71"/>
        <v>2.0899999999999994</v>
      </c>
      <c r="F211" s="30">
        <f t="shared" si="72"/>
        <v>97.341578279935476</v>
      </c>
      <c r="G211" s="30">
        <f t="shared" si="60"/>
        <v>4.5782262183681235</v>
      </c>
      <c r="H211" s="30">
        <f t="shared" si="78"/>
        <v>0.30382599779743558</v>
      </c>
      <c r="I211" s="30">
        <f t="shared" si="73"/>
        <v>356.7403185855124</v>
      </c>
      <c r="J211" s="30">
        <f t="shared" si="74"/>
        <v>161.27536342615531</v>
      </c>
      <c r="K211" s="30">
        <f t="shared" si="75"/>
        <v>8.5657758463330023</v>
      </c>
      <c r="L211" s="30">
        <f t="shared" si="61"/>
        <v>342.30580579474298</v>
      </c>
      <c r="M211" s="30">
        <f t="shared" si="62"/>
        <v>0.30630048106628904</v>
      </c>
      <c r="N211" s="30">
        <f t="shared" si="63"/>
        <v>2.2990805902228018E-3</v>
      </c>
      <c r="O211" s="30">
        <f t="shared" si="80"/>
        <v>133.73387035085719</v>
      </c>
      <c r="P211" s="30">
        <f t="shared" si="64"/>
        <v>0.41990300532145364</v>
      </c>
      <c r="Q211" s="30">
        <f t="shared" si="65"/>
        <v>6.8792335211012023E-2</v>
      </c>
      <c r="R211" s="30">
        <f t="shared" si="66"/>
        <v>29.591976121651015</v>
      </c>
      <c r="S211" s="30">
        <f t="shared" si="67"/>
        <v>-71.006332122035715</v>
      </c>
      <c r="T211" s="30">
        <f t="shared" si="68"/>
        <v>-6.6963544830022883</v>
      </c>
      <c r="U211" s="39">
        <f t="shared" si="69"/>
        <v>41371487.347985774</v>
      </c>
      <c r="V211" s="39">
        <f t="shared" si="81"/>
        <v>4964578.4817582928</v>
      </c>
      <c r="W211" s="39">
        <f t="shared" si="77"/>
        <v>8116711.9645834342</v>
      </c>
      <c r="X211" s="30">
        <f t="shared" si="70"/>
        <v>56.207849884194253</v>
      </c>
    </row>
    <row r="212" spans="5:24" x14ac:dyDescent="0.3">
      <c r="E212" s="30">
        <f t="shared" si="71"/>
        <v>2.0999999999999992</v>
      </c>
      <c r="F212" s="30">
        <f t="shared" si="72"/>
        <v>97.637498041151986</v>
      </c>
      <c r="G212" s="30">
        <f t="shared" si="60"/>
        <v>4.5812616208739598</v>
      </c>
      <c r="H212" s="30">
        <f t="shared" si="78"/>
        <v>0.30354025058363376</v>
      </c>
      <c r="I212" s="30">
        <f t="shared" si="73"/>
        <v>356.03025526429207</v>
      </c>
      <c r="J212" s="30">
        <f t="shared" si="74"/>
        <v>161.20839988132528</v>
      </c>
      <c r="K212" s="30">
        <f t="shared" si="75"/>
        <v>8.6215788003580212</v>
      </c>
      <c r="L212" s="30">
        <f t="shared" si="61"/>
        <v>344.53580521171801</v>
      </c>
      <c r="M212" s="30">
        <f t="shared" si="62"/>
        <v>0.30601721457176656</v>
      </c>
      <c r="N212" s="30">
        <f t="shared" si="63"/>
        <v>2.3035830241407138E-3</v>
      </c>
      <c r="O212" s="30">
        <f t="shared" si="80"/>
        <v>133.68635971580028</v>
      </c>
      <c r="P212" s="30">
        <f t="shared" si="64"/>
        <v>0.41989384103853983</v>
      </c>
      <c r="Q212" s="30">
        <f t="shared" si="65"/>
        <v>6.8784687015659915E-2</v>
      </c>
      <c r="R212" s="30">
        <f t="shared" si="66"/>
        <v>29.653839105302477</v>
      </c>
      <c r="S212" s="30">
        <f t="shared" si="67"/>
        <v>-71.157879130613949</v>
      </c>
      <c r="T212" s="30">
        <f t="shared" si="68"/>
        <v>-6.715964743752747</v>
      </c>
      <c r="U212" s="39">
        <f t="shared" si="69"/>
        <v>41458880.611208424</v>
      </c>
      <c r="V212" s="39">
        <f t="shared" si="81"/>
        <v>4975065.6733450107</v>
      </c>
      <c r="W212" s="39">
        <f t="shared" si="77"/>
        <v>8166462.6213168846</v>
      </c>
      <c r="X212" s="30">
        <f t="shared" si="70"/>
        <v>56.481279542904595</v>
      </c>
    </row>
    <row r="213" spans="5:24" x14ac:dyDescent="0.3">
      <c r="E213" s="30">
        <f t="shared" si="71"/>
        <v>2.109999999999999</v>
      </c>
      <c r="F213" s="30">
        <f t="shared" si="72"/>
        <v>97.934036432205005</v>
      </c>
      <c r="G213" s="30">
        <f t="shared" si="60"/>
        <v>4.5842941544080977</v>
      </c>
      <c r="H213" s="30">
        <f t="shared" si="78"/>
        <v>0.30325335341379045</v>
      </c>
      <c r="I213" s="30">
        <f t="shared" si="73"/>
        <v>355.31867647298594</v>
      </c>
      <c r="J213" s="30">
        <f t="shared" si="74"/>
        <v>161.14124023388774</v>
      </c>
      <c r="K213" s="30">
        <f t="shared" si="75"/>
        <v>8.6775451732226276</v>
      </c>
      <c r="L213" s="30">
        <f t="shared" si="61"/>
        <v>346.77233517753888</v>
      </c>
      <c r="M213" s="30">
        <f t="shared" si="62"/>
        <v>0.30573280470084141</v>
      </c>
      <c r="N213" s="30">
        <f t="shared" si="63"/>
        <v>2.308098985641608E-3</v>
      </c>
      <c r="O213" s="30">
        <f t="shared" si="80"/>
        <v>133.63870994594336</v>
      </c>
      <c r="P213" s="30">
        <f t="shared" si="64"/>
        <v>0.41988462910952107</v>
      </c>
      <c r="Q213" s="30">
        <f t="shared" si="65"/>
        <v>6.877700794914493E-2</v>
      </c>
      <c r="R213" s="30">
        <f t="shared" si="66"/>
        <v>29.715606183943461</v>
      </c>
      <c r="S213" s="30">
        <f t="shared" si="67"/>
        <v>-71.30922534028403</v>
      </c>
      <c r="T213" s="30">
        <f t="shared" si="68"/>
        <v>-6.7356100021896133</v>
      </c>
      <c r="U213" s="39">
        <f t="shared" si="69"/>
        <v>41546148.316459917</v>
      </c>
      <c r="V213" s="39">
        <f t="shared" si="81"/>
        <v>4985537.79797519</v>
      </c>
      <c r="W213" s="39">
        <f t="shared" si="77"/>
        <v>8216317.9992966363</v>
      </c>
      <c r="X213" s="30">
        <f t="shared" si="70"/>
        <v>56.754883007780506</v>
      </c>
    </row>
    <row r="214" spans="5:24" x14ac:dyDescent="0.3">
      <c r="E214" s="30">
        <f t="shared" si="71"/>
        <v>2.1199999999999988</v>
      </c>
      <c r="F214" s="30">
        <f t="shared" si="72"/>
        <v>98.231192494044436</v>
      </c>
      <c r="G214" s="30">
        <f t="shared" si="60"/>
        <v>4.5873238074282643</v>
      </c>
      <c r="H214" s="30">
        <f t="shared" si="78"/>
        <v>0.30296530201665561</v>
      </c>
      <c r="I214" s="30">
        <f t="shared" si="73"/>
        <v>354.60558421958308</v>
      </c>
      <c r="J214" s="30">
        <f t="shared" si="74"/>
        <v>161.07388413386585</v>
      </c>
      <c r="K214" s="30">
        <f t="shared" si="75"/>
        <v>8.7336752565742071</v>
      </c>
      <c r="L214" s="30">
        <f t="shared" si="61"/>
        <v>349.01540734702763</v>
      </c>
      <c r="M214" s="30">
        <f t="shared" si="62"/>
        <v>0.30544724721210098</v>
      </c>
      <c r="N214" s="30">
        <f t="shared" si="63"/>
        <v>2.3126285153691689E-3</v>
      </c>
      <c r="O214" s="30">
        <f t="shared" si="80"/>
        <v>133.59092079297781</v>
      </c>
      <c r="P214" s="30">
        <f t="shared" si="64"/>
        <v>0.41987536919707896</v>
      </c>
      <c r="Q214" s="30">
        <f t="shared" si="65"/>
        <v>6.8769297896948939E-2</v>
      </c>
      <c r="R214" s="30">
        <f t="shared" si="66"/>
        <v>29.777275080807424</v>
      </c>
      <c r="S214" s="30">
        <f t="shared" si="67"/>
        <v>-71.460365477129315</v>
      </c>
      <c r="T214" s="30">
        <f t="shared" si="68"/>
        <v>-6.7552901393954761</v>
      </c>
      <c r="U214" s="39">
        <f t="shared" si="69"/>
        <v>41633287.33535628</v>
      </c>
      <c r="V214" s="39">
        <f t="shared" si="81"/>
        <v>4995994.4802427534</v>
      </c>
      <c r="W214" s="39">
        <f t="shared" si="77"/>
        <v>8266277.944099064</v>
      </c>
      <c r="X214" s="30">
        <f t="shared" si="70"/>
        <v>57.028661331213669</v>
      </c>
    </row>
    <row r="215" spans="5:24" x14ac:dyDescent="0.3">
      <c r="E215" s="30">
        <f t="shared" si="71"/>
        <v>2.1299999999999986</v>
      </c>
      <c r="F215" s="30">
        <f t="shared" si="72"/>
        <v>98.528965244852515</v>
      </c>
      <c r="G215" s="30">
        <f t="shared" si="60"/>
        <v>4.5903505683493941</v>
      </c>
      <c r="H215" s="30">
        <f t="shared" si="78"/>
        <v>0.30267609211298563</v>
      </c>
      <c r="I215" s="30">
        <f t="shared" si="73"/>
        <v>353.8909805648118</v>
      </c>
      <c r="J215" s="30">
        <f t="shared" si="74"/>
        <v>161.00633123247189</v>
      </c>
      <c r="K215" s="30">
        <f t="shared" si="75"/>
        <v>8.7899693410691686</v>
      </c>
      <c r="L215" s="30">
        <f t="shared" si="61"/>
        <v>351.26503333540489</v>
      </c>
      <c r="M215" s="30">
        <f t="shared" si="62"/>
        <v>0.30516053785663932</v>
      </c>
      <c r="N215" s="30">
        <f t="shared" si="63"/>
        <v>2.3171716540891945E-3</v>
      </c>
      <c r="O215" s="30">
        <f t="shared" si="80"/>
        <v>133.54299200943882</v>
      </c>
      <c r="P215" s="30">
        <f t="shared" si="64"/>
        <v>0.41986606096079082</v>
      </c>
      <c r="Q215" s="30">
        <f t="shared" si="65"/>
        <v>6.8761556744351471E-2</v>
      </c>
      <c r="R215" s="30">
        <f t="shared" si="66"/>
        <v>29.838843503205204</v>
      </c>
      <c r="S215" s="30">
        <f t="shared" si="67"/>
        <v>-71.611294229816622</v>
      </c>
      <c r="T215" s="30">
        <f t="shared" si="68"/>
        <v>-6.7750050346461599</v>
      </c>
      <c r="U215" s="39">
        <f t="shared" si="69"/>
        <v>41720294.517475925</v>
      </c>
      <c r="V215" s="39">
        <f t="shared" si="81"/>
        <v>5006435.342097111</v>
      </c>
      <c r="W215" s="39">
        <f t="shared" si="77"/>
        <v>8316342.2975200349</v>
      </c>
      <c r="X215" s="30">
        <f t="shared" si="70"/>
        <v>57.302615552268342</v>
      </c>
    </row>
    <row r="216" spans="5:24" x14ac:dyDescent="0.3">
      <c r="E216" s="30">
        <f t="shared" si="71"/>
        <v>2.1399999999999983</v>
      </c>
      <c r="F216" s="30">
        <f t="shared" si="72"/>
        <v>98.827353679884567</v>
      </c>
      <c r="G216" s="30">
        <f t="shared" si="60"/>
        <v>4.5933744255435549</v>
      </c>
      <c r="H216" s="30">
        <f t="shared" si="78"/>
        <v>0.30238571941607617</v>
      </c>
      <c r="I216" s="30">
        <f t="shared" si="73"/>
        <v>353.17486762251366</v>
      </c>
      <c r="J216" s="30">
        <f t="shared" si="74"/>
        <v>160.93858118212543</v>
      </c>
      <c r="K216" s="30">
        <f t="shared" si="75"/>
        <v>8.846427716357887</v>
      </c>
      <c r="L216" s="30">
        <f t="shared" si="61"/>
        <v>353.52122471768814</v>
      </c>
      <c r="M216" s="30">
        <f t="shared" si="62"/>
        <v>0.30487267237818821</v>
      </c>
      <c r="N216" s="30">
        <f t="shared" si="63"/>
        <v>2.321728442689964E-3</v>
      </c>
      <c r="O216" s="30">
        <f t="shared" si="80"/>
        <v>133.494923348718</v>
      </c>
      <c r="P216" s="30">
        <f t="shared" si="64"/>
        <v>0.41985670405709513</v>
      </c>
      <c r="Q216" s="30">
        <f t="shared" si="65"/>
        <v>6.87537843764333E-2</v>
      </c>
      <c r="R216" s="30">
        <f t="shared" si="66"/>
        <v>29.900309142496411</v>
      </c>
      <c r="S216" s="30">
        <f t="shared" si="67"/>
        <v>-71.762006249526323</v>
      </c>
      <c r="T216" s="30">
        <f t="shared" si="68"/>
        <v>-6.7947545654002957</v>
      </c>
      <c r="U216" s="39">
        <f t="shared" si="69"/>
        <v>41807166.69031921</v>
      </c>
      <c r="V216" s="39">
        <f t="shared" si="81"/>
        <v>5016860.0028383052</v>
      </c>
      <c r="W216" s="39">
        <f t="shared" si="77"/>
        <v>8366510.8975484176</v>
      </c>
      <c r="X216" s="30">
        <f t="shared" si="70"/>
        <v>57.576746696691892</v>
      </c>
    </row>
    <row r="217" spans="5:24" x14ac:dyDescent="0.3">
      <c r="E217" s="30">
        <f t="shared" si="71"/>
        <v>2.1499999999999981</v>
      </c>
      <c r="F217" s="30">
        <f t="shared" si="72"/>
        <v>99.126356771309531</v>
      </c>
      <c r="G217" s="30">
        <f t="shared" si="60"/>
        <v>4.5963953673398716</v>
      </c>
      <c r="H217" s="30">
        <f t="shared" si="78"/>
        <v>0.3020941796316734</v>
      </c>
      <c r="I217" s="30">
        <f t="shared" si="73"/>
        <v>352.4572475600184</v>
      </c>
      <c r="J217" s="30">
        <f t="shared" si="74"/>
        <v>160.87063363647144</v>
      </c>
      <c r="K217" s="30">
        <f t="shared" si="75"/>
        <v>8.9030506710695558</v>
      </c>
      <c r="L217" s="30">
        <f t="shared" si="61"/>
        <v>355.78399302808646</v>
      </c>
      <c r="M217" s="30">
        <f t="shared" si="62"/>
        <v>0.30458364651325104</v>
      </c>
      <c r="N217" s="30">
        <f t="shared" si="63"/>
        <v>2.3262989221826051E-3</v>
      </c>
      <c r="O217" s="30">
        <f t="shared" si="80"/>
        <v>133.44671456507649</v>
      </c>
      <c r="P217" s="30">
        <f t="shared" si="64"/>
        <v>0.41984729813925659</v>
      </c>
      <c r="Q217" s="30">
        <f t="shared" si="65"/>
        <v>6.8745980678079993E-2</v>
      </c>
      <c r="R217" s="30">
        <f t="shared" si="66"/>
        <v>29.961669674061966</v>
      </c>
      <c r="S217" s="30">
        <f t="shared" si="67"/>
        <v>-71.912496149885101</v>
      </c>
      <c r="T217" s="30">
        <f t="shared" si="68"/>
        <v>-6.8145386072889087</v>
      </c>
      <c r="U217" s="39">
        <f t="shared" si="69"/>
        <v>41893900.659269556</v>
      </c>
      <c r="V217" s="39">
        <f t="shared" si="81"/>
        <v>5027268.0791123463</v>
      </c>
      <c r="W217" s="39">
        <f t="shared" si="77"/>
        <v>8416783.5783395413</v>
      </c>
      <c r="X217" s="30">
        <f t="shared" si="70"/>
        <v>57.851055776924639</v>
      </c>
    </row>
    <row r="218" spans="5:24" x14ac:dyDescent="0.3">
      <c r="E218" s="30">
        <f t="shared" si="71"/>
        <v>2.1599999999999979</v>
      </c>
      <c r="F218" s="30">
        <f t="shared" si="72"/>
        <v>99.425973468050145</v>
      </c>
      <c r="G218" s="30">
        <f t="shared" si="60"/>
        <v>4.5994133820244514</v>
      </c>
      <c r="H218" s="30">
        <f t="shared" si="78"/>
        <v>0.30180146845797395</v>
      </c>
      <c r="I218" s="30">
        <f t="shared" si="73"/>
        <v>351.73812259851957</v>
      </c>
      <c r="J218" s="30">
        <f t="shared" si="74"/>
        <v>160.80248825039854</v>
      </c>
      <c r="K218" s="30">
        <f t="shared" si="75"/>
        <v>8.9598384927969636</v>
      </c>
      <c r="L218" s="30">
        <f t="shared" si="61"/>
        <v>358.05334975939172</v>
      </c>
      <c r="M218" s="30">
        <f t="shared" si="62"/>
        <v>0.3042934559912398</v>
      </c>
      <c r="N218" s="30">
        <f t="shared" si="63"/>
        <v>2.330883133701465E-3</v>
      </c>
      <c r="O218" s="30">
        <f t="shared" si="80"/>
        <v>133.39836541365779</v>
      </c>
      <c r="P218" s="30">
        <f t="shared" si="64"/>
        <v>0.41983784285733144</v>
      </c>
      <c r="Q218" s="30">
        <f t="shared" si="65"/>
        <v>6.8738145533985689E-2</v>
      </c>
      <c r="R218" s="30">
        <f t="shared" si="66"/>
        <v>30.022922757277769</v>
      </c>
      <c r="S218" s="30">
        <f t="shared" si="67"/>
        <v>-72.062758506901389</v>
      </c>
      <c r="T218" s="30">
        <f t="shared" si="68"/>
        <v>-6.8343570341050306</v>
      </c>
      <c r="U218" s="39">
        <f t="shared" si="69"/>
        <v>41980493.207556114</v>
      </c>
      <c r="V218" s="39">
        <f t="shared" si="81"/>
        <v>5037659.1849067332</v>
      </c>
      <c r="W218" s="39">
        <f t="shared" si="77"/>
        <v>8467160.1701886095</v>
      </c>
      <c r="X218" s="30">
        <f t="shared" si="70"/>
        <v>58.125543792109063</v>
      </c>
    </row>
    <row r="219" spans="5:24" x14ac:dyDescent="0.3">
      <c r="E219" s="30">
        <f t="shared" si="71"/>
        <v>2.1699999999999977</v>
      </c>
      <c r="F219" s="30">
        <f t="shared" si="72"/>
        <v>99.726202695622916</v>
      </c>
      <c r="G219" s="30">
        <f t="shared" si="60"/>
        <v>4.6024284578403112</v>
      </c>
      <c r="H219" s="30">
        <f t="shared" si="78"/>
        <v>0.30150758158598023</v>
      </c>
      <c r="I219" s="30">
        <f t="shared" si="73"/>
        <v>351.01749501345057</v>
      </c>
      <c r="J219" s="30">
        <f t="shared" si="74"/>
        <v>160.73414468005748</v>
      </c>
      <c r="K219" s="30">
        <f t="shared" si="75"/>
        <v>9.0167914680811716</v>
      </c>
      <c r="L219" s="30">
        <f t="shared" si="61"/>
        <v>360.32930636236716</v>
      </c>
      <c r="M219" s="30">
        <f t="shared" si="62"/>
        <v>0.30400209653461441</v>
      </c>
      <c r="N219" s="30">
        <f t="shared" si="63"/>
        <v>2.3354811185044766E-3</v>
      </c>
      <c r="O219" s="30">
        <f t="shared" si="80"/>
        <v>133.34987565050079</v>
      </c>
      <c r="P219" s="30">
        <f t="shared" si="64"/>
        <v>0.41982833785813128</v>
      </c>
      <c r="Q219" s="30">
        <f t="shared" si="65"/>
        <v>6.8730278828656802E-2</v>
      </c>
      <c r="R219" s="30">
        <f t="shared" si="66"/>
        <v>30.084066035489506</v>
      </c>
      <c r="S219" s="30">
        <f t="shared" si="67"/>
        <v>-72.212787858903454</v>
      </c>
      <c r="T219" s="30">
        <f t="shared" si="68"/>
        <v>-6.8542097177933083</v>
      </c>
      <c r="U219" s="39">
        <f t="shared" si="69"/>
        <v>42066941.096218027</v>
      </c>
      <c r="V219" s="39">
        <f t="shared" si="81"/>
        <v>5048032.9315461628</v>
      </c>
      <c r="W219" s="39">
        <f t="shared" si="77"/>
        <v>8517640.4995040707</v>
      </c>
      <c r="X219" s="30">
        <f t="shared" si="70"/>
        <v>58.400211728098427</v>
      </c>
    </row>
    <row r="220" spans="5:24" x14ac:dyDescent="0.3">
      <c r="E220" s="30">
        <f t="shared" si="71"/>
        <v>2.1799999999999975</v>
      </c>
      <c r="F220" s="30">
        <f t="shared" si="72"/>
        <v>100.02704335597781</v>
      </c>
      <c r="G220" s="30">
        <f t="shared" si="60"/>
        <v>4.6054405829873053</v>
      </c>
      <c r="H220" s="30">
        <f t="shared" si="78"/>
        <v>0.30121251469941157</v>
      </c>
      <c r="I220" s="30">
        <f t="shared" si="73"/>
        <v>350.29536713486152</v>
      </c>
      <c r="J220" s="30">
        <f t="shared" si="74"/>
        <v>160.66560258287956</v>
      </c>
      <c r="K220" s="30">
        <f t="shared" si="75"/>
        <v>9.0739098823961157</v>
      </c>
      <c r="L220" s="30">
        <f t="shared" si="61"/>
        <v>362.6118742451311</v>
      </c>
      <c r="M220" s="30">
        <f t="shared" si="62"/>
        <v>0.30370956385902498</v>
      </c>
      <c r="N220" s="30">
        <f t="shared" si="63"/>
        <v>2.3400929179735368E-3</v>
      </c>
      <c r="O220" s="30">
        <f t="shared" si="80"/>
        <v>133.30124503255306</v>
      </c>
      <c r="P220" s="30">
        <f t="shared" si="64"/>
        <v>0.41981878278518708</v>
      </c>
      <c r="Q220" s="30">
        <f t="shared" si="65"/>
        <v>6.872238044641589E-2</v>
      </c>
      <c r="R220" s="30">
        <f t="shared" si="66"/>
        <v>30.145097135988646</v>
      </c>
      <c r="S220" s="30">
        <f t="shared" si="67"/>
        <v>-72.362578706480178</v>
      </c>
      <c r="T220" s="30">
        <f t="shared" si="68"/>
        <v>-6.8740965284396438</v>
      </c>
      <c r="U220" s="39">
        <f t="shared" si="69"/>
        <v>42153241.064070277</v>
      </c>
      <c r="V220" s="39">
        <f t="shared" si="81"/>
        <v>5058388.9276884329</v>
      </c>
      <c r="W220" s="39">
        <f t="shared" si="77"/>
        <v>8568224.3887809552</v>
      </c>
      <c r="X220" s="30">
        <f t="shared" si="70"/>
        <v>58.675060557464597</v>
      </c>
    </row>
    <row r="221" spans="5:24" x14ac:dyDescent="0.3">
      <c r="E221" s="30">
        <f t="shared" si="71"/>
        <v>2.1899999999999973</v>
      </c>
      <c r="F221" s="30">
        <f t="shared" si="72"/>
        <v>100.32849432733769</v>
      </c>
      <c r="G221" s="30">
        <f t="shared" si="60"/>
        <v>4.6084497456220586</v>
      </c>
      <c r="H221" s="30">
        <f t="shared" si="78"/>
        <v>0.30091626347532596</v>
      </c>
      <c r="I221" s="30">
        <f t="shared" si="73"/>
        <v>349.57174134779672</v>
      </c>
      <c r="J221" s="30">
        <f t="shared" si="74"/>
        <v>160.59686161759515</v>
      </c>
      <c r="K221" s="30">
        <f t="shared" si="75"/>
        <v>9.1311940201331119</v>
      </c>
      <c r="L221" s="30">
        <f t="shared" si="61"/>
        <v>364.90106477253835</v>
      </c>
      <c r="M221" s="30">
        <f t="shared" si="62"/>
        <v>0.30341585367345747</v>
      </c>
      <c r="N221" s="30">
        <f t="shared" si="63"/>
        <v>2.3447185736148691E-3</v>
      </c>
      <c r="O221" s="30">
        <f t="shared" si="80"/>
        <v>133.25247331768378</v>
      </c>
      <c r="P221" s="30">
        <f t="shared" si="64"/>
        <v>0.41980917727871286</v>
      </c>
      <c r="Q221" s="30">
        <f t="shared" si="65"/>
        <v>6.8714450271405561E-2</v>
      </c>
      <c r="R221" s="30">
        <f t="shared" si="66"/>
        <v>30.20601366998968</v>
      </c>
      <c r="S221" s="30">
        <f t="shared" si="67"/>
        <v>-72.51212551242476</v>
      </c>
      <c r="T221" s="30">
        <f t="shared" si="68"/>
        <v>-6.8940173342608411</v>
      </c>
      <c r="U221" s="39">
        <f t="shared" si="69"/>
        <v>42239389.827671319</v>
      </c>
      <c r="V221" s="39">
        <f t="shared" si="81"/>
        <v>5068726.7793205585</v>
      </c>
      <c r="W221" s="39">
        <f t="shared" si="77"/>
        <v>8618911.6565741617</v>
      </c>
      <c r="X221" s="30">
        <f t="shared" si="70"/>
        <v>58.950091239505412</v>
      </c>
    </row>
    <row r="222" spans="5:24" x14ac:dyDescent="0.3">
      <c r="E222" s="30">
        <f t="shared" si="71"/>
        <v>2.1999999999999971</v>
      </c>
      <c r="F222" s="30">
        <f t="shared" si="72"/>
        <v>100.63055446403759</v>
      </c>
      <c r="G222" s="30">
        <f t="shared" si="60"/>
        <v>4.6114559338578927</v>
      </c>
      <c r="H222" s="30">
        <f t="shared" si="78"/>
        <v>0.30061882358340952</v>
      </c>
      <c r="I222" s="30">
        <f t="shared" si="73"/>
        <v>348.84662009267248</v>
      </c>
      <c r="J222" s="30">
        <f t="shared" si="74"/>
        <v>160.52792144425254</v>
      </c>
      <c r="K222" s="30">
        <f t="shared" si="75"/>
        <v>9.1886441645852859</v>
      </c>
      <c r="L222" s="30">
        <f t="shared" si="61"/>
        <v>367.19688926555784</v>
      </c>
      <c r="M222" s="30">
        <f t="shared" si="62"/>
        <v>0.30312096168038144</v>
      </c>
      <c r="N222" s="30">
        <f t="shared" si="63"/>
        <v>2.3493581270594079E-3</v>
      </c>
      <c r="O222" s="30">
        <f t="shared" si="80"/>
        <v>133.20356026469719</v>
      </c>
      <c r="P222" s="30">
        <f t="shared" si="64"/>
        <v>0.41979952097556816</v>
      </c>
      <c r="Q222" s="30">
        <f t="shared" si="65"/>
        <v>6.8706488187592507E-2</v>
      </c>
      <c r="R222" s="30">
        <f t="shared" si="66"/>
        <v>30.266813232608495</v>
      </c>
      <c r="S222" s="30">
        <f t="shared" si="67"/>
        <v>-72.661422701681275</v>
      </c>
      <c r="T222" s="30">
        <f t="shared" si="68"/>
        <v>-6.9139720015942832</v>
      </c>
      <c r="U222" s="39">
        <f t="shared" si="69"/>
        <v>42325384.081292219</v>
      </c>
      <c r="V222" s="39">
        <f t="shared" si="81"/>
        <v>5079046.0897550657</v>
      </c>
      <c r="W222" s="39">
        <f t="shared" si="77"/>
        <v>8669702.1174717117</v>
      </c>
      <c r="X222" s="30">
        <f t="shared" si="70"/>
        <v>59.225304720251287</v>
      </c>
    </row>
    <row r="223" spans="5:24" x14ac:dyDescent="0.3">
      <c r="E223" s="30">
        <f t="shared" si="71"/>
        <v>2.2099999999999969</v>
      </c>
      <c r="F223" s="30">
        <f t="shared" si="72"/>
        <v>100.93322259636368</v>
      </c>
      <c r="G223" s="30">
        <f t="shared" si="60"/>
        <v>4.614459135764764</v>
      </c>
      <c r="H223" s="30">
        <f t="shared" si="78"/>
        <v>0.30032019068713112</v>
      </c>
      <c r="I223" s="30">
        <f t="shared" si="73"/>
        <v>348.12000586565568</v>
      </c>
      <c r="J223" s="30">
        <f t="shared" si="74"/>
        <v>160.45878172423659</v>
      </c>
      <c r="K223" s="30">
        <f t="shared" si="75"/>
        <v>9.2462605979319044</v>
      </c>
      <c r="L223" s="30">
        <f t="shared" si="61"/>
        <v>369.49935900064628</v>
      </c>
      <c r="M223" s="30">
        <f t="shared" si="62"/>
        <v>0.30282488357590098</v>
      </c>
      <c r="N223" s="30">
        <f t="shared" si="63"/>
        <v>2.3540116200631636E-3</v>
      </c>
      <c r="O223" s="30">
        <f t="shared" si="80"/>
        <v>133.15450563334588</v>
      </c>
      <c r="P223" s="30">
        <f t="shared" si="64"/>
        <v>0.41978981350922107</v>
      </c>
      <c r="Q223" s="30">
        <f t="shared" si="65"/>
        <v>6.8698494078771544E-2</v>
      </c>
      <c r="R223" s="30">
        <f t="shared" si="66"/>
        <v>30.327493402842066</v>
      </c>
      <c r="S223" s="30">
        <f t="shared" si="67"/>
        <v>-72.810464661293977</v>
      </c>
      <c r="T223" s="30">
        <f t="shared" si="68"/>
        <v>-6.9339603948876203</v>
      </c>
      <c r="U223" s="39">
        <f t="shared" si="69"/>
        <v>42411220.496887647</v>
      </c>
      <c r="V223" s="39">
        <f t="shared" si="81"/>
        <v>5089346.4596265173</v>
      </c>
      <c r="W223" s="39">
        <f t="shared" si="77"/>
        <v>8720595.5820679776</v>
      </c>
      <c r="X223" s="30">
        <f t="shared" si="70"/>
        <v>59.500701932471245</v>
      </c>
    </row>
    <row r="224" spans="5:24" x14ac:dyDescent="0.3">
      <c r="E224" s="30">
        <f t="shared" si="71"/>
        <v>2.2199999999999966</v>
      </c>
      <c r="F224" s="30">
        <f t="shared" si="72"/>
        <v>101.2364975303921</v>
      </c>
      <c r="G224" s="30">
        <f t="shared" si="60"/>
        <v>4.6174593393691943</v>
      </c>
      <c r="H224" s="30">
        <f t="shared" si="78"/>
        <v>0.30002036044303182</v>
      </c>
      <c r="I224" s="30">
        <f t="shared" si="73"/>
        <v>347.39190121904272</v>
      </c>
      <c r="J224" s="30">
        <f t="shared" si="74"/>
        <v>160.3894421202877</v>
      </c>
      <c r="K224" s="30">
        <f t="shared" si="75"/>
        <v>9.3040436012226344</v>
      </c>
      <c r="L224" s="30">
        <f t="shared" si="61"/>
        <v>371.80848520911945</v>
      </c>
      <c r="M224" s="30">
        <f t="shared" si="62"/>
        <v>0.30252761504990949</v>
      </c>
      <c r="N224" s="30">
        <f t="shared" si="63"/>
        <v>2.358679094507606E-3</v>
      </c>
      <c r="O224" s="30">
        <f t="shared" si="80"/>
        <v>133.10530918434412</v>
      </c>
      <c r="P224" s="30">
        <f t="shared" si="64"/>
        <v>0.41978005450970984</v>
      </c>
      <c r="Q224" s="30">
        <f t="shared" si="65"/>
        <v>6.8690467828569773E-2</v>
      </c>
      <c r="R224" s="30">
        <f t="shared" si="66"/>
        <v>30.388051743549468</v>
      </c>
      <c r="S224" s="30">
        <f t="shared" si="67"/>
        <v>-72.959245740359847</v>
      </c>
      <c r="T224" s="30">
        <f t="shared" si="68"/>
        <v>-6.9539823766884821</v>
      </c>
      <c r="U224" s="39">
        <f t="shared" si="69"/>
        <v>42496895.724068612</v>
      </c>
      <c r="V224" s="39">
        <f t="shared" si="81"/>
        <v>5099627.4868882336</v>
      </c>
      <c r="W224" s="39">
        <f t="shared" si="77"/>
        <v>8771591.8569368608</v>
      </c>
      <c r="X224" s="30">
        <f t="shared" si="70"/>
        <v>59.776283795678395</v>
      </c>
    </row>
    <row r="225" spans="5:24" x14ac:dyDescent="0.3">
      <c r="E225" s="30">
        <f t="shared" si="71"/>
        <v>2.2299999999999964</v>
      </c>
      <c r="F225" s="30">
        <f t="shared" si="72"/>
        <v>101.54037804782759</v>
      </c>
      <c r="G225" s="30">
        <f t="shared" si="60"/>
        <v>4.6204565326542077</v>
      </c>
      <c r="H225" s="30">
        <f t="shared" si="78"/>
        <v>0.29971932850134664</v>
      </c>
      <c r="I225" s="30">
        <f t="shared" si="73"/>
        <v>346.66230876163911</v>
      </c>
      <c r="J225" s="30">
        <f t="shared" si="74"/>
        <v>160.31990229652081</v>
      </c>
      <c r="K225" s="30">
        <f t="shared" si="75"/>
        <v>9.3619934543617056</v>
      </c>
      <c r="L225" s="30">
        <f t="shared" si="61"/>
        <v>374.12427907651897</v>
      </c>
      <c r="M225" s="30">
        <f t="shared" si="62"/>
        <v>0.30222915178624588</v>
      </c>
      <c r="N225" s="30">
        <f t="shared" si="63"/>
        <v>2.3633605924000358E-3</v>
      </c>
      <c r="O225" s="30">
        <f t="shared" si="80"/>
        <v>133.05597067938152</v>
      </c>
      <c r="P225" s="30">
        <f t="shared" si="64"/>
        <v>0.41977024360360454</v>
      </c>
      <c r="Q225" s="30">
        <f t="shared" si="65"/>
        <v>6.8682409320450846E-2</v>
      </c>
      <c r="R225" s="30">
        <f t="shared" si="66"/>
        <v>30.448485801434032</v>
      </c>
      <c r="S225" s="30">
        <f t="shared" si="67"/>
        <v>-73.10776024998394</v>
      </c>
      <c r="T225" s="30">
        <f t="shared" si="68"/>
        <v>-6.9740378076342164</v>
      </c>
      <c r="U225" s="39">
        <f t="shared" si="69"/>
        <v>42582406.39007695</v>
      </c>
      <c r="V225" s="39">
        <f t="shared" si="81"/>
        <v>5109888.7668092335</v>
      </c>
      <c r="W225" s="39">
        <f t="shared" si="77"/>
        <v>8822690.7446049526</v>
      </c>
      <c r="X225" s="30">
        <f t="shared" si="70"/>
        <v>60.0520512161347</v>
      </c>
    </row>
    <row r="226" spans="5:24" x14ac:dyDescent="0.3">
      <c r="E226" s="30">
        <f t="shared" si="71"/>
        <v>2.2399999999999962</v>
      </c>
      <c r="F226" s="30">
        <f t="shared" si="72"/>
        <v>101.84486290584192</v>
      </c>
      <c r="G226" s="30">
        <f t="shared" si="60"/>
        <v>4.6234507035592713</v>
      </c>
      <c r="H226" s="30">
        <f t="shared" si="78"/>
        <v>0.29941709050635978</v>
      </c>
      <c r="I226" s="30">
        <f t="shared" si="73"/>
        <v>345.93123115913926</v>
      </c>
      <c r="J226" s="30">
        <f t="shared" si="74"/>
        <v>160.25016191844446</v>
      </c>
      <c r="K226" s="30">
        <f t="shared" si="75"/>
        <v>9.4201104360919903</v>
      </c>
      <c r="L226" s="30">
        <f t="shared" si="61"/>
        <v>376.4467517419763</v>
      </c>
      <c r="M226" s="30">
        <f t="shared" si="62"/>
        <v>0.30192948946285547</v>
      </c>
      <c r="N226" s="30">
        <f t="shared" si="63"/>
        <v>2.3680561558739664E-3</v>
      </c>
      <c r="O226" s="30">
        <f t="shared" si="80"/>
        <v>133.00648988113636</v>
      </c>
      <c r="P226" s="30">
        <f t="shared" si="64"/>
        <v>0.41976038041396813</v>
      </c>
      <c r="Q226" s="30">
        <f t="shared" si="65"/>
        <v>6.8674318437719317E-2</v>
      </c>
      <c r="R226" s="30">
        <f t="shared" si="66"/>
        <v>30.508793107027039</v>
      </c>
      <c r="S226" s="30">
        <f t="shared" si="67"/>
        <v>-73.256002463237976</v>
      </c>
      <c r="T226" s="30">
        <f t="shared" si="68"/>
        <v>-6.994126546441656</v>
      </c>
      <c r="U226" s="39">
        <f t="shared" si="69"/>
        <v>42667749.09976162</v>
      </c>
      <c r="V226" s="39">
        <f t="shared" si="81"/>
        <v>5120129.8919713944</v>
      </c>
      <c r="W226" s="39">
        <f t="shared" si="77"/>
        <v>8873892.0435246658</v>
      </c>
      <c r="X226" s="30">
        <f t="shared" si="70"/>
        <v>60.328005086855207</v>
      </c>
    </row>
    <row r="227" spans="5:24" x14ac:dyDescent="0.3">
      <c r="E227" s="30">
        <f t="shared" si="71"/>
        <v>2.249999999999996</v>
      </c>
      <c r="F227" s="30">
        <f t="shared" si="72"/>
        <v>102.1499508369122</v>
      </c>
      <c r="G227" s="30">
        <f t="shared" si="60"/>
        <v>4.6264418399802283</v>
      </c>
      <c r="H227" s="30">
        <f t="shared" si="78"/>
        <v>0.29911364209569413</v>
      </c>
      <c r="I227" s="30">
        <f t="shared" si="73"/>
        <v>345.19867113450687</v>
      </c>
      <c r="J227" s="30">
        <f t="shared" si="74"/>
        <v>160.18022065298004</v>
      </c>
      <c r="K227" s="30">
        <f t="shared" si="75"/>
        <v>9.4783948239790039</v>
      </c>
      <c r="L227" s="30">
        <f t="shared" si="61"/>
        <v>378.77591429757348</v>
      </c>
      <c r="M227" s="30">
        <f t="shared" si="62"/>
        <v>0.30162862375195271</v>
      </c>
      <c r="N227" s="30">
        <f t="shared" si="63"/>
        <v>2.3727658271895003E-3</v>
      </c>
      <c r="O227" s="30">
        <f t="shared" si="80"/>
        <v>132.95686655328936</v>
      </c>
      <c r="P227" s="30">
        <f t="shared" si="64"/>
        <v>0.41975046456031712</v>
      </c>
      <c r="Q227" s="30">
        <f t="shared" si="65"/>
        <v>6.8666195063524935E-2</v>
      </c>
      <c r="R227" s="30">
        <f t="shared" si="66"/>
        <v>30.568971174672544</v>
      </c>
      <c r="S227" s="30">
        <f t="shared" si="67"/>
        <v>-73.403966615121973</v>
      </c>
      <c r="T227" s="30">
        <f t="shared" si="68"/>
        <v>-7.0142484498968951</v>
      </c>
      <c r="U227" s="39">
        <f t="shared" si="69"/>
        <v>42752920.435556971</v>
      </c>
      <c r="V227" s="39">
        <f t="shared" si="81"/>
        <v>5130350.4522668365</v>
      </c>
      <c r="W227" s="39">
        <f t="shared" si="77"/>
        <v>8925195.548047334</v>
      </c>
      <c r="X227" s="30">
        <f t="shared" si="70"/>
        <v>60.60414628761179</v>
      </c>
    </row>
    <row r="228" spans="5:24" x14ac:dyDescent="0.3">
      <c r="E228" s="30">
        <f t="shared" si="71"/>
        <v>2.2599999999999958</v>
      </c>
      <c r="F228" s="30">
        <f t="shared" si="72"/>
        <v>102.45564054865892</v>
      </c>
      <c r="G228" s="30">
        <f t="shared" si="60"/>
        <v>4.6294299297692421</v>
      </c>
      <c r="H228" s="30">
        <f t="shared" si="78"/>
        <v>0.29880897890137703</v>
      </c>
      <c r="I228" s="30">
        <f t="shared" si="73"/>
        <v>344.46463146835566</v>
      </c>
      <c r="J228" s="30">
        <f t="shared" si="74"/>
        <v>160.11007816848107</v>
      </c>
      <c r="K228" s="30">
        <f t="shared" si="75"/>
        <v>9.5368468943948113</v>
      </c>
      <c r="L228" s="30">
        <f t="shared" si="61"/>
        <v>381.11177778769968</v>
      </c>
      <c r="M228" s="30">
        <f t="shared" si="62"/>
        <v>0.30132655032018774</v>
      </c>
      <c r="N228" s="30">
        <f t="shared" si="63"/>
        <v>2.3774896487337113E-3</v>
      </c>
      <c r="O228" s="30">
        <f t="shared" si="80"/>
        <v>132.90710046053732</v>
      </c>
      <c r="P228" s="30">
        <f t="shared" si="64"/>
        <v>0.41974049565858107</v>
      </c>
      <c r="Q228" s="30">
        <f t="shared" si="65"/>
        <v>6.8658039080867289E-2</v>
      </c>
      <c r="R228" s="30">
        <f t="shared" si="66"/>
        <v>30.629017502513722</v>
      </c>
      <c r="S228" s="30">
        <f t="shared" si="67"/>
        <v>-73.551646902529185</v>
      </c>
      <c r="T228" s="30">
        <f t="shared" si="68"/>
        <v>-7.0344033728451159</v>
      </c>
      <c r="U228" s="39">
        <f t="shared" si="69"/>
        <v>42837916.957462721</v>
      </c>
      <c r="V228" s="39">
        <f t="shared" si="81"/>
        <v>5140550.0348955262</v>
      </c>
      <c r="W228" s="39">
        <f t="shared" si="77"/>
        <v>8976601.0483962893</v>
      </c>
      <c r="X228" s="30">
        <f t="shared" si="70"/>
        <v>60.880475684936087</v>
      </c>
    </row>
    <row r="229" spans="5:24" x14ac:dyDescent="0.3">
      <c r="E229" s="30">
        <f t="shared" si="71"/>
        <v>2.2699999999999956</v>
      </c>
      <c r="F229" s="30">
        <f t="shared" si="72"/>
        <v>102.76193072368406</v>
      </c>
      <c r="G229" s="30">
        <f t="shared" si="60"/>
        <v>4.6324149607347387</v>
      </c>
      <c r="H229" s="30">
        <f t="shared" si="78"/>
        <v>0.29850309654966267</v>
      </c>
      <c r="I229" s="30">
        <f t="shared" si="73"/>
        <v>343.72911499933036</v>
      </c>
      <c r="J229" s="30">
        <f t="shared" si="74"/>
        <v>160.03973413475262</v>
      </c>
      <c r="K229" s="30">
        <f t="shared" si="75"/>
        <v>9.5954669225018545</v>
      </c>
      <c r="L229" s="30">
        <f t="shared" si="61"/>
        <v>383.45435320840511</v>
      </c>
      <c r="M229" s="30">
        <f t="shared" si="62"/>
        <v>0.30102326482881597</v>
      </c>
      <c r="N229" s="30">
        <f t="shared" si="63"/>
        <v>2.3822276630210241E-3</v>
      </c>
      <c r="O229" s="30">
        <f t="shared" si="80"/>
        <v>132.857191368607</v>
      </c>
      <c r="P229" s="30">
        <f t="shared" si="64"/>
        <v>0.41973047332106289</v>
      </c>
      <c r="Q229" s="30">
        <f t="shared" si="65"/>
        <v>6.8649850372600241E-2</v>
      </c>
      <c r="R229" s="30">
        <f t="shared" si="66"/>
        <v>30.688929572480575</v>
      </c>
      <c r="S229" s="30">
        <f t="shared" si="67"/>
        <v>-73.699037484214202</v>
      </c>
      <c r="T229" s="30">
        <f t="shared" si="68"/>
        <v>-7.0545911681804219</v>
      </c>
      <c r="U229" s="39">
        <f t="shared" si="69"/>
        <v>42922735.203026056</v>
      </c>
      <c r="V229" s="39">
        <f t="shared" si="81"/>
        <v>5150728.2243631268</v>
      </c>
      <c r="W229" s="39">
        <f t="shared" si="77"/>
        <v>9028108.3306399211</v>
      </c>
      <c r="X229" s="30">
        <f t="shared" si="70"/>
        <v>61.156994132122065</v>
      </c>
    </row>
    <row r="230" spans="5:24" x14ac:dyDescent="0.3">
      <c r="E230" s="30">
        <f t="shared" si="71"/>
        <v>2.2799999999999954</v>
      </c>
      <c r="F230" s="30">
        <f t="shared" si="72"/>
        <v>103.06882001940886</v>
      </c>
      <c r="G230" s="30">
        <f t="shared" si="60"/>
        <v>4.6353969206413508</v>
      </c>
      <c r="H230" s="30">
        <f t="shared" si="78"/>
        <v>0.29819599066120972</v>
      </c>
      <c r="I230" s="30">
        <f t="shared" si="73"/>
        <v>342.99212462448821</v>
      </c>
      <c r="J230" s="30">
        <f t="shared" si="74"/>
        <v>159.96918822307083</v>
      </c>
      <c r="K230" s="30">
        <f t="shared" si="75"/>
        <v>9.6542551822366907</v>
      </c>
      <c r="L230" s="30">
        <f t="shared" si="61"/>
        <v>385.80365150675112</v>
      </c>
      <c r="M230" s="30">
        <f t="shared" si="62"/>
        <v>0.30071876293387073</v>
      </c>
      <c r="N230" s="30">
        <f t="shared" si="63"/>
        <v>2.3869799126936013E-3</v>
      </c>
      <c r="O230" s="30">
        <f t="shared" si="80"/>
        <v>132.80713904426875</v>
      </c>
      <c r="P230" s="30">
        <f t="shared" si="64"/>
        <v>0.41972039715639731</v>
      </c>
      <c r="Q230" s="30">
        <f t="shared" si="65"/>
        <v>6.864162882143672E-2</v>
      </c>
      <c r="R230" s="30">
        <f t="shared" si="66"/>
        <v>30.748704850279044</v>
      </c>
      <c r="S230" s="30">
        <f t="shared" si="67"/>
        <v>-73.846132480764481</v>
      </c>
      <c r="T230" s="30">
        <f t="shared" si="68"/>
        <v>-7.0748116868357291</v>
      </c>
      <c r="U230" s="39">
        <f t="shared" si="69"/>
        <v>43007371.687325537</v>
      </c>
      <c r="V230" s="39">
        <f t="shared" si="81"/>
        <v>5160884.6024790639</v>
      </c>
      <c r="W230" s="39">
        <f t="shared" si="77"/>
        <v>9079717.1766647119</v>
      </c>
      <c r="X230" s="30">
        <f t="shared" si="70"/>
        <v>61.433702469227924</v>
      </c>
    </row>
    <row r="231" spans="5:24" x14ac:dyDescent="0.3">
      <c r="E231" s="30">
        <f t="shared" si="71"/>
        <v>2.2899999999999952</v>
      </c>
      <c r="F231" s="30">
        <f t="shared" si="72"/>
        <v>103.37630706791165</v>
      </c>
      <c r="G231" s="30">
        <f t="shared" si="60"/>
        <v>4.6383757972098625</v>
      </c>
      <c r="H231" s="30">
        <f t="shared" si="78"/>
        <v>0.29788765685117014</v>
      </c>
      <c r="I231" s="30">
        <f t="shared" si="73"/>
        <v>342.25366329968057</v>
      </c>
      <c r="J231" s="30">
        <f t="shared" si="74"/>
        <v>159.89844010620249</v>
      </c>
      <c r="K231" s="30">
        <f t="shared" si="75"/>
        <v>9.7132119462936544</v>
      </c>
      <c r="L231" s="30">
        <f t="shared" si="61"/>
        <v>388.15968358015749</v>
      </c>
      <c r="M231" s="30">
        <f t="shared" si="62"/>
        <v>0.30041304028633942</v>
      </c>
      <c r="N231" s="30">
        <f t="shared" si="63"/>
        <v>2.3917464405217199E-3</v>
      </c>
      <c r="O231" s="30">
        <f t="shared" si="80"/>
        <v>132.75694325535068</v>
      </c>
      <c r="P231" s="30">
        <f t="shared" si="64"/>
        <v>0.41971026676950929</v>
      </c>
      <c r="Q231" s="30">
        <f t="shared" si="65"/>
        <v>6.8633374309953379E-2</v>
      </c>
      <c r="R231" s="30">
        <f t="shared" si="66"/>
        <v>30.808340785381581</v>
      </c>
      <c r="S231" s="30">
        <f t="shared" si="67"/>
        <v>-73.992925974575272</v>
      </c>
      <c r="T231" s="30">
        <f t="shared" si="68"/>
        <v>-7.0950647777726594</v>
      </c>
      <c r="U231" s="39">
        <f t="shared" si="69"/>
        <v>43091822.902957134</v>
      </c>
      <c r="V231" s="39">
        <f t="shared" si="81"/>
        <v>5171018.7483548559</v>
      </c>
      <c r="W231" s="39">
        <f t="shared" si="77"/>
        <v>9131427.364148261</v>
      </c>
      <c r="X231" s="30">
        <f t="shared" si="70"/>
        <v>61.710601523077543</v>
      </c>
    </row>
    <row r="232" spans="5:24" x14ac:dyDescent="0.3">
      <c r="E232" s="30">
        <f t="shared" si="71"/>
        <v>2.2999999999999949</v>
      </c>
      <c r="F232" s="30">
        <f t="shared" si="72"/>
        <v>103.68439047576547</v>
      </c>
      <c r="G232" s="30">
        <f t="shared" si="60"/>
        <v>4.6413515781171553</v>
      </c>
      <c r="H232" s="30">
        <f t="shared" si="78"/>
        <v>0.29757809072927799</v>
      </c>
      <c r="I232" s="30">
        <f t="shared" si="73"/>
        <v>341.51373403993483</v>
      </c>
      <c r="J232" s="30">
        <f t="shared" si="74"/>
        <v>159.82748945842476</v>
      </c>
      <c r="K232" s="30">
        <f t="shared" si="75"/>
        <v>9.7723374861084267</v>
      </c>
      <c r="L232" s="30">
        <f t="shared" si="61"/>
        <v>390.52246027574523</v>
      </c>
      <c r="M232" s="30">
        <f t="shared" si="62"/>
        <v>0.30010609253234277</v>
      </c>
      <c r="N232" s="30">
        <f t="shared" si="63"/>
        <v>2.3965272894041646E-3</v>
      </c>
      <c r="O232" s="30">
        <f t="shared" si="80"/>
        <v>132.70660377075237</v>
      </c>
      <c r="P232" s="30">
        <f t="shared" si="64"/>
        <v>0.41970008176157247</v>
      </c>
      <c r="Q232" s="30">
        <f t="shared" si="65"/>
        <v>6.8625086720595474E-2</v>
      </c>
      <c r="R232" s="30">
        <f t="shared" si="66"/>
        <v>30.867834811019225</v>
      </c>
      <c r="S232" s="30">
        <f t="shared" si="67"/>
        <v>-74.139412009827794</v>
      </c>
      <c r="T232" s="30">
        <f t="shared" si="68"/>
        <v>-7.1153502879714887</v>
      </c>
      <c r="U232" s="39">
        <f t="shared" si="69"/>
        <v>43176085.320022173</v>
      </c>
      <c r="V232" s="39">
        <f t="shared" si="81"/>
        <v>5181130.2384026609</v>
      </c>
      <c r="W232" s="39">
        <f t="shared" si="77"/>
        <v>9183238.6665322874</v>
      </c>
      <c r="X232" s="30">
        <f t="shared" si="70"/>
        <v>61.987692107261196</v>
      </c>
    </row>
    <row r="233" spans="5:24" x14ac:dyDescent="0.3">
      <c r="E233" s="30">
        <f t="shared" si="71"/>
        <v>2.3099999999999947</v>
      </c>
      <c r="F233" s="30">
        <f t="shared" si="72"/>
        <v>103.99306882387566</v>
      </c>
      <c r="G233" s="30">
        <f t="shared" si="60"/>
        <v>4.6443242509961618</v>
      </c>
      <c r="H233" s="30">
        <f t="shared" si="78"/>
        <v>0.29726728790064882</v>
      </c>
      <c r="I233" s="30">
        <f t="shared" si="73"/>
        <v>340.77233991983655</v>
      </c>
      <c r="J233" s="30">
        <f t="shared" si="74"/>
        <v>159.75633595554504</v>
      </c>
      <c r="K233" s="30">
        <f t="shared" si="75"/>
        <v>9.831632071841522</v>
      </c>
      <c r="L233" s="30">
        <f t="shared" si="61"/>
        <v>392.89199238967768</v>
      </c>
      <c r="M233" s="30">
        <f t="shared" si="62"/>
        <v>0.29979791531331718</v>
      </c>
      <c r="N233" s="30">
        <f t="shared" si="63"/>
        <v>2.4013225023686059E-3</v>
      </c>
      <c r="O233" s="30">
        <f t="shared" si="80"/>
        <v>132.65612036045923</v>
      </c>
      <c r="P233" s="30">
        <f t="shared" si="64"/>
        <v>0.41968984172996593</v>
      </c>
      <c r="Q233" s="30">
        <f t="shared" si="65"/>
        <v>6.8616765935681778E-2</v>
      </c>
      <c r="R233" s="30">
        <f t="shared" si="66"/>
        <v>30.927184344175096</v>
      </c>
      <c r="S233" s="30">
        <f t="shared" si="67"/>
        <v>-74.285584592471224</v>
      </c>
      <c r="T233" s="30">
        <f t="shared" si="68"/>
        <v>-7.1356680624211224</v>
      </c>
      <c r="U233" s="39">
        <f t="shared" si="69"/>
        <v>43260155.386117458</v>
      </c>
      <c r="V233" s="39">
        <f t="shared" si="81"/>
        <v>5191218.6463340949</v>
      </c>
      <c r="W233" s="39">
        <f t="shared" si="77"/>
        <v>9235150.8529956285</v>
      </c>
      <c r="X233" s="30">
        <f t="shared" si="70"/>
        <v>62.264975022135971</v>
      </c>
    </row>
    <row r="234" spans="5:24" x14ac:dyDescent="0.3">
      <c r="E234" s="30">
        <f t="shared" si="71"/>
        <v>2.3199999999999945</v>
      </c>
      <c r="F234" s="30">
        <f t="shared" si="72"/>
        <v>104.30234066731741</v>
      </c>
      <c r="G234" s="30">
        <f t="shared" si="60"/>
        <v>4.6472938034358116</v>
      </c>
      <c r="H234" s="30">
        <f t="shared" si="78"/>
        <v>0.2969552439649803</v>
      </c>
      <c r="I234" s="30">
        <f t="shared" si="73"/>
        <v>340.02948407391182</v>
      </c>
      <c r="J234" s="30">
        <f t="shared" si="74"/>
        <v>159.68497927492083</v>
      </c>
      <c r="K234" s="30">
        <f t="shared" si="75"/>
        <v>9.8910959723616987</v>
      </c>
      <c r="L234" s="30">
        <f t="shared" si="61"/>
        <v>395.26829066649657</v>
      </c>
      <c r="M234" s="30">
        <f t="shared" si="62"/>
        <v>0.29948850426620105</v>
      </c>
      <c r="N234" s="30">
        <f t="shared" si="63"/>
        <v>2.4061321225719938E-3</v>
      </c>
      <c r="O234" s="30">
        <f t="shared" si="80"/>
        <v>132.60549279555633</v>
      </c>
      <c r="P234" s="30">
        <f t="shared" si="64"/>
        <v>0.41967954626823162</v>
      </c>
      <c r="Q234" s="30">
        <f t="shared" si="65"/>
        <v>6.8608411837409636E-2</v>
      </c>
      <c r="R234" s="30">
        <f t="shared" si="66"/>
        <v>30.986386785579562</v>
      </c>
      <c r="S234" s="30">
        <f t="shared" si="67"/>
        <v>-74.431437690207986</v>
      </c>
      <c r="T234" s="30">
        <f t="shared" si="68"/>
        <v>-7.1560179441091121</v>
      </c>
      <c r="U234" s="39">
        <f t="shared" si="69"/>
        <v>43344029.526327424</v>
      </c>
      <c r="V234" s="39">
        <f t="shared" si="81"/>
        <v>5201283.5431592902</v>
      </c>
      <c r="W234" s="39">
        <f t="shared" si="77"/>
        <v>9287163.688427221</v>
      </c>
      <c r="X234" s="30">
        <f t="shared" si="70"/>
        <v>62.542451054825456</v>
      </c>
    </row>
    <row r="235" spans="5:24" x14ac:dyDescent="0.3">
      <c r="E235" s="30">
        <f t="shared" si="71"/>
        <v>2.3299999999999943</v>
      </c>
      <c r="F235" s="30">
        <f t="shared" si="72"/>
        <v>104.61220453517321</v>
      </c>
      <c r="G235" s="30">
        <f t="shared" si="60"/>
        <v>4.6502602229809877</v>
      </c>
      <c r="H235" s="30">
        <f t="shared" si="78"/>
        <v>0.29664195451761799</v>
      </c>
      <c r="I235" s="30">
        <f t="shared" si="73"/>
        <v>339.28516969700974</v>
      </c>
      <c r="J235" s="30">
        <f t="shared" si="74"/>
        <v>159.61341909547974</v>
      </c>
      <c r="K235" s="30">
        <f t="shared" si="75"/>
        <v>9.9507294552292738</v>
      </c>
      <c r="L235" s="30">
        <f t="shared" si="61"/>
        <v>397.65136579845569</v>
      </c>
      <c r="M235" s="30">
        <f t="shared" si="62"/>
        <v>0.29917785502362404</v>
      </c>
      <c r="N235" s="30">
        <f t="shared" si="63"/>
        <v>2.4109561933009418E-3</v>
      </c>
      <c r="O235" s="30">
        <f t="shared" si="80"/>
        <v>132.55472084824288</v>
      </c>
      <c r="P235" s="30">
        <f t="shared" si="64"/>
        <v>0.41966919496603022</v>
      </c>
      <c r="Q235" s="30">
        <f t="shared" si="65"/>
        <v>6.8600024307860066E-2</v>
      </c>
      <c r="R235" s="30">
        <f t="shared" si="66"/>
        <v>31.045439519706814</v>
      </c>
      <c r="S235" s="30">
        <f t="shared" si="67"/>
        <v>-74.576965232482976</v>
      </c>
      <c r="T235" s="30">
        <f t="shared" si="68"/>
        <v>-7.1763997740117107</v>
      </c>
      <c r="U235" s="39">
        <f t="shared" si="69"/>
        <v>43427704.143218525</v>
      </c>
      <c r="V235" s="39">
        <f t="shared" si="81"/>
        <v>5211324.497186223</v>
      </c>
      <c r="W235" s="39">
        <f t="shared" si="77"/>
        <v>9339276.9333990831</v>
      </c>
      <c r="X235" s="30">
        <f t="shared" si="70"/>
        <v>62.820120979218963</v>
      </c>
    </row>
    <row r="236" spans="5:24" x14ac:dyDescent="0.3">
      <c r="E236" s="30">
        <f t="shared" si="71"/>
        <v>2.3399999999999941</v>
      </c>
      <c r="F236" s="30">
        <f t="shared" si="72"/>
        <v>104.92265893037028</v>
      </c>
      <c r="G236" s="30">
        <f t="shared" si="60"/>
        <v>4.6532234971324788</v>
      </c>
      <c r="H236" s="30">
        <f t="shared" si="78"/>
        <v>0.29632741514911132</v>
      </c>
      <c r="I236" s="30">
        <f t="shared" si="73"/>
        <v>338.5394000446849</v>
      </c>
      <c r="J236" s="30">
        <f t="shared" si="74"/>
        <v>159.54165509773964</v>
      </c>
      <c r="K236" s="30">
        <f t="shared" si="75"/>
        <v>10.010532786679372</v>
      </c>
      <c r="L236" s="30">
        <f t="shared" si="61"/>
        <v>400.04122842485157</v>
      </c>
      <c r="M236" s="30">
        <f t="shared" si="62"/>
        <v>0.29886596321410014</v>
      </c>
      <c r="N236" s="30">
        <f t="shared" si="63"/>
        <v>2.4157947579721202E-3</v>
      </c>
      <c r="O236" s="30">
        <f t="shared" si="80"/>
        <v>132.50380429184628</v>
      </c>
      <c r="P236" s="30">
        <f t="shared" si="64"/>
        <v>0.41965878740909707</v>
      </c>
      <c r="Q236" s="30">
        <f t="shared" si="65"/>
        <v>6.8591603229002915E-2</v>
      </c>
      <c r="R236" s="30">
        <f t="shared" si="66"/>
        <v>31.104339914773135</v>
      </c>
      <c r="S236" s="30">
        <f t="shared" si="67"/>
        <v>-74.722161110476165</v>
      </c>
      <c r="T236" s="30">
        <f t="shared" si="68"/>
        <v>-7.1968133910839569</v>
      </c>
      <c r="U236" s="39">
        <f t="shared" si="69"/>
        <v>43511175.616835713</v>
      </c>
      <c r="V236" s="39">
        <f t="shared" si="81"/>
        <v>5221341.0740202852</v>
      </c>
      <c r="W236" s="39">
        <f t="shared" si="77"/>
        <v>9391490.3441392854</v>
      </c>
      <c r="X236" s="30">
        <f t="shared" si="70"/>
        <v>63.097985555970332</v>
      </c>
    </row>
    <row r="237" spans="5:24" x14ac:dyDescent="0.3">
      <c r="E237" s="30">
        <f t="shared" si="71"/>
        <v>2.3499999999999939</v>
      </c>
      <c r="F237" s="30">
        <f t="shared" si="72"/>
        <v>105.23370232951801</v>
      </c>
      <c r="G237" s="30">
        <f t="shared" si="60"/>
        <v>4.656183613346939</v>
      </c>
      <c r="H237" s="30">
        <f t="shared" si="78"/>
        <v>0.2960116214460129</v>
      </c>
      <c r="I237" s="30">
        <f t="shared" si="73"/>
        <v>337.79217843358015</v>
      </c>
      <c r="J237" s="30">
        <f t="shared" si="74"/>
        <v>159.46968696382879</v>
      </c>
      <c r="K237" s="30">
        <f t="shared" si="75"/>
        <v>10.070506231605071</v>
      </c>
      <c r="L237" s="30">
        <f t="shared" si="61"/>
        <v>402.43788913134978</v>
      </c>
      <c r="M237" s="30">
        <f t="shared" si="62"/>
        <v>0.29855282446222375</v>
      </c>
      <c r="N237" s="30">
        <f t="shared" si="63"/>
        <v>2.4206478601326424E-3</v>
      </c>
      <c r="O237" s="30">
        <f t="shared" si="80"/>
        <v>132.45274290083654</v>
      </c>
      <c r="P237" s="30">
        <f t="shared" si="64"/>
        <v>0.41964832317919731</v>
      </c>
      <c r="Q237" s="30">
        <f t="shared" si="65"/>
        <v>6.858314848270225E-2</v>
      </c>
      <c r="R237" s="30">
        <f t="shared" si="66"/>
        <v>31.163085322736716</v>
      </c>
      <c r="S237" s="30">
        <f t="shared" si="67"/>
        <v>-74.867019177099223</v>
      </c>
      <c r="T237" s="30">
        <f t="shared" si="68"/>
        <v>-7.2172586322498233</v>
      </c>
      <c r="U237" s="39">
        <f t="shared" si="69"/>
        <v>43594440.304701246</v>
      </c>
      <c r="V237" s="39">
        <f t="shared" si="81"/>
        <v>5231332.8365641497</v>
      </c>
      <c r="W237" s="39">
        <f t="shared" si="77"/>
        <v>9443803.6725049261</v>
      </c>
      <c r="X237" s="30">
        <f t="shared" si="70"/>
        <v>63.376045532496086</v>
      </c>
    </row>
    <row r="238" spans="5:24" x14ac:dyDescent="0.3">
      <c r="E238" s="30">
        <f t="shared" si="71"/>
        <v>2.3599999999999937</v>
      </c>
      <c r="F238" s="30">
        <f t="shared" si="72"/>
        <v>105.54533318274538</v>
      </c>
      <c r="G238" s="30">
        <f t="shared" si="60"/>
        <v>4.6591405590368433</v>
      </c>
      <c r="H238" s="30">
        <f t="shared" si="78"/>
        <v>0.29569456899043445</v>
      </c>
      <c r="I238" s="30">
        <f t="shared" si="73"/>
        <v>337.04350824180915</v>
      </c>
      <c r="J238" s="30">
        <f t="shared" si="74"/>
        <v>159.3975143775063</v>
      </c>
      <c r="K238" s="30">
        <f t="shared" si="75"/>
        <v>10.130650053540487</v>
      </c>
      <c r="L238" s="30">
        <f t="shared" si="61"/>
        <v>404.8413584493091</v>
      </c>
      <c r="M238" s="30">
        <f t="shared" si="62"/>
        <v>0.29823843438886943</v>
      </c>
      <c r="N238" s="30">
        <f t="shared" si="63"/>
        <v>2.425515543460462E-3</v>
      </c>
      <c r="O238" s="30">
        <f t="shared" si="80"/>
        <v>132.40153645084072</v>
      </c>
      <c r="P238" s="30">
        <f t="shared" si="64"/>
        <v>0.41963780185408028</v>
      </c>
      <c r="Q238" s="30">
        <f t="shared" si="65"/>
        <v>6.8574659950721692E-2</v>
      </c>
      <c r="R238" s="30">
        <f t="shared" si="66"/>
        <v>31.221673079299109</v>
      </c>
      <c r="S238" s="30">
        <f t="shared" si="67"/>
        <v>-75.011533246995782</v>
      </c>
      <c r="T238" s="30">
        <f t="shared" si="68"/>
        <v>-7.2377353323923872</v>
      </c>
      <c r="U238" s="39">
        <f t="shared" si="69"/>
        <v>43677494.541815564</v>
      </c>
      <c r="V238" s="39">
        <f t="shared" si="81"/>
        <v>5241299.3450178672</v>
      </c>
      <c r="W238" s="39">
        <f t="shared" si="77"/>
        <v>9496216.6659551039</v>
      </c>
      <c r="X238" s="30">
        <f t="shared" si="70"/>
        <v>63.654301642973188</v>
      </c>
    </row>
    <row r="239" spans="5:24" x14ac:dyDescent="0.3">
      <c r="E239" s="30">
        <f t="shared" si="71"/>
        <v>2.3699999999999934</v>
      </c>
      <c r="F239" s="30">
        <f t="shared" si="72"/>
        <v>105.85754991353838</v>
      </c>
      <c r="G239" s="30">
        <f t="shared" si="60"/>
        <v>4.66209432157045</v>
      </c>
      <c r="H239" s="30">
        <f t="shared" si="78"/>
        <v>0.29537625336066853</v>
      </c>
      <c r="I239" s="30">
        <f t="shared" si="73"/>
        <v>336.29339290933922</v>
      </c>
      <c r="J239" s="30">
        <f t="shared" si="74"/>
        <v>159.32513702418237</v>
      </c>
      <c r="K239" s="30">
        <f t="shared" si="75"/>
        <v>10.190964514643756</v>
      </c>
      <c r="L239" s="30">
        <f t="shared" si="61"/>
        <v>407.25164685510117</v>
      </c>
      <c r="M239" s="30">
        <f t="shared" si="62"/>
        <v>0.29792278861139598</v>
      </c>
      <c r="N239" s="30">
        <f t="shared" si="63"/>
        <v>2.4303978517647607E-3</v>
      </c>
      <c r="O239" s="30">
        <f t="shared" si="80"/>
        <v>132.3501847186574</v>
      </c>
      <c r="P239" s="30">
        <f t="shared" si="64"/>
        <v>0.41962722300743366</v>
      </c>
      <c r="Q239" s="30">
        <f t="shared" si="65"/>
        <v>6.8566137514729911E-2</v>
      </c>
      <c r="R239" s="30">
        <f t="shared" si="66"/>
        <v>31.28010050390845</v>
      </c>
      <c r="S239" s="30">
        <f t="shared" si="67"/>
        <v>-75.155697096545893</v>
      </c>
      <c r="T239" s="30">
        <f t="shared" si="68"/>
        <v>-7.2582433243440576</v>
      </c>
      <c r="U239" s="39">
        <f t="shared" si="69"/>
        <v>43760334.640660755</v>
      </c>
      <c r="V239" s="39">
        <f t="shared" si="81"/>
        <v>5251240.15687929</v>
      </c>
      <c r="W239" s="39">
        <f t="shared" si="77"/>
        <v>9548729.0675238967</v>
      </c>
      <c r="X239" s="30">
        <f t="shared" si="70"/>
        <v>63.932754608336197</v>
      </c>
    </row>
    <row r="240" spans="5:24" x14ac:dyDescent="0.3">
      <c r="E240" s="30">
        <f t="shared" si="71"/>
        <v>2.3799999999999932</v>
      </c>
      <c r="F240" s="30">
        <f t="shared" si="72"/>
        <v>106.17035091857747</v>
      </c>
      <c r="G240" s="30">
        <f t="shared" si="60"/>
        <v>4.6650448882717619</v>
      </c>
      <c r="H240" s="30">
        <f t="shared" si="78"/>
        <v>0.29505667013118853</v>
      </c>
      <c r="I240" s="30">
        <f t="shared" si="73"/>
        <v>335.54183593837377</v>
      </c>
      <c r="J240" s="30">
        <f t="shared" si="74"/>
        <v>159.25255459093893</v>
      </c>
      <c r="K240" s="30">
        <f t="shared" si="75"/>
        <v>10.251449875679956</v>
      </c>
      <c r="L240" s="30">
        <f t="shared" si="61"/>
        <v>409.66876476942832</v>
      </c>
      <c r="M240" s="30">
        <f t="shared" si="62"/>
        <v>0.29760588274385291</v>
      </c>
      <c r="N240" s="30">
        <f t="shared" si="63"/>
        <v>2.4352948289863463E-3</v>
      </c>
      <c r="O240" s="30">
        <f t="shared" si="80"/>
        <v>132.29868748227119</v>
      </c>
      <c r="P240" s="30">
        <f t="shared" si="64"/>
        <v>0.41961658620883691</v>
      </c>
      <c r="Q240" s="30">
        <f t="shared" si="65"/>
        <v>6.8557581056306244E-2</v>
      </c>
      <c r="R240" s="30">
        <f t="shared" si="66"/>
        <v>31.338364899764205</v>
      </c>
      <c r="S240" s="30">
        <f t="shared" si="67"/>
        <v>-75.299504463874001</v>
      </c>
      <c r="T240" s="30">
        <f t="shared" si="68"/>
        <v>-7.2787824388768527</v>
      </c>
      <c r="U240" s="39">
        <f t="shared" si="69"/>
        <v>43842956.891206101</v>
      </c>
      <c r="V240" s="39">
        <f t="shared" si="81"/>
        <v>5261154.8269447321</v>
      </c>
      <c r="W240" s="39">
        <f t="shared" si="77"/>
        <v>9601340.6157933436</v>
      </c>
      <c r="X240" s="30">
        <f t="shared" si="70"/>
        <v>64.211405136274095</v>
      </c>
    </row>
    <row r="241" spans="5:24" x14ac:dyDescent="0.3">
      <c r="E241" s="30">
        <f t="shared" si="71"/>
        <v>2.389999999999993</v>
      </c>
      <c r="F241" s="30">
        <f t="shared" si="72"/>
        <v>106.48373456757511</v>
      </c>
      <c r="G241" s="30">
        <f t="shared" si="60"/>
        <v>4.6679922464204919</v>
      </c>
      <c r="H241" s="30">
        <f t="shared" si="78"/>
        <v>0.29473581487300393</v>
      </c>
      <c r="I241" s="30">
        <f t="shared" si="73"/>
        <v>334.78884089373503</v>
      </c>
      <c r="J241" s="30">
        <f t="shared" si="74"/>
        <v>159.17976676655016</v>
      </c>
      <c r="K241" s="30">
        <f t="shared" si="75"/>
        <v>10.31210639600393</v>
      </c>
      <c r="L241" s="30">
        <f t="shared" si="61"/>
        <v>412.092722556637</v>
      </c>
      <c r="M241" s="30">
        <f t="shared" si="62"/>
        <v>0.29728771239719132</v>
      </c>
      <c r="N241" s="30">
        <f t="shared" si="63"/>
        <v>2.4402065191980473E-3</v>
      </c>
      <c r="O241" s="30">
        <f t="shared" si="80"/>
        <v>132.24704452086735</v>
      </c>
      <c r="P241" s="30">
        <f t="shared" si="64"/>
        <v>0.41960589102371393</v>
      </c>
      <c r="Q241" s="30">
        <f t="shared" si="65"/>
        <v>6.8548990456946374E-2</v>
      </c>
      <c r="R241" s="30">
        <f t="shared" si="66"/>
        <v>31.396463553823775</v>
      </c>
      <c r="S241" s="30">
        <f t="shared" si="67"/>
        <v>-75.442949048861379</v>
      </c>
      <c r="T241" s="30">
        <f t="shared" si="68"/>
        <v>-7.2993525046927168</v>
      </c>
      <c r="U241" s="39">
        <f t="shared" si="69"/>
        <v>43925357.560916096</v>
      </c>
      <c r="V241" s="39">
        <f t="shared" si="81"/>
        <v>5271042.9073099317</v>
      </c>
      <c r="W241" s="39">
        <f t="shared" si="77"/>
        <v>9654051.0448664427</v>
      </c>
      <c r="X241" s="30">
        <f t="shared" si="70"/>
        <v>64.490253921226511</v>
      </c>
    </row>
    <row r="242" spans="5:24" x14ac:dyDescent="0.3">
      <c r="E242" s="30">
        <f t="shared" si="71"/>
        <v>2.3999999999999928</v>
      </c>
      <c r="F242" s="30">
        <f t="shared" si="72"/>
        <v>106.79769920311335</v>
      </c>
      <c r="G242" s="30">
        <f t="shared" si="60"/>
        <v>4.6709363832520303</v>
      </c>
      <c r="H242" s="30">
        <f t="shared" si="78"/>
        <v>0.29441368315383798</v>
      </c>
      <c r="I242" s="30">
        <f t="shared" si="73"/>
        <v>334.03441140324639</v>
      </c>
      <c r="J242" s="30">
        <f t="shared" si="74"/>
        <v>159.10677324150322</v>
      </c>
      <c r="K242" s="30">
        <f t="shared" si="75"/>
        <v>10.372934333543036</v>
      </c>
      <c r="L242" s="30">
        <f t="shared" si="61"/>
        <v>414.5235305240285</v>
      </c>
      <c r="M242" s="30">
        <f t="shared" si="62"/>
        <v>0.29696827317947866</v>
      </c>
      <c r="N242" s="30">
        <f t="shared" si="63"/>
        <v>2.4451329666051085E-3</v>
      </c>
      <c r="O242" s="30">
        <f t="shared" si="80"/>
        <v>132.19525561484653</v>
      </c>
      <c r="P242" s="30">
        <f t="shared" si="64"/>
        <v>0.41959513701328499</v>
      </c>
      <c r="Q242" s="30">
        <f t="shared" si="65"/>
        <v>6.8540365598068143E-2</v>
      </c>
      <c r="R242" s="30">
        <f t="shared" si="66"/>
        <v>31.45439373681085</v>
      </c>
      <c r="S242" s="30">
        <f t="shared" si="67"/>
        <v>-75.586024513162556</v>
      </c>
      <c r="T242" s="30">
        <f t="shared" si="68"/>
        <v>-7.3199533484139003</v>
      </c>
      <c r="U242" s="39">
        <f t="shared" si="69"/>
        <v>44007532.894760966</v>
      </c>
      <c r="V242" s="39">
        <f t="shared" si="81"/>
        <v>5280903.9473713161</v>
      </c>
      <c r="W242" s="39">
        <f t="shared" si="77"/>
        <v>9706860.0843401551</v>
      </c>
      <c r="X242" s="30">
        <f t="shared" si="70"/>
        <v>64.769301644379524</v>
      </c>
    </row>
    <row r="243" spans="5:24" x14ac:dyDescent="0.3">
      <c r="E243" s="30">
        <f t="shared" si="71"/>
        <v>2.4099999999999926</v>
      </c>
      <c r="F243" s="30">
        <f t="shared" si="72"/>
        <v>107.11224314048147</v>
      </c>
      <c r="G243" s="30">
        <f t="shared" si="60"/>
        <v>4.6738772859574125</v>
      </c>
      <c r="H243" s="30">
        <f t="shared" si="78"/>
        <v>0.29409027053821646</v>
      </c>
      <c r="I243" s="30">
        <f t="shared" si="73"/>
        <v>333.27855115811479</v>
      </c>
      <c r="J243" s="30">
        <f t="shared" si="74"/>
        <v>159.03357370801908</v>
      </c>
      <c r="K243" s="30">
        <f t="shared" si="75"/>
        <v>10.433933944779819</v>
      </c>
      <c r="L243" s="30">
        <f t="shared" si="61"/>
        <v>416.96119892116644</v>
      </c>
      <c r="M243" s="30">
        <f t="shared" si="62"/>
        <v>0.29664756069611642</v>
      </c>
      <c r="N243" s="30">
        <f t="shared" si="63"/>
        <v>2.4500742155455901E-3</v>
      </c>
      <c r="O243" s="30">
        <f t="shared" si="80"/>
        <v>132.14332054583954</v>
      </c>
      <c r="P243" s="30">
        <f t="shared" si="64"/>
        <v>0.41958432373451887</v>
      </c>
      <c r="Q243" s="30">
        <f t="shared" si="65"/>
        <v>6.8531706361017353E-2</v>
      </c>
      <c r="R243" s="30">
        <f t="shared" si="66"/>
        <v>31.512152703225411</v>
      </c>
      <c r="S243" s="30">
        <f t="shared" si="67"/>
        <v>-75.72872448022558</v>
      </c>
      <c r="T243" s="30">
        <f t="shared" si="68"/>
        <v>-7.3405847945733713</v>
      </c>
      <c r="U243" s="39">
        <f t="shared" si="69"/>
        <v>44089479.115229458</v>
      </c>
      <c r="V243" s="39">
        <f t="shared" si="81"/>
        <v>5290737.4938275348</v>
      </c>
      <c r="W243" s="39">
        <f t="shared" si="77"/>
        <v>9759767.4592784308</v>
      </c>
      <c r="X243" s="30">
        <f t="shared" si="70"/>
        <v>65.048548973660985</v>
      </c>
    </row>
    <row r="244" spans="5:24" x14ac:dyDescent="0.3">
      <c r="E244" s="30">
        <f t="shared" si="71"/>
        <v>2.4199999999999924</v>
      </c>
      <c r="F244" s="30">
        <f t="shared" si="72"/>
        <v>107.42736466751373</v>
      </c>
      <c r="G244" s="30">
        <f t="shared" si="60"/>
        <v>4.6768149416832907</v>
      </c>
      <c r="H244" s="30">
        <f t="shared" si="78"/>
        <v>0.29376557258782299</v>
      </c>
      <c r="I244" s="30">
        <f t="shared" si="73"/>
        <v>332.52126391331257</v>
      </c>
      <c r="J244" s="30">
        <f t="shared" si="74"/>
        <v>158.96016786007334</v>
      </c>
      <c r="K244" s="30">
        <f t="shared" si="75"/>
        <v>10.495105484734596</v>
      </c>
      <c r="L244" s="30">
        <f t="shared" si="61"/>
        <v>419.40573793918071</v>
      </c>
      <c r="M244" s="30">
        <f t="shared" si="62"/>
        <v>0.2963255705500627</v>
      </c>
      <c r="N244" s="30">
        <f t="shared" si="63"/>
        <v>2.4550303104907654E-3</v>
      </c>
      <c r="O244" s="30">
        <f t="shared" si="80"/>
        <v>132.09123909672203</v>
      </c>
      <c r="P244" s="30">
        <f t="shared" si="64"/>
        <v>0.41957345074008301</v>
      </c>
      <c r="Q244" s="30">
        <f t="shared" si="65"/>
        <v>6.8523012627073901E-2</v>
      </c>
      <c r="R244" s="30">
        <f t="shared" si="66"/>
        <v>31.569737691355762</v>
      </c>
      <c r="S244" s="30">
        <f t="shared" si="67"/>
        <v>-75.871042535317201</v>
      </c>
      <c r="T244" s="30">
        <f t="shared" si="68"/>
        <v>-7.3612466656053162</v>
      </c>
      <c r="U244" s="39">
        <f t="shared" si="69"/>
        <v>44171192.422344372</v>
      </c>
      <c r="V244" s="39">
        <f t="shared" si="81"/>
        <v>5300543.0906813247</v>
      </c>
      <c r="W244" s="39">
        <f t="shared" si="77"/>
        <v>9812772.8901852444</v>
      </c>
      <c r="X244" s="30">
        <f t="shared" si="70"/>
        <v>65.327996563735383</v>
      </c>
    </row>
    <row r="245" spans="5:24" x14ac:dyDescent="0.3">
      <c r="E245" s="30">
        <f t="shared" si="71"/>
        <v>2.4299999999999922</v>
      </c>
      <c r="F245" s="30">
        <f t="shared" si="72"/>
        <v>107.74306204442729</v>
      </c>
      <c r="G245" s="30">
        <f t="shared" si="60"/>
        <v>4.6797493375319075</v>
      </c>
      <c r="H245" s="30">
        <f t="shared" si="78"/>
        <v>0.29343958486167665</v>
      </c>
      <c r="I245" s="30">
        <f t="shared" si="73"/>
        <v>331.76255348795939</v>
      </c>
      <c r="J245" s="30">
        <f t="shared" si="74"/>
        <v>158.8865553934173</v>
      </c>
      <c r="K245" s="30">
        <f t="shared" si="75"/>
        <v>10.556449206947974</v>
      </c>
      <c r="L245" s="30">
        <f t="shared" si="61"/>
        <v>421.85715771006909</v>
      </c>
      <c r="M245" s="30">
        <f t="shared" si="62"/>
        <v>0.2960022983420571</v>
      </c>
      <c r="N245" s="30">
        <f t="shared" si="63"/>
        <v>2.4600012960455226E-3</v>
      </c>
      <c r="O245" s="30">
        <f t="shared" si="80"/>
        <v>132.03901105162959</v>
      </c>
      <c r="P245" s="30">
        <f t="shared" si="64"/>
        <v>0.41956251757829438</v>
      </c>
      <c r="Q245" s="30">
        <f t="shared" si="65"/>
        <v>6.851428427745776E-2</v>
      </c>
      <c r="R245" s="30">
        <f t="shared" si="66"/>
        <v>31.627145923292133</v>
      </c>
      <c r="S245" s="30">
        <f t="shared" si="67"/>
        <v>-76.012972225551451</v>
      </c>
      <c r="T245" s="30">
        <f t="shared" si="68"/>
        <v>-7.381938781835661</v>
      </c>
      <c r="U245" s="39">
        <f t="shared" si="69"/>
        <v>44252668.993680328</v>
      </c>
      <c r="V245" s="39">
        <f t="shared" si="81"/>
        <v>5310320.2792416392</v>
      </c>
      <c r="W245" s="39">
        <f t="shared" si="77"/>
        <v>9865876.0929776616</v>
      </c>
      <c r="X245" s="30">
        <f t="shared" si="70"/>
        <v>65.607645055998375</v>
      </c>
    </row>
    <row r="246" spans="5:24" x14ac:dyDescent="0.3">
      <c r="E246" s="30">
        <f t="shared" si="71"/>
        <v>2.439999999999992</v>
      </c>
      <c r="F246" s="30">
        <f t="shared" si="72"/>
        <v>108.05933350366021</v>
      </c>
      <c r="G246" s="30">
        <f t="shared" si="60"/>
        <v>4.6826804605610688</v>
      </c>
      <c r="H246" s="30">
        <f t="shared" si="78"/>
        <v>0.29311230291613199</v>
      </c>
      <c r="I246" s="30">
        <f t="shared" si="73"/>
        <v>331.0024237657039</v>
      </c>
      <c r="J246" s="30">
        <f t="shared" si="74"/>
        <v>158.81273600559894</v>
      </c>
      <c r="K246" s="30">
        <f t="shared" si="75"/>
        <v>10.617965363463272</v>
      </c>
      <c r="L246" s="30">
        <f t="shared" si="61"/>
        <v>424.31546830599478</v>
      </c>
      <c r="M246" s="30">
        <f t="shared" si="62"/>
        <v>0.2956777396708517</v>
      </c>
      <c r="N246" s="30">
        <f t="shared" si="63"/>
        <v>2.4649872169487655E-3</v>
      </c>
      <c r="O246" s="30">
        <f t="shared" si="80"/>
        <v>131.98663619597247</v>
      </c>
      <c r="P246" s="30">
        <f t="shared" si="64"/>
        <v>0.4195515237930687</v>
      </c>
      <c r="Q246" s="30">
        <f t="shared" si="65"/>
        <v>6.8505521193335209E-2</v>
      </c>
      <c r="R246" s="30">
        <f t="shared" si="66"/>
        <v>31.684374604942462</v>
      </c>
      <c r="S246" s="30">
        <f t="shared" si="67"/>
        <v>-76.154507059923688</v>
      </c>
      <c r="T246" s="30">
        <f t="shared" si="68"/>
        <v>-7.4026609614726722</v>
      </c>
      <c r="U246" s="39">
        <f t="shared" si="69"/>
        <v>44333904.984384522</v>
      </c>
      <c r="V246" s="39">
        <f t="shared" si="81"/>
        <v>5320068.5981261423</v>
      </c>
      <c r="W246" s="39">
        <f t="shared" si="77"/>
        <v>9919076.7789589223</v>
      </c>
      <c r="X246" s="30">
        <f t="shared" si="70"/>
        <v>65.887495078570694</v>
      </c>
    </row>
    <row r="247" spans="5:24" x14ac:dyDescent="0.3">
      <c r="E247" s="30">
        <f t="shared" si="71"/>
        <v>2.4499999999999917</v>
      </c>
      <c r="F247" s="30">
        <f t="shared" si="72"/>
        <v>108.37617724970964</v>
      </c>
      <c r="G247" s="30">
        <f t="shared" si="60"/>
        <v>4.6856082977841256</v>
      </c>
      <c r="H247" s="30">
        <f t="shared" si="78"/>
        <v>0.2927837223056784</v>
      </c>
      <c r="I247" s="30">
        <f t="shared" si="73"/>
        <v>330.24087869510464</v>
      </c>
      <c r="J247" s="30">
        <f t="shared" si="74"/>
        <v>158.73870939598422</v>
      </c>
      <c r="K247" s="30">
        <f t="shared" si="75"/>
        <v>10.679654204808877</v>
      </c>
      <c r="L247" s="30">
        <f t="shared" si="61"/>
        <v>426.78067973858106</v>
      </c>
      <c r="M247" s="30">
        <f t="shared" si="62"/>
        <v>0.29535189013344348</v>
      </c>
      <c r="N247" s="30">
        <f t="shared" si="63"/>
        <v>2.4699881180738157E-3</v>
      </c>
      <c r="O247" s="30">
        <f t="shared" si="80"/>
        <v>131.9341143164508</v>
      </c>
      <c r="P247" s="30">
        <f t="shared" si="64"/>
        <v>0.41954046892386948</v>
      </c>
      <c r="Q247" s="30">
        <f t="shared" si="65"/>
        <v>6.849672325582519E-2</v>
      </c>
      <c r="R247" s="30">
        <f t="shared" si="66"/>
        <v>31.741420926049795</v>
      </c>
      <c r="S247" s="30">
        <f t="shared" si="67"/>
        <v>-76.295640509348019</v>
      </c>
      <c r="T247" s="30">
        <f t="shared" si="68"/>
        <v>-7.4234130205976196</v>
      </c>
      <c r="U247" s="39">
        <f t="shared" si="69"/>
        <v>44414896.527199611</v>
      </c>
      <c r="V247" s="39">
        <f t="shared" si="81"/>
        <v>5329787.5832639532</v>
      </c>
      <c r="W247" s="39">
        <f t="shared" si="77"/>
        <v>9972374.6547915619</v>
      </c>
      <c r="X247" s="30">
        <f t="shared" si="70"/>
        <v>66.167547246291718</v>
      </c>
    </row>
    <row r="248" spans="5:24" x14ac:dyDescent="0.3">
      <c r="E248" s="30">
        <f t="shared" si="71"/>
        <v>2.4599999999999915</v>
      </c>
      <c r="F248" s="30">
        <f t="shared" si="72"/>
        <v>108.69359145897013</v>
      </c>
      <c r="G248" s="30">
        <f t="shared" si="60"/>
        <v>4.6885328361699514</v>
      </c>
      <c r="H248" s="30">
        <f t="shared" si="78"/>
        <v>0.29245383858258478</v>
      </c>
      <c r="I248" s="30">
        <f t="shared" si="73"/>
        <v>329.47792229001118</v>
      </c>
      <c r="J248" s="30">
        <f t="shared" si="74"/>
        <v>158.66447526577824</v>
      </c>
      <c r="K248" s="30">
        <f t="shared" si="75"/>
        <v>10.741515979980523</v>
      </c>
      <c r="L248" s="30">
        <f t="shared" si="61"/>
        <v>429.25280195820329</v>
      </c>
      <c r="M248" s="30">
        <f t="shared" si="62"/>
        <v>0.29502474532531248</v>
      </c>
      <c r="N248" s="30">
        <f t="shared" si="63"/>
        <v>2.4750040444288168E-3</v>
      </c>
      <c r="O248" s="30">
        <f t="shared" si="80"/>
        <v>131.88144520106965</v>
      </c>
      <c r="P248" s="30">
        <f t="shared" si="64"/>
        <v>0.41952935250565632</v>
      </c>
      <c r="Q248" s="30">
        <f t="shared" si="65"/>
        <v>6.848789034600565E-2</v>
      </c>
      <c r="R248" s="30">
        <f t="shared" si="66"/>
        <v>31.798282060211779</v>
      </c>
      <c r="S248" s="30">
        <f t="shared" si="67"/>
        <v>-76.436366006700041</v>
      </c>
      <c r="T248" s="30">
        <f t="shared" si="68"/>
        <v>-7.4441947731554832</v>
      </c>
      <c r="U248" s="39">
        <f t="shared" si="69"/>
        <v>44495639.732489735</v>
      </c>
      <c r="V248" s="39">
        <f t="shared" si="81"/>
        <v>5339476.7678987682</v>
      </c>
      <c r="W248" s="39">
        <f t="shared" si="77"/>
        <v>10025769.422470549</v>
      </c>
      <c r="X248" s="30">
        <f t="shared" si="70"/>
        <v>66.447802160712669</v>
      </c>
    </row>
    <row r="249" spans="5:24" x14ac:dyDescent="0.3">
      <c r="E249" s="30">
        <f t="shared" si="71"/>
        <v>2.4699999999999913</v>
      </c>
      <c r="F249" s="30">
        <f t="shared" si="72"/>
        <v>109.01157427957224</v>
      </c>
      <c r="G249" s="30">
        <f t="shared" si="60"/>
        <v>4.6914540626429257</v>
      </c>
      <c r="H249" s="30">
        <f t="shared" si="78"/>
        <v>0.29212264729743254</v>
      </c>
      <c r="I249" s="30">
        <f t="shared" si="73"/>
        <v>328.7135586299442</v>
      </c>
      <c r="J249" s="30">
        <f t="shared" si="74"/>
        <v>158.59003331804669</v>
      </c>
      <c r="K249" s="30">
        <f t="shared" si="75"/>
        <v>10.803550936423486</v>
      </c>
      <c r="L249" s="30">
        <f t="shared" si="61"/>
        <v>431.73184485327755</v>
      </c>
      <c r="M249" s="30">
        <f t="shared" si="62"/>
        <v>0.29469630084066317</v>
      </c>
      <c r="N249" s="30">
        <f t="shared" si="63"/>
        <v>2.48003504115714E-3</v>
      </c>
      <c r="O249" s="30">
        <f t="shared" si="80"/>
        <v>131.82862863915415</v>
      </c>
      <c r="P249" s="30">
        <f t="shared" si="64"/>
        <v>0.41951817406883257</v>
      </c>
      <c r="Q249" s="30">
        <f t="shared" si="65"/>
        <v>6.8479022344920121E-2</v>
      </c>
      <c r="R249" s="30">
        <f t="shared" si="66"/>
        <v>31.85495516490208</v>
      </c>
      <c r="S249" s="30">
        <f t="shared" si="67"/>
        <v>-76.576676946863699</v>
      </c>
      <c r="T249" s="30">
        <f t="shared" si="68"/>
        <v>-7.4650060309457471</v>
      </c>
      <c r="U249" s="39">
        <f t="shared" si="69"/>
        <v>44576130.68826887</v>
      </c>
      <c r="V249" s="39">
        <f t="shared" si="81"/>
        <v>5349135.6825922644</v>
      </c>
      <c r="W249" s="39">
        <f t="shared" si="77"/>
        <v>10079260.779296473</v>
      </c>
      <c r="X249" s="30">
        <f t="shared" si="70"/>
        <v>66.728260410089348</v>
      </c>
    </row>
    <row r="250" spans="5:24" x14ac:dyDescent="0.3">
      <c r="E250" s="30">
        <f t="shared" si="71"/>
        <v>2.4799999999999911</v>
      </c>
      <c r="F250" s="30">
        <f t="shared" si="72"/>
        <v>109.33012383122127</v>
      </c>
      <c r="G250" s="30">
        <f t="shared" si="60"/>
        <v>4.6943719640829169</v>
      </c>
      <c r="H250" s="30">
        <f t="shared" si="78"/>
        <v>0.29179014399911551</v>
      </c>
      <c r="I250" s="30">
        <f t="shared" si="73"/>
        <v>327.94779186047555</v>
      </c>
      <c r="J250" s="30">
        <f t="shared" si="74"/>
        <v>158.51538325773723</v>
      </c>
      <c r="K250" s="30">
        <f t="shared" si="75"/>
        <v>10.8657593200147</v>
      </c>
      <c r="L250" s="30">
        <f t="shared" si="61"/>
        <v>434.21781824954553</v>
      </c>
      <c r="M250" s="30">
        <f t="shared" si="62"/>
        <v>0.29436655227267028</v>
      </c>
      <c r="N250" s="30">
        <f t="shared" si="63"/>
        <v>2.4850811535377902E-3</v>
      </c>
      <c r="O250" s="30">
        <f t="shared" si="80"/>
        <v>131.77566442136458</v>
      </c>
      <c r="P250" s="30">
        <f t="shared" si="64"/>
        <v>0.41950693313919207</v>
      </c>
      <c r="Q250" s="30">
        <f t="shared" si="65"/>
        <v>6.8470119133584306E-2</v>
      </c>
      <c r="R250" s="30">
        <f t="shared" si="66"/>
        <v>31.911437381493791</v>
      </c>
      <c r="S250" s="30">
        <f t="shared" si="67"/>
        <v>-76.716566686783153</v>
      </c>
      <c r="T250" s="30">
        <f t="shared" si="68"/>
        <v>-7.4858466036132452</v>
      </c>
      <c r="U250" s="39">
        <f t="shared" si="69"/>
        <v>44656365.460232258</v>
      </c>
      <c r="V250" s="39">
        <f t="shared" si="81"/>
        <v>5358763.8552278709</v>
      </c>
      <c r="W250" s="39">
        <f t="shared" si="77"/>
        <v>10132848.417848751</v>
      </c>
      <c r="X250" s="30">
        <f t="shared" si="70"/>
        <v>67.008922569374391</v>
      </c>
    </row>
    <row r="251" spans="5:24" x14ac:dyDescent="0.3">
      <c r="E251" s="30">
        <f t="shared" si="71"/>
        <v>2.4899999999999909</v>
      </c>
      <c r="F251" s="30">
        <f t="shared" si="72"/>
        <v>109.64923820503621</v>
      </c>
      <c r="G251" s="30">
        <f t="shared" si="60"/>
        <v>4.6972865273252733</v>
      </c>
      <c r="H251" s="30">
        <f t="shared" si="78"/>
        <v>0.29145632423563939</v>
      </c>
      <c r="I251" s="30">
        <f t="shared" si="73"/>
        <v>327.18062619360774</v>
      </c>
      <c r="J251" s="30">
        <f t="shared" si="74"/>
        <v>158.44052479170111</v>
      </c>
      <c r="K251" s="30">
        <f t="shared" si="75"/>
        <v>10.92814137504481</v>
      </c>
      <c r="L251" s="30">
        <f t="shared" si="61"/>
        <v>436.71073190935783</v>
      </c>
      <c r="M251" s="30">
        <f t="shared" si="62"/>
        <v>0.29403549521372829</v>
      </c>
      <c r="N251" s="30">
        <f t="shared" si="63"/>
        <v>2.4901424269858125E-3</v>
      </c>
      <c r="O251" s="30">
        <f t="shared" si="80"/>
        <v>131.72255233971194</v>
      </c>
      <c r="P251" s="30">
        <f t="shared" si="64"/>
        <v>0.41949562923786538</v>
      </c>
      <c r="Q251" s="30">
        <f t="shared" si="65"/>
        <v>6.8461180592992874E-2</v>
      </c>
      <c r="R251" s="30">
        <f t="shared" si="66"/>
        <v>31.967725835284845</v>
      </c>
      <c r="S251" s="30">
        <f t="shared" si="67"/>
        <v>-76.856028545519109</v>
      </c>
      <c r="T251" s="30">
        <f t="shared" si="68"/>
        <v>-7.5067162986390779</v>
      </c>
      <c r="U251" s="39">
        <f t="shared" si="69"/>
        <v>44736340.091790296</v>
      </c>
      <c r="V251" s="39">
        <f t="shared" si="81"/>
        <v>5368360.8110148357</v>
      </c>
      <c r="W251" s="39">
        <f t="shared" si="77"/>
        <v>10186532.025958899</v>
      </c>
      <c r="X251" s="30">
        <f t="shared" si="70"/>
        <v>67.289789200209313</v>
      </c>
    </row>
    <row r="252" spans="5:24" x14ac:dyDescent="0.3">
      <c r="E252" s="30">
        <f t="shared" si="71"/>
        <v>2.4999999999999907</v>
      </c>
      <c r="F252" s="30">
        <f t="shared" si="72"/>
        <v>109.96891546338907</v>
      </c>
      <c r="G252" s="30">
        <f t="shared" si="60"/>
        <v>4.7001977391608092</v>
      </c>
      <c r="H252" s="30">
        <f t="shared" si="78"/>
        <v>0.29112118355358874</v>
      </c>
      <c r="I252" s="30">
        <f t="shared" si="73"/>
        <v>326.41206590815256</v>
      </c>
      <c r="J252" s="30">
        <f t="shared" si="74"/>
        <v>158.36545762871472</v>
      </c>
      <c r="K252" s="30">
        <f t="shared" si="75"/>
        <v>10.990697344200136</v>
      </c>
      <c r="L252" s="30">
        <f t="shared" si="61"/>
        <v>439.21059553095284</v>
      </c>
      <c r="M252" s="30">
        <f t="shared" si="62"/>
        <v>0.29370312525570547</v>
      </c>
      <c r="N252" s="30">
        <f t="shared" si="63"/>
        <v>2.4952189070527025E-3</v>
      </c>
      <c r="O252" s="30">
        <f t="shared" si="80"/>
        <v>131.66929218757309</v>
      </c>
      <c r="P252" s="30">
        <f t="shared" si="64"/>
        <v>0.41948426188126514</v>
      </c>
      <c r="Q252" s="30">
        <f t="shared" si="65"/>
        <v>6.8452206604126264E-2</v>
      </c>
      <c r="R252" s="30">
        <f t="shared" si="66"/>
        <v>32.023817635525518</v>
      </c>
      <c r="S252" s="30">
        <f t="shared" si="67"/>
        <v>-76.995055804310098</v>
      </c>
      <c r="T252" s="30">
        <f t="shared" si="68"/>
        <v>-7.5276149213316037</v>
      </c>
      <c r="U252" s="39">
        <f t="shared" si="69"/>
        <v>44816050.604105577</v>
      </c>
      <c r="V252" s="39">
        <f t="shared" si="81"/>
        <v>5377926.0724926693</v>
      </c>
      <c r="W252" s="39">
        <f t="shared" si="77"/>
        <v>10240311.286683826</v>
      </c>
      <c r="X252" s="30">
        <f t="shared" si="70"/>
        <v>67.570860850915921</v>
      </c>
    </row>
    <row r="253" spans="5:24" x14ac:dyDescent="0.3">
      <c r="E253" s="30">
        <f t="shared" si="71"/>
        <v>2.5099999999999905</v>
      </c>
      <c r="F253" s="30">
        <f t="shared" si="72"/>
        <v>110.28915363974433</v>
      </c>
      <c r="G253" s="30">
        <f t="shared" si="60"/>
        <v>4.7031055863357984</v>
      </c>
      <c r="H253" s="30">
        <f t="shared" si="78"/>
        <v>0.29078471749892643</v>
      </c>
      <c r="I253" s="30">
        <f t="shared" si="73"/>
        <v>325.64211535010946</v>
      </c>
      <c r="J253" s="30">
        <f t="shared" si="74"/>
        <v>158.2901814795014</v>
      </c>
      <c r="K253" s="30">
        <f t="shared" si="75"/>
        <v>11.053427468544566</v>
      </c>
      <c r="L253" s="30">
        <f t="shared" si="61"/>
        <v>441.71741874773329</v>
      </c>
      <c r="M253" s="30">
        <f t="shared" si="62"/>
        <v>0.29336943799020165</v>
      </c>
      <c r="N253" s="30">
        <f t="shared" si="63"/>
        <v>2.5003106394268144E-3</v>
      </c>
      <c r="O253" s="30">
        <f t="shared" si="80"/>
        <v>131.61588375970626</v>
      </c>
      <c r="P253" s="30">
        <f t="shared" si="64"/>
        <v>0.41947283058103113</v>
      </c>
      <c r="Q253" s="30">
        <f t="shared" si="65"/>
        <v>6.8443197047957663E-2</v>
      </c>
      <c r="R253" s="30">
        <f t="shared" si="66"/>
        <v>32.079709875447968</v>
      </c>
      <c r="S253" s="30">
        <f t="shared" si="67"/>
        <v>-77.133641706638656</v>
      </c>
      <c r="T253" s="30">
        <f t="shared" si="68"/>
        <v>-7.548542274817498</v>
      </c>
      <c r="U253" s="39">
        <f t="shared" si="69"/>
        <v>44895492.996132582</v>
      </c>
      <c r="V253" s="39">
        <f t="shared" si="81"/>
        <v>5387459.15953591</v>
      </c>
      <c r="W253" s="39">
        <f t="shared" si="77"/>
        <v>10294185.878279185</v>
      </c>
      <c r="X253" s="30">
        <f t="shared" si="70"/>
        <v>67.852138056487547</v>
      </c>
    </row>
    <row r="254" spans="5:24" x14ac:dyDescent="0.3">
      <c r="E254" s="30">
        <f t="shared" si="71"/>
        <v>2.5199999999999902</v>
      </c>
      <c r="F254" s="30">
        <f t="shared" si="72"/>
        <v>110.60995073849881</v>
      </c>
      <c r="G254" s="30">
        <f t="shared" si="60"/>
        <v>4.7060100555519702</v>
      </c>
      <c r="H254" s="30">
        <f t="shared" si="78"/>
        <v>0.29044692161717123</v>
      </c>
      <c r="I254" s="30">
        <f t="shared" si="73"/>
        <v>324.87077893304308</v>
      </c>
      <c r="J254" s="30">
        <f t="shared" si="74"/>
        <v>158.21469605675321</v>
      </c>
      <c r="K254" s="30">
        <f t="shared" si="75"/>
        <v>11.116331987501379</v>
      </c>
      <c r="L254" s="30">
        <f t="shared" si="61"/>
        <v>444.23121112753978</v>
      </c>
      <c r="M254" s="30">
        <f t="shared" si="62"/>
        <v>0.2930344290088111</v>
      </c>
      <c r="N254" s="30">
        <f t="shared" si="63"/>
        <v>2.5054176699337745E-3</v>
      </c>
      <c r="O254" s="30">
        <f t="shared" si="80"/>
        <v>131.56232685226641</v>
      </c>
      <c r="P254" s="30">
        <f t="shared" si="64"/>
        <v>0.41946133484397424</v>
      </c>
      <c r="Q254" s="30">
        <f t="shared" si="65"/>
        <v>6.8434151805460114E-2</v>
      </c>
      <c r="R254" s="30">
        <f t="shared" si="66"/>
        <v>32.135399632297982</v>
      </c>
      <c r="S254" s="30">
        <f t="shared" si="67"/>
        <v>-77.271779458302419</v>
      </c>
      <c r="T254" s="30">
        <f t="shared" si="68"/>
        <v>-7.569498160032893</v>
      </c>
      <c r="U254" s="39">
        <f t="shared" si="69"/>
        <v>44974663.244660445</v>
      </c>
      <c r="V254" s="39">
        <f t="shared" si="81"/>
        <v>5396959.5893592527</v>
      </c>
      <c r="W254" s="39">
        <f t="shared" si="77"/>
        <v>10348155.474172777</v>
      </c>
      <c r="X254" s="30">
        <f t="shared" si="70"/>
        <v>68.133621338579815</v>
      </c>
    </row>
    <row r="255" spans="5:24" x14ac:dyDescent="0.3">
      <c r="E255" s="30">
        <f t="shared" si="71"/>
        <v>2.52999999999999</v>
      </c>
      <c r="F255" s="30">
        <f t="shared" si="72"/>
        <v>110.93130473482179</v>
      </c>
      <c r="G255" s="30">
        <f t="shared" si="60"/>
        <v>4.708911133466505</v>
      </c>
      <c r="H255" s="30">
        <f t="shared" si="78"/>
        <v>0.29010779145348664</v>
      </c>
      <c r="I255" s="30">
        <f t="shared" si="73"/>
        <v>324.09806113846008</v>
      </c>
      <c r="J255" s="30">
        <f t="shared" si="74"/>
        <v>158.13900107515289</v>
      </c>
      <c r="K255" s="30">
        <f t="shared" si="75"/>
        <v>11.179411138834986</v>
      </c>
      <c r="L255" s="30">
        <f t="shared" si="61"/>
        <v>446.75198217192127</v>
      </c>
      <c r="M255" s="30">
        <f t="shared" si="62"/>
        <v>0.2926980939033883</v>
      </c>
      <c r="N255" s="30">
        <f t="shared" si="63"/>
        <v>2.5105400445368919E-3</v>
      </c>
      <c r="O255" s="30">
        <f t="shared" si="80"/>
        <v>131.50862126282098</v>
      </c>
      <c r="P255" s="30">
        <f t="shared" si="64"/>
        <v>0.41944977417201934</v>
      </c>
      <c r="Q255" s="30">
        <f t="shared" si="65"/>
        <v>6.8425070757613699E-2</v>
      </c>
      <c r="R255" s="30">
        <f t="shared" si="66"/>
        <v>32.190883967368762</v>
      </c>
      <c r="S255" s="30">
        <f t="shared" si="67"/>
        <v>-77.409462227490266</v>
      </c>
      <c r="T255" s="30">
        <f t="shared" si="68"/>
        <v>-7.5904823757145889</v>
      </c>
      <c r="U255" s="39">
        <f t="shared" si="69"/>
        <v>45053557.304358557</v>
      </c>
      <c r="V255" s="39">
        <f t="shared" si="81"/>
        <v>5406426.8765230263</v>
      </c>
      <c r="W255" s="39">
        <f t="shared" si="77"/>
        <v>10402219.742938006</v>
      </c>
      <c r="X255" s="30">
        <f t="shared" si="70"/>
        <v>68.415311205501055</v>
      </c>
    </row>
    <row r="256" spans="5:24" x14ac:dyDescent="0.3">
      <c r="E256" s="30">
        <f t="shared" si="71"/>
        <v>2.5399999999999898</v>
      </c>
      <c r="F256" s="30">
        <f t="shared" si="72"/>
        <v>111.25321357449548</v>
      </c>
      <c r="G256" s="30">
        <f t="shared" si="60"/>
        <v>4.7118088066920363</v>
      </c>
      <c r="H256" s="30">
        <f t="shared" si="78"/>
        <v>0.28976732255312498</v>
      </c>
      <c r="I256" s="30">
        <f t="shared" si="73"/>
        <v>323.32396651618518</v>
      </c>
      <c r="J256" s="30">
        <f t="shared" si="74"/>
        <v>158.06309625139573</v>
      </c>
      <c r="K256" s="30">
        <f t="shared" si="75"/>
        <v>11.242665158632608</v>
      </c>
      <c r="L256" s="30">
        <f t="shared" si="61"/>
        <v>449.27974131540287</v>
      </c>
      <c r="M256" s="30">
        <f t="shared" si="62"/>
        <v>0.29236042826631947</v>
      </c>
      <c r="N256" s="30">
        <f t="shared" si="63"/>
        <v>2.5156778093375718E-3</v>
      </c>
      <c r="O256" s="30">
        <f t="shared" si="80"/>
        <v>131.45476679036528</v>
      </c>
      <c r="P256" s="30">
        <f t="shared" si="64"/>
        <v>0.41943814806214819</v>
      </c>
      <c r="Q256" s="30">
        <f t="shared" si="65"/>
        <v>6.8415953785412834E-2</v>
      </c>
      <c r="R256" s="30">
        <f t="shared" si="66"/>
        <v>32.246159926036952</v>
      </c>
      <c r="S256" s="30">
        <f t="shared" si="67"/>
        <v>-77.546683144863636</v>
      </c>
      <c r="T256" s="30">
        <f t="shared" si="68"/>
        <v>-7.6114947183913459</v>
      </c>
      <c r="U256" s="39">
        <f t="shared" si="69"/>
        <v>45132171.107825294</v>
      </c>
      <c r="V256" s="39">
        <f t="shared" si="81"/>
        <v>5415860.5329390354</v>
      </c>
      <c r="W256" s="39">
        <f t="shared" si="77"/>
        <v>10456378.348267397</v>
      </c>
      <c r="X256" s="30">
        <f t="shared" si="70"/>
        <v>68.697208152202379</v>
      </c>
    </row>
    <row r="257" spans="5:24" x14ac:dyDescent="0.3">
      <c r="E257" s="30">
        <f t="shared" si="71"/>
        <v>2.5499999999999896</v>
      </c>
      <c r="F257" s="30">
        <f t="shared" si="72"/>
        <v>111.57567517375584</v>
      </c>
      <c r="G257" s="30">
        <f t="shared" si="60"/>
        <v>4.7147030617966514</v>
      </c>
      <c r="H257" s="30">
        <f t="shared" si="78"/>
        <v>0.28942551046151621</v>
      </c>
      <c r="I257" s="30">
        <f t="shared" si="73"/>
        <v>322.54849968473656</v>
      </c>
      <c r="J257" s="30">
        <f t="shared" si="74"/>
        <v>157.98698130421181</v>
      </c>
      <c r="K257" s="30">
        <f t="shared" si="75"/>
        <v>11.306094281285869</v>
      </c>
      <c r="L257" s="30">
        <f t="shared" si="61"/>
        <v>451.8144979247499</v>
      </c>
      <c r="M257" s="30">
        <f t="shared" si="62"/>
        <v>0.29202142769079764</v>
      </c>
      <c r="N257" s="30">
        <f t="shared" si="63"/>
        <v>2.5208310105757329E-3</v>
      </c>
      <c r="O257" s="30">
        <f t="shared" si="80"/>
        <v>131.40076323533827</v>
      </c>
      <c r="P257" s="30">
        <f t="shared" si="64"/>
        <v>0.41942645600634126</v>
      </c>
      <c r="Q257" s="30">
        <f t="shared" si="65"/>
        <v>6.8406800769873752E-2</v>
      </c>
      <c r="R257" s="30">
        <f t="shared" si="66"/>
        <v>32.301224537800941</v>
      </c>
      <c r="S257" s="30">
        <f t="shared" si="67"/>
        <v>-77.683435303642966</v>
      </c>
      <c r="T257" s="30">
        <f t="shared" si="68"/>
        <v>-7.6325349823752644</v>
      </c>
      <c r="U257" s="39">
        <f t="shared" si="69"/>
        <v>45210500.565639794</v>
      </c>
      <c r="V257" s="39">
        <f t="shared" si="81"/>
        <v>5425260.0678767748</v>
      </c>
      <c r="W257" s="39">
        <f t="shared" si="77"/>
        <v>10510630.948946165</v>
      </c>
      <c r="X257" s="30">
        <f t="shared" si="70"/>
        <v>68.979312660267269</v>
      </c>
    </row>
    <row r="258" spans="5:24" x14ac:dyDescent="0.3">
      <c r="E258" s="30">
        <f t="shared" si="71"/>
        <v>2.5599999999999894</v>
      </c>
      <c r="F258" s="30">
        <f t="shared" si="72"/>
        <v>111.89868741913385</v>
      </c>
      <c r="G258" s="30">
        <f t="shared" ref="G258:G321" si="82">LN(F258)</f>
        <v>4.7175938853038986</v>
      </c>
      <c r="H258" s="30">
        <f t="shared" si="78"/>
        <v>0.289082350724712</v>
      </c>
      <c r="I258" s="30">
        <f t="shared" si="73"/>
        <v>321.77166533170015</v>
      </c>
      <c r="J258" s="30">
        <f t="shared" si="74"/>
        <v>157.91065595438806</v>
      </c>
      <c r="K258" s="30">
        <f t="shared" si="75"/>
        <v>11.36969873947233</v>
      </c>
      <c r="L258" s="30">
        <f t="shared" ref="L258:L321" si="83">K258*$B$15/1000</f>
        <v>454.35626129823061</v>
      </c>
      <c r="M258" s="30">
        <f t="shared" ref="M258:M321" si="84">$B$5*I258/(O258*(1+J258/$B$4)+I258)</f>
        <v>0.2916810877711018</v>
      </c>
      <c r="N258" s="30">
        <f t="shared" ref="N258:N321" si="85">$B$6*(1+EXP(0.005*E258*60))</f>
        <v>2.5259996946302207E-3</v>
      </c>
      <c r="O258" s="30">
        <f t="shared" si="80"/>
        <v>131.34661039963834</v>
      </c>
      <c r="P258" s="30">
        <f t="shared" ref="P258:P321" si="86">1/(1/$B$3+N258/($B$3*(M258-N258)))</f>
        <v>0.41941469749151838</v>
      </c>
      <c r="Q258" s="30">
        <f t="shared" ref="Q258:Q321" si="87">M258*$B$7+$B$8</f>
        <v>6.8397611592041968E-2</v>
      </c>
      <c r="R258" s="30">
        <f t="shared" ref="R258:R321" si="88">F258*(M258-N258)</f>
        <v>32.356074816321211</v>
      </c>
      <c r="S258" s="30">
        <f t="shared" ref="S258:S321" si="89">-M258*F258/P258</f>
        <v>-77.819711759699359</v>
      </c>
      <c r="T258" s="30">
        <f t="shared" ref="T258:T321" si="90">-Q258*F258</f>
        <v>-7.65360295975323</v>
      </c>
      <c r="U258" s="39">
        <f t="shared" ref="U258:U321" si="91">M258*F258/0.9*$B$15*1000/32</f>
        <v>45288541.566416688</v>
      </c>
      <c r="V258" s="39">
        <f t="shared" si="81"/>
        <v>5434624.987970002</v>
      </c>
      <c r="W258" s="39">
        <f t="shared" si="77"/>
        <v>10564977.198825864</v>
      </c>
      <c r="X258" s="30">
        <f t="shared" ref="X258:X321" si="92">L258/(E258+$B$18)</f>
        <v>69.261625197901111</v>
      </c>
    </row>
    <row r="259" spans="5:24" x14ac:dyDescent="0.3">
      <c r="E259" s="30">
        <f t="shared" ref="E259:E322" si="93">E258+$B$11</f>
        <v>2.5699999999999892</v>
      </c>
      <c r="F259" s="30">
        <f t="shared" ref="F259:F322" si="94">$B$11*R258+F258</f>
        <v>112.22224816729707</v>
      </c>
      <c r="G259" s="30">
        <f t="shared" si="82"/>
        <v>4.7204812636927951</v>
      </c>
      <c r="H259" s="30">
        <f t="shared" si="78"/>
        <v>0.28873783888965221</v>
      </c>
      <c r="I259" s="30">
        <f t="shared" ref="I259:I322" si="95">$B$11*S258+I258</f>
        <v>320.99346821410313</v>
      </c>
      <c r="J259" s="30">
        <f t="shared" ref="J259:J322" si="96">$B$11*T258+J258</f>
        <v>157.83411992479054</v>
      </c>
      <c r="K259" s="30">
        <f t="shared" ref="K259:K322" si="97">-$B$11*T258/1.2+K258</f>
        <v>11.43347876413694</v>
      </c>
      <c r="L259" s="30">
        <f t="shared" si="83"/>
        <v>456.90504066487421</v>
      </c>
      <c r="M259" s="30">
        <f t="shared" si="84"/>
        <v>0.29133940410288217</v>
      </c>
      <c r="N259" s="30">
        <f t="shared" si="85"/>
        <v>2.5311839080192269E-3</v>
      </c>
      <c r="O259" s="30">
        <f t="shared" si="80"/>
        <v>131.29230808663891</v>
      </c>
      <c r="P259" s="30">
        <f t="shared" si="86"/>
        <v>0.41940287199947918</v>
      </c>
      <c r="Q259" s="30">
        <f t="shared" si="87"/>
        <v>6.8388386133000037E-2</v>
      </c>
      <c r="R259" s="30">
        <f t="shared" si="88"/>
        <v>32.410707759463286</v>
      </c>
      <c r="S259" s="30">
        <f t="shared" si="89"/>
        <v>-77.955505531651895</v>
      </c>
      <c r="T259" s="30">
        <f t="shared" si="90"/>
        <v>-7.6746984403784673</v>
      </c>
      <c r="U259" s="39">
        <f t="shared" si="91"/>
        <v>45366289.976864301</v>
      </c>
      <c r="V259" s="39">
        <f t="shared" si="81"/>
        <v>5443954.797223716</v>
      </c>
      <c r="W259" s="39">
        <f t="shared" ref="W259:W322" si="98">V259*$B$11+W258</f>
        <v>10619416.746798102</v>
      </c>
      <c r="X259" s="30">
        <f t="shared" si="92"/>
        <v>69.54414621992008</v>
      </c>
    </row>
    <row r="260" spans="5:24" x14ac:dyDescent="0.3">
      <c r="E260" s="30">
        <f t="shared" si="93"/>
        <v>2.579999999999989</v>
      </c>
      <c r="F260" s="30">
        <f t="shared" si="94"/>
        <v>112.5463552448917</v>
      </c>
      <c r="G260" s="30">
        <f t="shared" si="82"/>
        <v>4.7233651833978376</v>
      </c>
      <c r="H260" s="30">
        <f t="shared" ref="H260:H323" si="99">(G260-G259)/$B$11</f>
        <v>0.28839197050425369</v>
      </c>
      <c r="I260" s="30">
        <f t="shared" si="95"/>
        <v>320.21391315878662</v>
      </c>
      <c r="J260" s="30">
        <f t="shared" si="96"/>
        <v>157.75737294038674</v>
      </c>
      <c r="K260" s="30">
        <f t="shared" si="97"/>
        <v>11.497434584473426</v>
      </c>
      <c r="L260" s="30">
        <f t="shared" si="83"/>
        <v>459.46084518372777</v>
      </c>
      <c r="M260" s="30">
        <f t="shared" si="84"/>
        <v>0.29099637228344782</v>
      </c>
      <c r="N260" s="30">
        <f t="shared" si="85"/>
        <v>2.5363836974007068E-3</v>
      </c>
      <c r="O260" s="30">
        <f t="shared" si="80"/>
        <v>131.23785610120441</v>
      </c>
      <c r="P260" s="30">
        <f t="shared" si="86"/>
        <v>0.41939097900684241</v>
      </c>
      <c r="Q260" s="30">
        <f t="shared" si="87"/>
        <v>6.8379124273875297E-2</v>
      </c>
      <c r="R260" s="30">
        <f t="shared" si="88"/>
        <v>32.465120349342662</v>
      </c>
      <c r="S260" s="30">
        <f t="shared" si="89"/>
        <v>-78.090809600969848</v>
      </c>
      <c r="T260" s="30">
        <f t="shared" si="90"/>
        <v>-7.6958212118621665</v>
      </c>
      <c r="U260" s="39">
        <f t="shared" si="91"/>
        <v>45443741.641845673</v>
      </c>
      <c r="V260" s="39">
        <f t="shared" si="81"/>
        <v>5453248.9970214805</v>
      </c>
      <c r="W260" s="39">
        <f t="shared" si="98"/>
        <v>10673949.236768316</v>
      </c>
      <c r="X260" s="30">
        <f t="shared" si="92"/>
        <v>69.826876167739897</v>
      </c>
    </row>
    <row r="261" spans="5:24" x14ac:dyDescent="0.3">
      <c r="E261" s="30">
        <f t="shared" si="93"/>
        <v>2.5899999999999888</v>
      </c>
      <c r="F261" s="30">
        <f t="shared" si="94"/>
        <v>112.87100644838513</v>
      </c>
      <c r="G261" s="30">
        <f t="shared" si="82"/>
        <v>4.7262456308090162</v>
      </c>
      <c r="H261" s="30">
        <f t="shared" si="99"/>
        <v>0.28804474111785439</v>
      </c>
      <c r="I261" s="30">
        <f t="shared" si="95"/>
        <v>319.43300506277694</v>
      </c>
      <c r="J261" s="30">
        <f t="shared" si="96"/>
        <v>157.68041472826812</v>
      </c>
      <c r="K261" s="30">
        <f t="shared" si="97"/>
        <v>11.561566427905611</v>
      </c>
      <c r="L261" s="30">
        <f t="shared" si="83"/>
        <v>462.02368394310929</v>
      </c>
      <c r="M261" s="30">
        <f t="shared" si="84"/>
        <v>0.29065198791206032</v>
      </c>
      <c r="N261" s="30">
        <f t="shared" si="85"/>
        <v>2.5415991095727999E-3</v>
      </c>
      <c r="O261" s="30">
        <f t="shared" si="80"/>
        <v>131.18325424970624</v>
      </c>
      <c r="P261" s="30">
        <f t="shared" si="86"/>
        <v>0.41937901798498456</v>
      </c>
      <c r="Q261" s="30">
        <f t="shared" si="87"/>
        <v>6.8369825895847836E-2</v>
      </c>
      <c r="R261" s="30">
        <f t="shared" si="88"/>
        <v>32.519309552372313</v>
      </c>
      <c r="S261" s="30">
        <f t="shared" si="89"/>
        <v>-78.225616912080966</v>
      </c>
      <c r="T261" s="30">
        <f t="shared" si="90"/>
        <v>-7.7169710595652097</v>
      </c>
      <c r="U261" s="39">
        <f t="shared" si="91"/>
        <v>45520892.384443037</v>
      </c>
      <c r="V261" s="39">
        <f t="shared" si="81"/>
        <v>5462507.0861331644</v>
      </c>
      <c r="W261" s="39">
        <f t="shared" si="98"/>
        <v>10728574.307629649</v>
      </c>
      <c r="X261" s="30">
        <f t="shared" si="92"/>
        <v>70.109815469364193</v>
      </c>
    </row>
    <row r="262" spans="5:24" x14ac:dyDescent="0.3">
      <c r="E262" s="30">
        <f t="shared" si="93"/>
        <v>2.5999999999999885</v>
      </c>
      <c r="F262" s="30">
        <f t="shared" si="94"/>
        <v>113.19619954390886</v>
      </c>
      <c r="G262" s="30">
        <f t="shared" si="82"/>
        <v>4.7291225922718318</v>
      </c>
      <c r="H262" s="30">
        <f t="shared" si="99"/>
        <v>0.28769614628156859</v>
      </c>
      <c r="I262" s="30">
        <f t="shared" si="95"/>
        <v>318.65074889365616</v>
      </c>
      <c r="J262" s="30">
        <f t="shared" si="96"/>
        <v>157.60324501767246</v>
      </c>
      <c r="K262" s="30">
        <f t="shared" si="97"/>
        <v>11.625874520068654</v>
      </c>
      <c r="L262" s="30">
        <f t="shared" si="83"/>
        <v>464.59356595985821</v>
      </c>
      <c r="M262" s="30">
        <f t="shared" si="84"/>
        <v>0.29030624659023152</v>
      </c>
      <c r="N262" s="30">
        <f t="shared" si="85"/>
        <v>2.5468301914742513E-3</v>
      </c>
      <c r="O262" s="30">
        <f t="shared" si="80"/>
        <v>131.12850234003861</v>
      </c>
      <c r="P262" s="30">
        <f t="shared" si="86"/>
        <v>0.41936698839997755</v>
      </c>
      <c r="Q262" s="30">
        <f t="shared" si="87"/>
        <v>6.836049088015847E-2</v>
      </c>
      <c r="R262" s="30">
        <f t="shared" si="88"/>
        <v>32.573272319312494</v>
      </c>
      <c r="S262" s="30">
        <f t="shared" si="89"/>
        <v>-78.35992037248495</v>
      </c>
      <c r="T262" s="30">
        <f t="shared" si="90"/>
        <v>-7.7381477665899796</v>
      </c>
      <c r="U262" s="39">
        <f t="shared" si="91"/>
        <v>45597738.00602565</v>
      </c>
      <c r="V262" s="39">
        <f t="shared" si="81"/>
        <v>5471728.5607230775</v>
      </c>
      <c r="W262" s="39">
        <f t="shared" si="98"/>
        <v>10783291.593236879</v>
      </c>
      <c r="X262" s="30">
        <f t="shared" si="92"/>
        <v>70.392964539372571</v>
      </c>
    </row>
    <row r="263" spans="5:24" x14ac:dyDescent="0.3">
      <c r="E263" s="30">
        <f t="shared" si="93"/>
        <v>2.6099999999999883</v>
      </c>
      <c r="F263" s="30">
        <f t="shared" si="94"/>
        <v>113.52193226710199</v>
      </c>
      <c r="G263" s="30">
        <f t="shared" si="82"/>
        <v>4.7319960540873165</v>
      </c>
      <c r="H263" s="30">
        <f t="shared" si="99"/>
        <v>0.28734618154846459</v>
      </c>
      <c r="I263" s="30">
        <f t="shared" si="95"/>
        <v>317.8671496899313</v>
      </c>
      <c r="J263" s="30">
        <f t="shared" si="96"/>
        <v>157.52586354000655</v>
      </c>
      <c r="K263" s="30">
        <f t="shared" si="97"/>
        <v>11.690359084790238</v>
      </c>
      <c r="L263" s="30">
        <f t="shared" si="83"/>
        <v>467.17050017858338</v>
      </c>
      <c r="M263" s="30">
        <f t="shared" si="84"/>
        <v>0.28995914392202582</v>
      </c>
      <c r="N263" s="30">
        <f t="shared" si="85"/>
        <v>2.5520769901848329E-3</v>
      </c>
      <c r="O263" s="30">
        <f t="shared" si="80"/>
        <v>131.07360018163465</v>
      </c>
      <c r="P263" s="30">
        <f t="shared" si="86"/>
        <v>0.41935488971252577</v>
      </c>
      <c r="Q263" s="30">
        <f t="shared" si="87"/>
        <v>6.8351119108116906E-2</v>
      </c>
      <c r="R263" s="30">
        <f t="shared" si="88"/>
        <v>32.627005585322898</v>
      </c>
      <c r="S263" s="30">
        <f t="shared" si="89"/>
        <v>-78.49371285287269</v>
      </c>
      <c r="T263" s="30">
        <f t="shared" si="90"/>
        <v>-7.7593511137722677</v>
      </c>
      <c r="U263" s="39">
        <f t="shared" si="91"/>
        <v>45674274.286320701</v>
      </c>
      <c r="V263" s="39">
        <f t="shared" si="81"/>
        <v>5480912.9143584836</v>
      </c>
      <c r="W263" s="39">
        <f t="shared" si="98"/>
        <v>10838100.722380463</v>
      </c>
      <c r="X263" s="30">
        <f t="shared" si="92"/>
        <v>70.676323778908341</v>
      </c>
    </row>
    <row r="264" spans="5:24" x14ac:dyDescent="0.3">
      <c r="E264" s="30">
        <f t="shared" si="93"/>
        <v>2.6199999999999881</v>
      </c>
      <c r="F264" s="30">
        <f t="shared" si="94"/>
        <v>113.84820232295522</v>
      </c>
      <c r="G264" s="30">
        <f t="shared" si="82"/>
        <v>4.7348660025120548</v>
      </c>
      <c r="H264" s="30">
        <f t="shared" si="99"/>
        <v>0.28699484247383111</v>
      </c>
      <c r="I264" s="30">
        <f t="shared" si="95"/>
        <v>317.08221256140257</v>
      </c>
      <c r="J264" s="30">
        <f t="shared" si="96"/>
        <v>157.44827002886882</v>
      </c>
      <c r="K264" s="30">
        <f t="shared" si="97"/>
        <v>11.755020344071674</v>
      </c>
      <c r="L264" s="30">
        <f t="shared" si="83"/>
        <v>469.7544954709083</v>
      </c>
      <c r="M264" s="30">
        <f t="shared" si="84"/>
        <v>0.28961067551436764</v>
      </c>
      <c r="N264" s="30">
        <f t="shared" si="85"/>
        <v>2.557339552925769E-3</v>
      </c>
      <c r="O264" s="30">
        <f t="shared" si="80"/>
        <v>131.01854758548242</v>
      </c>
      <c r="P264" s="30">
        <f t="shared" si="86"/>
        <v>0.41934272137790191</v>
      </c>
      <c r="Q264" s="30">
        <f t="shared" si="87"/>
        <v>6.8341710461110136E-2</v>
      </c>
      <c r="R264" s="30">
        <f t="shared" si="88"/>
        <v>32.680506270017474</v>
      </c>
      <c r="S264" s="30">
        <f t="shared" si="89"/>
        <v>-78.626987187251473</v>
      </c>
      <c r="T264" s="30">
        <f t="shared" si="90"/>
        <v>-7.780580879673292</v>
      </c>
      <c r="U264" s="39">
        <f t="shared" si="91"/>
        <v>45750496.983487919</v>
      </c>
      <c r="V264" s="39">
        <f t="shared" si="81"/>
        <v>5490059.6380185504</v>
      </c>
      <c r="W264" s="39">
        <f t="shared" si="98"/>
        <v>10893001.318760648</v>
      </c>
      <c r="X264" s="30">
        <f t="shared" si="92"/>
        <v>70.95989357566603</v>
      </c>
    </row>
    <row r="265" spans="5:24" x14ac:dyDescent="0.3">
      <c r="E265" s="30">
        <f t="shared" si="93"/>
        <v>2.6299999999999879</v>
      </c>
      <c r="F265" s="30">
        <f t="shared" si="94"/>
        <v>114.17500738565539</v>
      </c>
      <c r="G265" s="30">
        <f t="shared" si="82"/>
        <v>4.737732423758211</v>
      </c>
      <c r="H265" s="30">
        <f t="shared" si="99"/>
        <v>0.28664212461562144</v>
      </c>
      <c r="I265" s="30">
        <f t="shared" si="95"/>
        <v>316.29594268953008</v>
      </c>
      <c r="J265" s="30">
        <f t="shared" si="96"/>
        <v>157.37046422007208</v>
      </c>
      <c r="K265" s="30">
        <f t="shared" si="97"/>
        <v>11.819858518068951</v>
      </c>
      <c r="L265" s="30">
        <f t="shared" si="83"/>
        <v>472.34556063471348</v>
      </c>
      <c r="M265" s="30">
        <f t="shared" si="84"/>
        <v>0.28926083697735305</v>
      </c>
      <c r="N265" s="30">
        <f t="shared" si="85"/>
        <v>2.5626179270601592E-3</v>
      </c>
      <c r="O265" s="30">
        <f t="shared" si="80"/>
        <v>130.96334436414114</v>
      </c>
      <c r="P265" s="30">
        <f t="shared" si="86"/>
        <v>0.4193304828458827</v>
      </c>
      <c r="Q265" s="30">
        <f t="shared" si="87"/>
        <v>6.833226482061075E-2</v>
      </c>
      <c r="R265" s="30">
        <f t="shared" si="88"/>
        <v>32.733771277521441</v>
      </c>
      <c r="S265" s="30">
        <f t="shared" si="89"/>
        <v>-78.759736173075652</v>
      </c>
      <c r="T265" s="30">
        <f t="shared" si="90"/>
        <v>-7.8018368405717924</v>
      </c>
      <c r="U265" s="39">
        <f t="shared" si="91"/>
        <v>45826401.834197342</v>
      </c>
      <c r="V265" s="39">
        <f t="shared" si="81"/>
        <v>5499168.2201036811</v>
      </c>
      <c r="W265" s="39">
        <f t="shared" si="98"/>
        <v>10947993.000961686</v>
      </c>
      <c r="X265" s="30">
        <f t="shared" si="92"/>
        <v>71.243674303878478</v>
      </c>
    </row>
    <row r="266" spans="5:24" x14ac:dyDescent="0.3">
      <c r="E266" s="30">
        <f t="shared" si="93"/>
        <v>2.6399999999999877</v>
      </c>
      <c r="F266" s="30">
        <f t="shared" si="94"/>
        <v>114.50234509843061</v>
      </c>
      <c r="G266" s="30">
        <f t="shared" si="82"/>
        <v>4.7405953039935582</v>
      </c>
      <c r="H266" s="30">
        <f t="shared" si="99"/>
        <v>0.28628802353471983</v>
      </c>
      <c r="I266" s="30">
        <f t="shared" si="95"/>
        <v>315.5083453277993</v>
      </c>
      <c r="J266" s="30">
        <f t="shared" si="96"/>
        <v>157.29244585166637</v>
      </c>
      <c r="K266" s="30">
        <f t="shared" si="97"/>
        <v>11.884873825073717</v>
      </c>
      <c r="L266" s="30">
        <f t="shared" si="83"/>
        <v>474.94370439337678</v>
      </c>
      <c r="M266" s="30">
        <f t="shared" si="84"/>
        <v>0.28890962392456659</v>
      </c>
      <c r="N266" s="30">
        <f t="shared" si="85"/>
        <v>2.5679121600934067E-3</v>
      </c>
      <c r="O266" s="30">
        <f t="shared" si="80"/>
        <v>130.9079903317573</v>
      </c>
      <c r="P266" s="30">
        <f t="shared" si="86"/>
        <v>0.41931817356068246</v>
      </c>
      <c r="Q266" s="30">
        <f t="shared" si="87"/>
        <v>6.8322782068185511E-2</v>
      </c>
      <c r="R266" s="30">
        <f t="shared" si="88"/>
        <v>32.786797496531058</v>
      </c>
      <c r="S266" s="30">
        <f t="shared" si="89"/>
        <v>-78.891952571383527</v>
      </c>
      <c r="T266" s="30">
        <f t="shared" si="90"/>
        <v>-7.8231187704562437</v>
      </c>
      <c r="U266" s="39">
        <f t="shared" si="91"/>
        <v>45901984.553710759</v>
      </c>
      <c r="V266" s="39">
        <f t="shared" si="81"/>
        <v>5508238.1464452911</v>
      </c>
      <c r="W266" s="39">
        <f t="shared" si="98"/>
        <v>11003075.382426139</v>
      </c>
      <c r="X266" s="30">
        <f t="shared" si="92"/>
        <v>71.527666324303866</v>
      </c>
    </row>
    <row r="267" spans="5:24" x14ac:dyDescent="0.3">
      <c r="E267" s="30">
        <f t="shared" si="93"/>
        <v>2.6499999999999875</v>
      </c>
      <c r="F267" s="30">
        <f t="shared" si="94"/>
        <v>114.83021307339592</v>
      </c>
      <c r="G267" s="30">
        <f t="shared" si="82"/>
        <v>4.7434546293415094</v>
      </c>
      <c r="H267" s="30">
        <f t="shared" si="99"/>
        <v>0.28593253479511915</v>
      </c>
      <c r="I267" s="30">
        <f t="shared" si="95"/>
        <v>314.71942580208548</v>
      </c>
      <c r="J267" s="30">
        <f t="shared" si="96"/>
        <v>157.2142146639618</v>
      </c>
      <c r="K267" s="30">
        <f t="shared" si="97"/>
        <v>11.950066481494185</v>
      </c>
      <c r="L267" s="30">
        <f t="shared" si="83"/>
        <v>477.54893539501006</v>
      </c>
      <c r="M267" s="30">
        <f t="shared" si="84"/>
        <v>0.2885570319734031</v>
      </c>
      <c r="N267" s="30">
        <f t="shared" si="85"/>
        <v>2.5732222996736448E-3</v>
      </c>
      <c r="O267" s="30">
        <f t="shared" ref="O267:O330" si="100">19.309+0.7095*J267</f>
        <v>130.85248530408091</v>
      </c>
      <c r="P267" s="30">
        <f t="shared" si="86"/>
        <v>0.41930579296088727</v>
      </c>
      <c r="Q267" s="30">
        <f t="shared" si="87"/>
        <v>6.8313262085504103E-2</v>
      </c>
      <c r="R267" s="30">
        <f t="shared" si="88"/>
        <v>32.839581800375861</v>
      </c>
      <c r="S267" s="30">
        <f t="shared" si="89"/>
        <v>-79.023629106940177</v>
      </c>
      <c r="T267" s="30">
        <f t="shared" si="90"/>
        <v>-7.8444264410171751</v>
      </c>
      <c r="U267" s="39">
        <f t="shared" si="91"/>
        <v>45977240.835966624</v>
      </c>
      <c r="V267" s="39">
        <f t="shared" ref="V267:V330" si="101">0.12*U267</f>
        <v>5517268.9003159944</v>
      </c>
      <c r="W267" s="39">
        <f t="shared" si="98"/>
        <v>11058248.071429299</v>
      </c>
      <c r="X267" s="30">
        <f t="shared" si="92"/>
        <v>71.811869984212166</v>
      </c>
    </row>
    <row r="268" spans="5:24" x14ac:dyDescent="0.3">
      <c r="E268" s="30">
        <f t="shared" si="93"/>
        <v>2.6599999999999873</v>
      </c>
      <c r="F268" s="30">
        <f t="shared" si="94"/>
        <v>115.15860889139968</v>
      </c>
      <c r="G268" s="30">
        <f t="shared" si="82"/>
        <v>4.7463103858811539</v>
      </c>
      <c r="H268" s="30">
        <f t="shared" si="99"/>
        <v>0.28557565396445383</v>
      </c>
      <c r="I268" s="30">
        <f t="shared" si="95"/>
        <v>313.92918951101609</v>
      </c>
      <c r="J268" s="30">
        <f t="shared" si="96"/>
        <v>157.13577039955163</v>
      </c>
      <c r="K268" s="30">
        <f t="shared" si="97"/>
        <v>12.015436701835995</v>
      </c>
      <c r="L268" s="30">
        <f t="shared" si="83"/>
        <v>480.16126221169446</v>
      </c>
      <c r="M268" s="30">
        <f t="shared" si="84"/>
        <v>0.28820305674539343</v>
      </c>
      <c r="N268" s="30">
        <f t="shared" si="85"/>
        <v>2.5785483935921653E-3</v>
      </c>
      <c r="O268" s="30">
        <f t="shared" si="100"/>
        <v>130.79682909848188</v>
      </c>
      <c r="P268" s="30">
        <f t="shared" si="86"/>
        <v>0.41929334047938727</v>
      </c>
      <c r="Q268" s="30">
        <f t="shared" si="87"/>
        <v>6.8303704754347841E-2</v>
      </c>
      <c r="R268" s="30">
        <f t="shared" si="88"/>
        <v>32.8921210470834</v>
      </c>
      <c r="S268" s="30">
        <f t="shared" si="89"/>
        <v>-79.154758468385992</v>
      </c>
      <c r="T268" s="30">
        <f t="shared" si="90"/>
        <v>-7.8657596216395795</v>
      </c>
      <c r="U268" s="39">
        <f t="shared" si="91"/>
        <v>46052166.353668347</v>
      </c>
      <c r="V268" s="39">
        <f t="shared" si="101"/>
        <v>5526259.9624402011</v>
      </c>
      <c r="W268" s="39">
        <f t="shared" si="98"/>
        <v>11113510.671053702</v>
      </c>
      <c r="X268" s="30">
        <f t="shared" si="92"/>
        <v>72.096285617371677</v>
      </c>
    </row>
    <row r="269" spans="5:24" x14ac:dyDescent="0.3">
      <c r="E269" s="30">
        <f t="shared" si="93"/>
        <v>2.6699999999999871</v>
      </c>
      <c r="F269" s="30">
        <f t="shared" si="94"/>
        <v>115.48753010187052</v>
      </c>
      <c r="G269" s="30">
        <f t="shared" si="82"/>
        <v>4.7491625596472939</v>
      </c>
      <c r="H269" s="30">
        <f t="shared" si="99"/>
        <v>0.28521737661399982</v>
      </c>
      <c r="I269" s="30">
        <f t="shared" si="95"/>
        <v>313.13764192633221</v>
      </c>
      <c r="J269" s="30">
        <f t="shared" si="96"/>
        <v>157.05711280333523</v>
      </c>
      <c r="K269" s="30">
        <f t="shared" si="97"/>
        <v>12.080984698682991</v>
      </c>
      <c r="L269" s="30">
        <f t="shared" si="83"/>
        <v>482.78069333871235</v>
      </c>
      <c r="M269" s="30">
        <f t="shared" si="84"/>
        <v>0.28784769386653647</v>
      </c>
      <c r="N269" s="30">
        <f t="shared" si="85"/>
        <v>2.583890489783849E-3</v>
      </c>
      <c r="O269" s="30">
        <f t="shared" si="100"/>
        <v>130.74102153396635</v>
      </c>
      <c r="P269" s="30">
        <f t="shared" si="86"/>
        <v>0.41928081554330815</v>
      </c>
      <c r="Q269" s="30">
        <f t="shared" si="87"/>
        <v>6.8294109956618693E-2</v>
      </c>
      <c r="R269" s="30">
        <f t="shared" si="88"/>
        <v>32.944412079446792</v>
      </c>
      <c r="S269" s="30">
        <f t="shared" si="89"/>
        <v>-79.285333308392069</v>
      </c>
      <c r="T269" s="30">
        <f t="shared" si="90"/>
        <v>-7.8871180793954565</v>
      </c>
      <c r="U269" s="39">
        <f t="shared" si="91"/>
        <v>46126756.758376651</v>
      </c>
      <c r="V269" s="39">
        <f t="shared" si="101"/>
        <v>5535210.8110051975</v>
      </c>
      <c r="W269" s="39">
        <f t="shared" si="98"/>
        <v>11168862.779163754</v>
      </c>
      <c r="X269" s="30">
        <f t="shared" si="92"/>
        <v>72.380913544034968</v>
      </c>
    </row>
    <row r="270" spans="5:24" x14ac:dyDescent="0.3">
      <c r="E270" s="30">
        <f t="shared" si="93"/>
        <v>2.6799999999999868</v>
      </c>
      <c r="F270" s="30">
        <f t="shared" si="94"/>
        <v>115.81697422266498</v>
      </c>
      <c r="G270" s="30">
        <f t="shared" si="82"/>
        <v>4.7520111366304905</v>
      </c>
      <c r="H270" s="30">
        <f t="shared" si="99"/>
        <v>0.28485769831965158</v>
      </c>
      <c r="I270" s="30">
        <f t="shared" si="95"/>
        <v>312.34478859324827</v>
      </c>
      <c r="J270" s="30">
        <f t="shared" si="96"/>
        <v>156.97824162254128</v>
      </c>
      <c r="K270" s="30">
        <f t="shared" si="97"/>
        <v>12.146710682677954</v>
      </c>
      <c r="L270" s="30">
        <f t="shared" si="83"/>
        <v>485.40723719377706</v>
      </c>
      <c r="M270" s="30">
        <f t="shared" si="84"/>
        <v>0.28749093896763528</v>
      </c>
      <c r="N270" s="30">
        <f t="shared" si="85"/>
        <v>2.5892486363275984E-3</v>
      </c>
      <c r="O270" s="30">
        <f t="shared" si="100"/>
        <v>130.68506243119305</v>
      </c>
      <c r="P270" s="30">
        <f t="shared" si="86"/>
        <v>0.41926821757394211</v>
      </c>
      <c r="Q270" s="30">
        <f t="shared" si="87"/>
        <v>6.8284477574348371E-2</v>
      </c>
      <c r="R270" s="30">
        <f t="shared" si="88"/>
        <v>32.996451725094744</v>
      </c>
      <c r="S270" s="30">
        <f t="shared" si="89"/>
        <v>-79.415346243821176</v>
      </c>
      <c r="T270" s="30">
        <f t="shared" si="90"/>
        <v>-7.9085015790364501</v>
      </c>
      <c r="U270" s="39">
        <f t="shared" si="91"/>
        <v>46201007.680605143</v>
      </c>
      <c r="V270" s="39">
        <f t="shared" si="101"/>
        <v>5544120.9216726171</v>
      </c>
      <c r="W270" s="39">
        <f t="shared" si="98"/>
        <v>11224303.988380481</v>
      </c>
      <c r="X270" s="30">
        <f t="shared" si="92"/>
        <v>72.665754070924848</v>
      </c>
    </row>
    <row r="271" spans="5:24" x14ac:dyDescent="0.3">
      <c r="E271" s="30">
        <f t="shared" si="93"/>
        <v>2.6899999999999866</v>
      </c>
      <c r="F271" s="30">
        <f t="shared" si="94"/>
        <v>116.14693873991592</v>
      </c>
      <c r="G271" s="30">
        <f t="shared" si="82"/>
        <v>4.7548561027771052</v>
      </c>
      <c r="H271" s="30">
        <f t="shared" si="99"/>
        <v>0.28449661466147802</v>
      </c>
      <c r="I271" s="30">
        <f t="shared" si="95"/>
        <v>311.55063513081006</v>
      </c>
      <c r="J271" s="30">
        <f t="shared" si="96"/>
        <v>156.89915660675092</v>
      </c>
      <c r="K271" s="30">
        <f t="shared" si="97"/>
        <v>12.212614862503258</v>
      </c>
      <c r="L271" s="30">
        <f t="shared" si="83"/>
        <v>488.04090211626044</v>
      </c>
      <c r="M271" s="30">
        <f t="shared" si="84"/>
        <v>0.28713278768463835</v>
      </c>
      <c r="N271" s="30">
        <f t="shared" si="85"/>
        <v>2.5946228814467684E-3</v>
      </c>
      <c r="O271" s="30">
        <f t="shared" si="100"/>
        <v>130.6289516124898</v>
      </c>
      <c r="P271" s="30">
        <f t="shared" si="86"/>
        <v>0.4192555459866773</v>
      </c>
      <c r="Q271" s="30">
        <f t="shared" si="87"/>
        <v>6.8274807489707448E-2</v>
      </c>
      <c r="R271" s="30">
        <f t="shared" si="88"/>
        <v>33.048236796564389</v>
      </c>
      <c r="S271" s="30">
        <f t="shared" si="89"/>
        <v>-79.544789855895488</v>
      </c>
      <c r="T271" s="30">
        <f t="shared" si="90"/>
        <v>-7.9299098829866042</v>
      </c>
      <c r="U271" s="39">
        <f t="shared" si="91"/>
        <v>46274914.729919896</v>
      </c>
      <c r="V271" s="39">
        <f t="shared" si="101"/>
        <v>5552989.7675903868</v>
      </c>
      <c r="W271" s="39">
        <f t="shared" si="98"/>
        <v>11279833.886056384</v>
      </c>
      <c r="X271" s="30">
        <f t="shared" si="92"/>
        <v>72.950807491219933</v>
      </c>
    </row>
    <row r="272" spans="5:24" x14ac:dyDescent="0.3">
      <c r="E272" s="30">
        <f t="shared" si="93"/>
        <v>2.6999999999999864</v>
      </c>
      <c r="F272" s="30">
        <f t="shared" si="94"/>
        <v>116.47742110788157</v>
      </c>
      <c r="G272" s="30">
        <f t="shared" si="82"/>
        <v>4.7576974439893487</v>
      </c>
      <c r="H272" s="30">
        <f t="shared" si="99"/>
        <v>0.28413412122434423</v>
      </c>
      <c r="I272" s="30">
        <f t="shared" si="95"/>
        <v>310.7551872322511</v>
      </c>
      <c r="J272" s="30">
        <f t="shared" si="96"/>
        <v>156.81985750792106</v>
      </c>
      <c r="K272" s="30">
        <f t="shared" si="97"/>
        <v>12.27869744486148</v>
      </c>
      <c r="L272" s="30">
        <f t="shared" si="83"/>
        <v>490.68169636641727</v>
      </c>
      <c r="M272" s="30">
        <f t="shared" si="84"/>
        <v>0.28677323565898633</v>
      </c>
      <c r="N272" s="30">
        <f t="shared" si="85"/>
        <v>2.6000132735096008E-3</v>
      </c>
      <c r="O272" s="30">
        <f t="shared" si="100"/>
        <v>130.57268890187001</v>
      </c>
      <c r="P272" s="30">
        <f t="shared" si="86"/>
        <v>0.4192428001909273</v>
      </c>
      <c r="Q272" s="30">
        <f t="shared" si="87"/>
        <v>6.8265099585014838E-2</v>
      </c>
      <c r="R272" s="30">
        <f t="shared" si="88"/>
        <v>33.099764091376848</v>
      </c>
      <c r="S272" s="30">
        <f t="shared" si="89"/>
        <v>-79.673656690370436</v>
      </c>
      <c r="T272" s="30">
        <f t="shared" si="90"/>
        <v>-7.9513427513352442</v>
      </c>
      <c r="U272" s="39">
        <f t="shared" si="91"/>
        <v>46348473.495042741</v>
      </c>
      <c r="V272" s="39">
        <f t="shared" si="101"/>
        <v>5561816.8194051292</v>
      </c>
      <c r="W272" s="39">
        <f t="shared" si="98"/>
        <v>11335452.054250436</v>
      </c>
      <c r="X272" s="30">
        <f t="shared" si="92"/>
        <v>73.236074084540036</v>
      </c>
    </row>
    <row r="273" spans="5:24" x14ac:dyDescent="0.3">
      <c r="E273" s="30">
        <f t="shared" si="93"/>
        <v>2.7099999999999862</v>
      </c>
      <c r="F273" s="30">
        <f t="shared" si="94"/>
        <v>116.80841874879533</v>
      </c>
      <c r="G273" s="30">
        <f t="shared" si="82"/>
        <v>4.7605351461253358</v>
      </c>
      <c r="H273" s="30">
        <f t="shared" si="99"/>
        <v>0.2837702135987108</v>
      </c>
      <c r="I273" s="30">
        <f t="shared" si="95"/>
        <v>309.95845066534741</v>
      </c>
      <c r="J273" s="30">
        <f t="shared" si="96"/>
        <v>156.74034408040771</v>
      </c>
      <c r="K273" s="30">
        <f t="shared" si="97"/>
        <v>12.34495863445594</v>
      </c>
      <c r="L273" s="30">
        <f t="shared" si="83"/>
        <v>493.32962812460818</v>
      </c>
      <c r="M273" s="30">
        <f t="shared" si="84"/>
        <v>0.28641227853796347</v>
      </c>
      <c r="N273" s="30">
        <f t="shared" si="85"/>
        <v>2.6054198610296611E-3</v>
      </c>
      <c r="O273" s="30">
        <f t="shared" si="100"/>
        <v>130.51627412504928</v>
      </c>
      <c r="P273" s="30">
        <f t="shared" si="86"/>
        <v>0.41922997959005814</v>
      </c>
      <c r="Q273" s="30">
        <f t="shared" si="87"/>
        <v>6.825535374274723E-2</v>
      </c>
      <c r="R273" s="30">
        <f t="shared" si="88"/>
        <v>33.151030392115466</v>
      </c>
      <c r="S273" s="30">
        <f t="shared" si="89"/>
        <v>-79.801939257715304</v>
      </c>
      <c r="T273" s="30">
        <f t="shared" si="90"/>
        <v>-7.9727999418299733</v>
      </c>
      <c r="U273" s="39">
        <f t="shared" si="91"/>
        <v>46421679.543958269</v>
      </c>
      <c r="V273" s="39">
        <f t="shared" si="101"/>
        <v>5570601.5452749925</v>
      </c>
      <c r="W273" s="39">
        <f t="shared" si="98"/>
        <v>11391158.069703186</v>
      </c>
      <c r="X273" s="30">
        <f t="shared" si="92"/>
        <v>73.521554116931327</v>
      </c>
    </row>
    <row r="274" spans="5:24" x14ac:dyDescent="0.3">
      <c r="E274" s="30">
        <f t="shared" si="93"/>
        <v>2.719999999999986</v>
      </c>
      <c r="F274" s="30">
        <f t="shared" si="94"/>
        <v>117.13992905271648</v>
      </c>
      <c r="G274" s="30">
        <f t="shared" si="82"/>
        <v>4.7633691949991386</v>
      </c>
      <c r="H274" s="30">
        <f t="shared" si="99"/>
        <v>0.28340488738027858</v>
      </c>
      <c r="I274" s="30">
        <f t="shared" si="95"/>
        <v>309.16043127277027</v>
      </c>
      <c r="J274" s="30">
        <f t="shared" si="96"/>
        <v>156.6606160809894</v>
      </c>
      <c r="K274" s="30">
        <f t="shared" si="97"/>
        <v>12.41139863397119</v>
      </c>
      <c r="L274" s="30">
        <f t="shared" si="83"/>
        <v>495.98470549051967</v>
      </c>
      <c r="M274" s="30">
        <f t="shared" si="84"/>
        <v>0.28604991197505447</v>
      </c>
      <c r="N274" s="30">
        <f t="shared" si="85"/>
        <v>2.6108426926662732E-3</v>
      </c>
      <c r="O274" s="30">
        <f t="shared" si="100"/>
        <v>130.45970710946199</v>
      </c>
      <c r="P274" s="30">
        <f t="shared" si="86"/>
        <v>0.41921708358131565</v>
      </c>
      <c r="Q274" s="30">
        <f t="shared" si="87"/>
        <v>6.8245569845548679E-2</v>
      </c>
      <c r="R274" s="30">
        <f t="shared" si="88"/>
        <v>33.20203246650695</v>
      </c>
      <c r="S274" s="30">
        <f t="shared" si="89"/>
        <v>-79.92963003330027</v>
      </c>
      <c r="T274" s="30">
        <f t="shared" si="90"/>
        <v>-7.9942812098697793</v>
      </c>
      <c r="U274" s="39">
        <f t="shared" si="91"/>
        <v>46494528.42402491</v>
      </c>
      <c r="V274" s="39">
        <f t="shared" si="101"/>
        <v>5579343.4108829889</v>
      </c>
      <c r="W274" s="39">
        <f t="shared" si="98"/>
        <v>11446951.503812015</v>
      </c>
      <c r="X274" s="30">
        <f t="shared" si="92"/>
        <v>73.807247840851289</v>
      </c>
    </row>
    <row r="275" spans="5:24" x14ac:dyDescent="0.3">
      <c r="E275" s="30">
        <f t="shared" si="93"/>
        <v>2.7299999999999858</v>
      </c>
      <c r="F275" s="30">
        <f t="shared" si="94"/>
        <v>117.47194937738155</v>
      </c>
      <c r="G275" s="30">
        <f t="shared" si="82"/>
        <v>4.7661995763808447</v>
      </c>
      <c r="H275" s="30">
        <f t="shared" si="99"/>
        <v>0.28303813817061041</v>
      </c>
      <c r="I275" s="30">
        <f t="shared" si="95"/>
        <v>308.36113497243724</v>
      </c>
      <c r="J275" s="30">
        <f t="shared" si="96"/>
        <v>156.58067326889071</v>
      </c>
      <c r="K275" s="30">
        <f t="shared" si="97"/>
        <v>12.478017644053439</v>
      </c>
      <c r="L275" s="30">
        <f t="shared" si="83"/>
        <v>498.64693648238188</v>
      </c>
      <c r="M275" s="30">
        <f t="shared" si="84"/>
        <v>0.28568613163030626</v>
      </c>
      <c r="N275" s="30">
        <f t="shared" si="85"/>
        <v>2.616281817224959E-3</v>
      </c>
      <c r="O275" s="30">
        <f t="shared" si="100"/>
        <v>130.40298768427797</v>
      </c>
      <c r="P275" s="30">
        <f t="shared" si="86"/>
        <v>0.41920411155575149</v>
      </c>
      <c r="Q275" s="30">
        <f t="shared" si="87"/>
        <v>6.8235747776240488E-2</v>
      </c>
      <c r="R275" s="30">
        <f t="shared" si="88"/>
        <v>33.252767067505289</v>
      </c>
      <c r="S275" s="30">
        <f t="shared" si="89"/>
        <v>-80.056721457590044</v>
      </c>
      <c r="T275" s="30">
        <f t="shared" si="90"/>
        <v>-8.0157863084982974</v>
      </c>
      <c r="U275" s="39">
        <f t="shared" si="91"/>
        <v>46567015.662089705</v>
      </c>
      <c r="V275" s="39">
        <f t="shared" si="101"/>
        <v>5588041.8794507645</v>
      </c>
      <c r="W275" s="39">
        <f t="shared" si="98"/>
        <v>11502831.922606522</v>
      </c>
      <c r="X275" s="30">
        <f t="shared" si="92"/>
        <v>74.093155495153482</v>
      </c>
    </row>
    <row r="276" spans="5:24" x14ac:dyDescent="0.3">
      <c r="E276" s="30">
        <f t="shared" si="93"/>
        <v>2.7399999999999856</v>
      </c>
      <c r="F276" s="30">
        <f t="shared" si="94"/>
        <v>117.8044770480566</v>
      </c>
      <c r="G276" s="30">
        <f t="shared" si="82"/>
        <v>4.7690262759966249</v>
      </c>
      <c r="H276" s="30">
        <f t="shared" si="99"/>
        <v>0.28266996157801927</v>
      </c>
      <c r="I276" s="30">
        <f t="shared" si="95"/>
        <v>307.56056775786135</v>
      </c>
      <c r="J276" s="30">
        <f t="shared" si="96"/>
        <v>156.50051540580571</v>
      </c>
      <c r="K276" s="30">
        <f t="shared" si="97"/>
        <v>12.544815863290925</v>
      </c>
      <c r="L276" s="30">
        <f t="shared" si="83"/>
        <v>501.31632903618424</v>
      </c>
      <c r="M276" s="30">
        <f t="shared" si="84"/>
        <v>0.28532093317069585</v>
      </c>
      <c r="N276" s="30">
        <f t="shared" si="85"/>
        <v>2.6217372836578757E-3</v>
      </c>
      <c r="O276" s="30">
        <f t="shared" si="100"/>
        <v>130.34611568041916</v>
      </c>
      <c r="P276" s="30">
        <f t="shared" si="86"/>
        <v>0.41919106289814739</v>
      </c>
      <c r="Q276" s="30">
        <f t="shared" si="87"/>
        <v>6.8225887417831005E-2</v>
      </c>
      <c r="R276" s="30">
        <f t="shared" si="88"/>
        <v>33.303230933378622</v>
      </c>
      <c r="S276" s="30">
        <f t="shared" si="89"/>
        <v>-80.183205936344592</v>
      </c>
      <c r="T276" s="30">
        <f t="shared" si="90"/>
        <v>-8.0373149883971653</v>
      </c>
      <c r="U276" s="39">
        <f t="shared" si="91"/>
        <v>46639136.764607333</v>
      </c>
      <c r="V276" s="39">
        <f t="shared" si="101"/>
        <v>5596696.4117528796</v>
      </c>
      <c r="W276" s="39">
        <f t="shared" si="98"/>
        <v>11558798.886724051</v>
      </c>
      <c r="X276" s="30">
        <f t="shared" si="92"/>
        <v>74.379277305071994</v>
      </c>
    </row>
    <row r="277" spans="5:24" x14ac:dyDescent="0.3">
      <c r="E277" s="30">
        <f t="shared" si="93"/>
        <v>2.7499999999999853</v>
      </c>
      <c r="F277" s="30">
        <f t="shared" si="94"/>
        <v>118.13750935739039</v>
      </c>
      <c r="G277" s="30">
        <f t="shared" si="82"/>
        <v>4.7718492795287926</v>
      </c>
      <c r="H277" s="30">
        <f t="shared" si="99"/>
        <v>0.28230035321676894</v>
      </c>
      <c r="I277" s="30">
        <f t="shared" si="95"/>
        <v>306.7587356984979</v>
      </c>
      <c r="J277" s="30">
        <f t="shared" si="96"/>
        <v>156.42014225592175</v>
      </c>
      <c r="K277" s="30">
        <f t="shared" si="97"/>
        <v>12.611793488194234</v>
      </c>
      <c r="L277" s="30">
        <f t="shared" si="83"/>
        <v>503.99289100488903</v>
      </c>
      <c r="M277" s="30">
        <f t="shared" si="84"/>
        <v>0.28495431227050216</v>
      </c>
      <c r="N277" s="30">
        <f t="shared" si="85"/>
        <v>2.6272091410642581E-3</v>
      </c>
      <c r="O277" s="30">
        <f t="shared" si="100"/>
        <v>130.28909093057649</v>
      </c>
      <c r="P277" s="30">
        <f t="shared" si="86"/>
        <v>0.41917793698693973</v>
      </c>
      <c r="Q277" s="30">
        <f t="shared" si="87"/>
        <v>6.8215988653525766E-2</v>
      </c>
      <c r="R277" s="30">
        <f t="shared" si="88"/>
        <v>33.353420787798896</v>
      </c>
      <c r="S277" s="30">
        <f t="shared" si="89"/>
        <v>-80.309075840826154</v>
      </c>
      <c r="T277" s="30">
        <f t="shared" si="90"/>
        <v>-8.0588669978795373</v>
      </c>
      <c r="U277" s="39">
        <f t="shared" si="91"/>
        <v>46710887.21776282</v>
      </c>
      <c r="V277" s="39">
        <f t="shared" si="101"/>
        <v>5605306.4661315382</v>
      </c>
      <c r="W277" s="39">
        <f t="shared" si="98"/>
        <v>11614851.951385366</v>
      </c>
      <c r="X277" s="30">
        <f t="shared" si="92"/>
        <v>74.665613482205941</v>
      </c>
    </row>
    <row r="278" spans="5:24" x14ac:dyDescent="0.3">
      <c r="E278" s="30">
        <f t="shared" si="93"/>
        <v>2.7599999999999851</v>
      </c>
      <c r="F278" s="30">
        <f t="shared" si="94"/>
        <v>118.47104356526837</v>
      </c>
      <c r="G278" s="30">
        <f t="shared" si="82"/>
        <v>4.7746685726158802</v>
      </c>
      <c r="H278" s="30">
        <f t="shared" si="99"/>
        <v>0.28192930870876154</v>
      </c>
      <c r="I278" s="30">
        <f t="shared" si="95"/>
        <v>305.95564494008966</v>
      </c>
      <c r="J278" s="30">
        <f t="shared" si="96"/>
        <v>156.33955358594295</v>
      </c>
      <c r="K278" s="30">
        <f t="shared" si="97"/>
        <v>12.678950713176564</v>
      </c>
      <c r="L278" s="30">
        <f t="shared" si="83"/>
        <v>506.67663015764265</v>
      </c>
      <c r="M278" s="30">
        <f t="shared" si="84"/>
        <v>0.28458626461168468</v>
      </c>
      <c r="N278" s="30">
        <f t="shared" si="85"/>
        <v>2.6326974386908595E-3</v>
      </c>
      <c r="O278" s="30">
        <f t="shared" si="100"/>
        <v>130.23191326922654</v>
      </c>
      <c r="P278" s="30">
        <f t="shared" si="86"/>
        <v>0.4191647331941416</v>
      </c>
      <c r="Q278" s="30">
        <f t="shared" si="87"/>
        <v>6.8206051366737699E-2</v>
      </c>
      <c r="R278" s="30">
        <f t="shared" si="88"/>
        <v>33.403333339934569</v>
      </c>
      <c r="S278" s="30">
        <f t="shared" si="89"/>
        <v>-80.434323508013833</v>
      </c>
      <c r="T278" s="30">
        <f t="shared" si="90"/>
        <v>-8.0804420828837138</v>
      </c>
      <c r="U278" s="39">
        <f t="shared" si="91"/>
        <v>46782262.487598665</v>
      </c>
      <c r="V278" s="39">
        <f t="shared" si="101"/>
        <v>5613871.4985118397</v>
      </c>
      <c r="W278" s="39">
        <f t="shared" si="98"/>
        <v>11670990.666370485</v>
      </c>
      <c r="X278" s="30">
        <f t="shared" si="92"/>
        <v>74.952164224503505</v>
      </c>
    </row>
    <row r="279" spans="5:24" x14ac:dyDescent="0.3">
      <c r="E279" s="30">
        <f t="shared" si="93"/>
        <v>2.7699999999999849</v>
      </c>
      <c r="F279" s="30">
        <f t="shared" si="94"/>
        <v>118.80507689866772</v>
      </c>
      <c r="G279" s="30">
        <f t="shared" si="82"/>
        <v>4.7774841408527076</v>
      </c>
      <c r="H279" s="30">
        <f t="shared" si="99"/>
        <v>0.28155682368273816</v>
      </c>
      <c r="I279" s="30">
        <f t="shared" si="95"/>
        <v>305.15130170500953</v>
      </c>
      <c r="J279" s="30">
        <f t="shared" si="96"/>
        <v>156.25874916511412</v>
      </c>
      <c r="K279" s="30">
        <f t="shared" si="97"/>
        <v>12.746287730533927</v>
      </c>
      <c r="L279" s="30">
        <f t="shared" si="83"/>
        <v>509.36755417898451</v>
      </c>
      <c r="M279" s="30">
        <f t="shared" si="84"/>
        <v>0.28421678588426658</v>
      </c>
      <c r="N279" s="30">
        <f t="shared" si="85"/>
        <v>2.6382022259323957E-3</v>
      </c>
      <c r="O279" s="30">
        <f t="shared" si="100"/>
        <v>130.17458253264849</v>
      </c>
      <c r="P279" s="30">
        <f t="shared" si="86"/>
        <v>0.41915145088526512</v>
      </c>
      <c r="Q279" s="30">
        <f t="shared" si="87"/>
        <v>6.8196075441097403E-2</v>
      </c>
      <c r="R279" s="30">
        <f t="shared" si="88"/>
        <v>33.45296528454633</v>
      </c>
      <c r="S279" s="30">
        <f t="shared" si="89"/>
        <v>-80.558941240824637</v>
      </c>
      <c r="T279" s="30">
        <f t="shared" si="90"/>
        <v>-8.102039986966922</v>
      </c>
      <c r="U279" s="39">
        <f t="shared" si="91"/>
        <v>46853258.020145871</v>
      </c>
      <c r="V279" s="39">
        <f t="shared" si="101"/>
        <v>5622390.9624175038</v>
      </c>
      <c r="W279" s="39">
        <f t="shared" si="98"/>
        <v>11727214.575994659</v>
      </c>
      <c r="X279" s="30">
        <f t="shared" si="92"/>
        <v>75.238929716246034</v>
      </c>
    </row>
    <row r="280" spans="5:24" x14ac:dyDescent="0.3">
      <c r="E280" s="30">
        <f t="shared" si="93"/>
        <v>2.7799999999999847</v>
      </c>
      <c r="F280" s="30">
        <f t="shared" si="94"/>
        <v>119.13960655151318</v>
      </c>
      <c r="G280" s="30">
        <f t="shared" si="82"/>
        <v>4.7802959697904654</v>
      </c>
      <c r="H280" s="30">
        <f t="shared" si="99"/>
        <v>0.28118289377578876</v>
      </c>
      <c r="I280" s="30">
        <f t="shared" si="95"/>
        <v>304.34571229260126</v>
      </c>
      <c r="J280" s="30">
        <f t="shared" si="96"/>
        <v>156.17772876524447</v>
      </c>
      <c r="K280" s="30">
        <f t="shared" si="97"/>
        <v>12.813804730425318</v>
      </c>
      <c r="L280" s="30">
        <f t="shared" si="83"/>
        <v>512.06567066805417</v>
      </c>
      <c r="M280" s="30">
        <f t="shared" si="84"/>
        <v>0.28384587178672355</v>
      </c>
      <c r="N280" s="30">
        <f t="shared" si="85"/>
        <v>2.6437235523319902E-3</v>
      </c>
      <c r="O280" s="30">
        <f t="shared" si="100"/>
        <v>130.11709855894097</v>
      </c>
      <c r="P280" s="30">
        <f t="shared" si="86"/>
        <v>0.41913808941924163</v>
      </c>
      <c r="Q280" s="30">
        <f t="shared" si="87"/>
        <v>6.8186060760463754E-2</v>
      </c>
      <c r="R280" s="30">
        <f t="shared" si="88"/>
        <v>33.502313302085696</v>
      </c>
      <c r="S280" s="30">
        <f t="shared" si="89"/>
        <v>-80.682921308342031</v>
      </c>
      <c r="T280" s="30">
        <f t="shared" si="90"/>
        <v>-8.123660451299223</v>
      </c>
      <c r="U280" s="39">
        <f t="shared" si="91"/>
        <v>46923869.241559193</v>
      </c>
      <c r="V280" s="39">
        <f t="shared" si="101"/>
        <v>5630864.3089871025</v>
      </c>
      <c r="W280" s="39">
        <f t="shared" si="98"/>
        <v>11783523.219084531</v>
      </c>
      <c r="X280" s="30">
        <f t="shared" si="92"/>
        <v>75.525910128031754</v>
      </c>
    </row>
    <row r="281" spans="5:24" x14ac:dyDescent="0.3">
      <c r="E281" s="30">
        <f t="shared" si="93"/>
        <v>2.7899999999999845</v>
      </c>
      <c r="F281" s="30">
        <f t="shared" si="94"/>
        <v>119.47462968453404</v>
      </c>
      <c r="G281" s="30">
        <f t="shared" si="82"/>
        <v>4.7831040449367901</v>
      </c>
      <c r="H281" s="30">
        <f t="shared" si="99"/>
        <v>0.28080751463246401</v>
      </c>
      <c r="I281" s="30">
        <f t="shared" si="95"/>
        <v>303.53888307951786</v>
      </c>
      <c r="J281" s="30">
        <f t="shared" si="96"/>
        <v>156.09649216073149</v>
      </c>
      <c r="K281" s="30">
        <f t="shared" si="97"/>
        <v>12.881501900852811</v>
      </c>
      <c r="L281" s="30">
        <f t="shared" si="83"/>
        <v>514.77098713779662</v>
      </c>
      <c r="M281" s="30">
        <f t="shared" si="84"/>
        <v>0.28347351802637827</v>
      </c>
      <c r="N281" s="30">
        <f t="shared" si="85"/>
        <v>2.6492614675816158E-3</v>
      </c>
      <c r="O281" s="30">
        <f t="shared" si="100"/>
        <v>130.05946118803899</v>
      </c>
      <c r="P281" s="30">
        <f t="shared" si="86"/>
        <v>0.41912464814834172</v>
      </c>
      <c r="Q281" s="30">
        <f t="shared" si="87"/>
        <v>6.8176007208934422E-2</v>
      </c>
      <c r="R281" s="30">
        <f t="shared" si="88"/>
        <v>33.55137405879681</v>
      </c>
      <c r="S281" s="30">
        <f t="shared" si="89"/>
        <v>-80.806255946051365</v>
      </c>
      <c r="T281" s="30">
        <f t="shared" si="90"/>
        <v>-8.145303214657563</v>
      </c>
      <c r="U281" s="39">
        <f t="shared" si="91"/>
        <v>46994091.558256738</v>
      </c>
      <c r="V281" s="39">
        <f t="shared" si="101"/>
        <v>5639290.9869908085</v>
      </c>
      <c r="W281" s="39">
        <f t="shared" si="98"/>
        <v>11839916.128954438</v>
      </c>
      <c r="X281" s="30">
        <f t="shared" si="92"/>
        <v>75.813105616759614</v>
      </c>
    </row>
    <row r="282" spans="5:24" x14ac:dyDescent="0.3">
      <c r="E282" s="30">
        <f t="shared" si="93"/>
        <v>2.7999999999999843</v>
      </c>
      <c r="F282" s="30">
        <f t="shared" si="94"/>
        <v>119.81014342512201</v>
      </c>
      <c r="G282" s="30">
        <f t="shared" si="82"/>
        <v>4.7859083517558574</v>
      </c>
      <c r="H282" s="30">
        <f t="shared" si="99"/>
        <v>0.28043068190672926</v>
      </c>
      <c r="I282" s="30">
        <f t="shared" si="95"/>
        <v>302.73082052005736</v>
      </c>
      <c r="J282" s="30">
        <f t="shared" si="96"/>
        <v>156.0150391285849</v>
      </c>
      <c r="K282" s="30">
        <f t="shared" si="97"/>
        <v>12.949379427641624</v>
      </c>
      <c r="L282" s="30">
        <f t="shared" si="83"/>
        <v>517.48351101416517</v>
      </c>
      <c r="M282" s="30">
        <f t="shared" si="84"/>
        <v>0.28309972031980057</v>
      </c>
      <c r="N282" s="30">
        <f t="shared" si="85"/>
        <v>2.6548160215225489E-3</v>
      </c>
      <c r="O282" s="30">
        <f t="shared" si="100"/>
        <v>130.00167026173099</v>
      </c>
      <c r="P282" s="30">
        <f t="shared" si="86"/>
        <v>0.41911112641809306</v>
      </c>
      <c r="Q282" s="30">
        <f t="shared" si="87"/>
        <v>6.8165914670856823E-2</v>
      </c>
      <c r="R282" s="30">
        <f t="shared" si="88"/>
        <v>33.600144206821305</v>
      </c>
      <c r="S282" s="30">
        <f t="shared" si="89"/>
        <v>-80.928937356082997</v>
      </c>
      <c r="T282" s="30">
        <f t="shared" si="90"/>
        <v>-8.166968013419984</v>
      </c>
      <c r="U282" s="39">
        <f t="shared" si="91"/>
        <v>47063920.357063718</v>
      </c>
      <c r="V282" s="39">
        <f t="shared" si="101"/>
        <v>5647670.4428476458</v>
      </c>
      <c r="W282" s="39">
        <f t="shared" si="98"/>
        <v>11896392.833382916</v>
      </c>
      <c r="X282" s="30">
        <f t="shared" si="92"/>
        <v>76.100516325612702</v>
      </c>
    </row>
    <row r="283" spans="5:24" x14ac:dyDescent="0.3">
      <c r="E283" s="30">
        <f t="shared" si="93"/>
        <v>2.8099999999999841</v>
      </c>
      <c r="F283" s="30">
        <f t="shared" si="94"/>
        <v>120.14614486719022</v>
      </c>
      <c r="G283" s="30">
        <f t="shared" si="82"/>
        <v>4.7887088756684619</v>
      </c>
      <c r="H283" s="30">
        <f t="shared" si="99"/>
        <v>0.28005239126045467</v>
      </c>
      <c r="I283" s="30">
        <f t="shared" si="95"/>
        <v>301.92153114649653</v>
      </c>
      <c r="J283" s="30">
        <f t="shared" si="96"/>
        <v>155.93336944845069</v>
      </c>
      <c r="K283" s="30">
        <f t="shared" si="97"/>
        <v>13.017437494420124</v>
      </c>
      <c r="L283" s="30">
        <f t="shared" si="83"/>
        <v>520.20324963532232</v>
      </c>
      <c r="M283" s="30">
        <f t="shared" si="84"/>
        <v>0.28272447439321258</v>
      </c>
      <c r="N283" s="30">
        <f t="shared" si="85"/>
        <v>2.6603872641458113E-3</v>
      </c>
      <c r="O283" s="30">
        <f t="shared" si="100"/>
        <v>129.94372562367576</v>
      </c>
      <c r="P283" s="30">
        <f t="shared" si="86"/>
        <v>0.41909752356719837</v>
      </c>
      <c r="Q283" s="30">
        <f t="shared" si="87"/>
        <v>6.8155783030838954E-2</v>
      </c>
      <c r="R283" s="30">
        <f t="shared" si="88"/>
        <v>33.648620384306241</v>
      </c>
      <c r="S283" s="30">
        <f t="shared" si="89"/>
        <v>-81.050957707462189</v>
      </c>
      <c r="T283" s="30">
        <f t="shared" si="90"/>
        <v>-8.1886545815599607</v>
      </c>
      <c r="U283" s="39">
        <f t="shared" si="91"/>
        <v>47133351.005360529</v>
      </c>
      <c r="V283" s="39">
        <f t="shared" si="101"/>
        <v>5656002.1206432637</v>
      </c>
      <c r="W283" s="39">
        <f t="shared" si="98"/>
        <v>11952952.854589349</v>
      </c>
      <c r="X283" s="30">
        <f t="shared" si="92"/>
        <v>76.388142384041629</v>
      </c>
    </row>
    <row r="284" spans="5:24" x14ac:dyDescent="0.3">
      <c r="E284" s="30">
        <f t="shared" si="93"/>
        <v>2.8199999999999839</v>
      </c>
      <c r="F284" s="30">
        <f t="shared" si="94"/>
        <v>120.48263107103328</v>
      </c>
      <c r="G284" s="30">
        <f t="shared" si="82"/>
        <v>4.7915056020521209</v>
      </c>
      <c r="H284" s="30">
        <f t="shared" si="99"/>
        <v>0.27967263836590206</v>
      </c>
      <c r="I284" s="30">
        <f t="shared" si="95"/>
        <v>301.11102156942189</v>
      </c>
      <c r="J284" s="30">
        <f t="shared" si="96"/>
        <v>155.8514829026351</v>
      </c>
      <c r="K284" s="30">
        <f t="shared" si="97"/>
        <v>13.08567628259979</v>
      </c>
      <c r="L284" s="30">
        <f t="shared" si="83"/>
        <v>522.93021025083931</v>
      </c>
      <c r="M284" s="30">
        <f t="shared" si="84"/>
        <v>0.28234777598290023</v>
      </c>
      <c r="N284" s="30">
        <f t="shared" si="85"/>
        <v>2.6659752455926249E-3</v>
      </c>
      <c r="O284" s="30">
        <f t="shared" si="100"/>
        <v>129.88562711941961</v>
      </c>
      <c r="P284" s="30">
        <f t="shared" si="86"/>
        <v>0.41908383892745116</v>
      </c>
      <c r="Q284" s="30">
        <f t="shared" si="87"/>
        <v>6.8145612173760514E-2</v>
      </c>
      <c r="R284" s="30">
        <f t="shared" si="88"/>
        <v>33.696799215515277</v>
      </c>
      <c r="S284" s="30">
        <f t="shared" si="89"/>
        <v>-81.172309136367048</v>
      </c>
      <c r="T284" s="30">
        <f t="shared" si="90"/>
        <v>-8.2103626506409029</v>
      </c>
      <c r="U284" s="39">
        <f t="shared" si="91"/>
        <v>47202378.851235323</v>
      </c>
      <c r="V284" s="39">
        <f t="shared" si="101"/>
        <v>5664285.4621482389</v>
      </c>
      <c r="W284" s="39">
        <f t="shared" si="98"/>
        <v>12009595.709210832</v>
      </c>
      <c r="X284" s="30">
        <f t="shared" si="92"/>
        <v>76.675983907747877</v>
      </c>
    </row>
    <row r="285" spans="5:24" x14ac:dyDescent="0.3">
      <c r="E285" s="30">
        <f t="shared" si="93"/>
        <v>2.8299999999999836</v>
      </c>
      <c r="F285" s="30">
        <f t="shared" si="94"/>
        <v>120.81959906318843</v>
      </c>
      <c r="G285" s="30">
        <f t="shared" si="82"/>
        <v>4.7942985162411631</v>
      </c>
      <c r="H285" s="30">
        <f t="shared" si="99"/>
        <v>0.27929141890421505</v>
      </c>
      <c r="I285" s="30">
        <f t="shared" si="95"/>
        <v>300.29929847805823</v>
      </c>
      <c r="J285" s="30">
        <f t="shared" si="96"/>
        <v>155.76937927612869</v>
      </c>
      <c r="K285" s="30">
        <f t="shared" si="97"/>
        <v>13.154095971355131</v>
      </c>
      <c r="L285" s="30">
        <f t="shared" si="83"/>
        <v>525.66440002089382</v>
      </c>
      <c r="M285" s="30">
        <f t="shared" si="84"/>
        <v>0.28196962083563037</v>
      </c>
      <c r="N285" s="30">
        <f t="shared" si="85"/>
        <v>2.6715800161548602E-3</v>
      </c>
      <c r="O285" s="30">
        <f t="shared" si="100"/>
        <v>129.82737459641331</v>
      </c>
      <c r="P285" s="30">
        <f t="shared" si="86"/>
        <v>0.41907007182365086</v>
      </c>
      <c r="Q285" s="30">
        <f t="shared" si="87"/>
        <v>6.8135401984784238E-2</v>
      </c>
      <c r="R285" s="30">
        <f t="shared" si="88"/>
        <v>33.744677310943068</v>
      </c>
      <c r="S285" s="30">
        <f t="shared" si="89"/>
        <v>-81.292983746393773</v>
      </c>
      <c r="T285" s="30">
        <f t="shared" si="90"/>
        <v>-8.2320919498108047</v>
      </c>
      <c r="U285" s="39">
        <f t="shared" si="91"/>
        <v>47270999.223641016</v>
      </c>
      <c r="V285" s="39">
        <f t="shared" si="101"/>
        <v>5672519.9068369213</v>
      </c>
      <c r="W285" s="39">
        <f t="shared" si="98"/>
        <v>12066320.908279201</v>
      </c>
      <c r="X285" s="30">
        <f t="shared" si="92"/>
        <v>76.964040998666917</v>
      </c>
    </row>
    <row r="286" spans="5:24" x14ac:dyDescent="0.3">
      <c r="E286" s="30">
        <f t="shared" si="93"/>
        <v>2.8399999999999834</v>
      </c>
      <c r="F286" s="30">
        <f t="shared" si="94"/>
        <v>121.15704583629787</v>
      </c>
      <c r="G286" s="30">
        <f t="shared" si="82"/>
        <v>4.7970876035268359</v>
      </c>
      <c r="H286" s="30">
        <f t="shared" si="99"/>
        <v>0.27890872856728421</v>
      </c>
      <c r="I286" s="30">
        <f t="shared" si="95"/>
        <v>299.48636864059432</v>
      </c>
      <c r="J286" s="30">
        <f t="shared" si="96"/>
        <v>155.68705835663059</v>
      </c>
      <c r="K286" s="30">
        <f t="shared" si="97"/>
        <v>13.222696737603554</v>
      </c>
      <c r="L286" s="30">
        <f t="shared" si="83"/>
        <v>528.40582601546453</v>
      </c>
      <c r="M286" s="30">
        <f t="shared" si="84"/>
        <v>0.28159000470907308</v>
      </c>
      <c r="N286" s="30">
        <f t="shared" si="85"/>
        <v>2.6772016262754904E-3</v>
      </c>
      <c r="O286" s="30">
        <f t="shared" si="100"/>
        <v>129.76896790402941</v>
      </c>
      <c r="P286" s="30">
        <f t="shared" si="86"/>
        <v>0.41905622157351674</v>
      </c>
      <c r="Q286" s="30">
        <f t="shared" si="87"/>
        <v>6.8125152349367182E-2</v>
      </c>
      <c r="R286" s="30">
        <f t="shared" si="88"/>
        <v>33.792251267432832</v>
      </c>
      <c r="S286" s="30">
        <f t="shared" si="89"/>
        <v>-81.412973608829432</v>
      </c>
      <c r="T286" s="30">
        <f t="shared" si="90"/>
        <v>-8.2538422057970546</v>
      </c>
      <c r="U286" s="39">
        <f t="shared" si="91"/>
        <v>47339207.432556652</v>
      </c>
      <c r="V286" s="39">
        <f t="shared" si="101"/>
        <v>5680704.8919067979</v>
      </c>
      <c r="W286" s="39">
        <f t="shared" si="98"/>
        <v>12123127.95719827</v>
      </c>
      <c r="X286" s="30">
        <f t="shared" si="92"/>
        <v>77.252313744951138</v>
      </c>
    </row>
    <row r="287" spans="5:24" x14ac:dyDescent="0.3">
      <c r="E287" s="30">
        <f t="shared" si="93"/>
        <v>2.8499999999999832</v>
      </c>
      <c r="F287" s="30">
        <f t="shared" si="94"/>
        <v>121.49496834897219</v>
      </c>
      <c r="G287" s="30">
        <f t="shared" si="82"/>
        <v>4.7998728491574099</v>
      </c>
      <c r="H287" s="30">
        <f t="shared" si="99"/>
        <v>0.27852456305739182</v>
      </c>
      <c r="I287" s="30">
        <f t="shared" si="95"/>
        <v>298.672238904506</v>
      </c>
      <c r="J287" s="30">
        <f t="shared" si="96"/>
        <v>155.60451993457261</v>
      </c>
      <c r="K287" s="30">
        <f t="shared" si="97"/>
        <v>13.291478755985196</v>
      </c>
      <c r="L287" s="30">
        <f t="shared" si="83"/>
        <v>531.15449521352616</v>
      </c>
      <c r="M287" s="30">
        <f t="shared" si="84"/>
        <v>0.28120892337223058</v>
      </c>
      <c r="N287" s="30">
        <f t="shared" si="85"/>
        <v>2.682840126549044E-3</v>
      </c>
      <c r="O287" s="30">
        <f t="shared" si="100"/>
        <v>129.71040689357926</v>
      </c>
      <c r="P287" s="30">
        <f t="shared" si="86"/>
        <v>0.41904228748760042</v>
      </c>
      <c r="Q287" s="30">
        <f t="shared" si="87"/>
        <v>6.8114863153272434E-2</v>
      </c>
      <c r="R287" s="30">
        <f t="shared" si="88"/>
        <v>33.839517668297269</v>
      </c>
      <c r="S287" s="30">
        <f t="shared" si="89"/>
        <v>-81.53227076293264</v>
      </c>
      <c r="T287" s="30">
        <f t="shared" si="90"/>
        <v>-8.2756131429014061</v>
      </c>
      <c r="U287" s="39">
        <f t="shared" si="91"/>
        <v>47406998.769153394</v>
      </c>
      <c r="V287" s="39">
        <f t="shared" si="101"/>
        <v>5688839.8522984069</v>
      </c>
      <c r="W287" s="39">
        <f t="shared" si="98"/>
        <v>12180016.355721254</v>
      </c>
      <c r="X287" s="30">
        <f t="shared" si="92"/>
        <v>77.540802220952912</v>
      </c>
    </row>
    <row r="288" spans="5:24" x14ac:dyDescent="0.3">
      <c r="E288" s="30">
        <f t="shared" si="93"/>
        <v>2.859999999999983</v>
      </c>
      <c r="F288" s="30">
        <f t="shared" si="94"/>
        <v>121.83336352565517</v>
      </c>
      <c r="G288" s="30">
        <f t="shared" si="82"/>
        <v>4.8026542383382882</v>
      </c>
      <c r="H288" s="30">
        <f t="shared" si="99"/>
        <v>0.27813891808783353</v>
      </c>
      <c r="I288" s="30">
        <f t="shared" si="95"/>
        <v>297.85691619687668</v>
      </c>
      <c r="J288" s="30">
        <f t="shared" si="96"/>
        <v>155.52176380314359</v>
      </c>
      <c r="K288" s="30">
        <f t="shared" si="97"/>
        <v>13.360442198842708</v>
      </c>
      <c r="L288" s="30">
        <f t="shared" si="83"/>
        <v>533.91041450224145</v>
      </c>
      <c r="M288" s="30">
        <f t="shared" si="84"/>
        <v>0.28082637260587151</v>
      </c>
      <c r="N288" s="30">
        <f t="shared" si="85"/>
        <v>2.688495567722062E-3</v>
      </c>
      <c r="O288" s="30">
        <f t="shared" si="100"/>
        <v>129.65169141833039</v>
      </c>
      <c r="P288" s="30">
        <f t="shared" si="86"/>
        <v>0.41902826886919764</v>
      </c>
      <c r="Q288" s="30">
        <f t="shared" si="87"/>
        <v>6.8104534282580745E-2</v>
      </c>
      <c r="R288" s="30">
        <f t="shared" si="88"/>
        <v>33.886473083442844</v>
      </c>
      <c r="S288" s="30">
        <f t="shared" si="89"/>
        <v>-81.650867216222025</v>
      </c>
      <c r="T288" s="30">
        <f t="shared" si="90"/>
        <v>-8.2974044829951055</v>
      </c>
      <c r="U288" s="39">
        <f t="shared" si="91"/>
        <v>47474368.505965255</v>
      </c>
      <c r="V288" s="39">
        <f t="shared" si="101"/>
        <v>5696924.2207158301</v>
      </c>
      <c r="W288" s="39">
        <f t="shared" si="98"/>
        <v>12236985.597928412</v>
      </c>
      <c r="X288" s="30">
        <f t="shared" si="92"/>
        <v>77.829506487207397</v>
      </c>
    </row>
    <row r="289" spans="5:24" x14ac:dyDescent="0.3">
      <c r="E289" s="30">
        <f t="shared" si="93"/>
        <v>2.8699999999999828</v>
      </c>
      <c r="F289" s="30">
        <f t="shared" si="94"/>
        <v>122.1722282564896</v>
      </c>
      <c r="G289" s="30">
        <f t="shared" si="82"/>
        <v>4.80543175623212</v>
      </c>
      <c r="H289" s="30">
        <f t="shared" si="99"/>
        <v>0.2777517893831849</v>
      </c>
      <c r="I289" s="30">
        <f t="shared" si="95"/>
        <v>297.04040752471445</v>
      </c>
      <c r="J289" s="30">
        <f t="shared" si="96"/>
        <v>155.43878975831365</v>
      </c>
      <c r="K289" s="30">
        <f t="shared" si="97"/>
        <v>13.429587236201002</v>
      </c>
      <c r="L289" s="30">
        <f t="shared" si="83"/>
        <v>536.67359067615109</v>
      </c>
      <c r="M289" s="30">
        <f t="shared" si="84"/>
        <v>0.28044234820297076</v>
      </c>
      <c r="N289" s="30">
        <f t="shared" si="85"/>
        <v>2.6941680006935527E-3</v>
      </c>
      <c r="O289" s="30">
        <f t="shared" si="100"/>
        <v>129.59282133352355</v>
      </c>
      <c r="P289" s="30">
        <f t="shared" si="86"/>
        <v>0.4190141650142577</v>
      </c>
      <c r="Q289" s="30">
        <f t="shared" si="87"/>
        <v>6.8094165623702421E-2</v>
      </c>
      <c r="R289" s="30">
        <f t="shared" si="88"/>
        <v>33.933114069497215</v>
      </c>
      <c r="S289" s="30">
        <f t="shared" si="89"/>
        <v>-81.768754944772439</v>
      </c>
      <c r="T289" s="30">
        <f t="shared" si="90"/>
        <v>-8.3192159455141805</v>
      </c>
      <c r="U289" s="39">
        <f t="shared" si="91"/>
        <v>47541311.89706412</v>
      </c>
      <c r="V289" s="39">
        <f t="shared" si="101"/>
        <v>5704957.427647694</v>
      </c>
      <c r="W289" s="39">
        <f t="shared" si="98"/>
        <v>12294035.172204889</v>
      </c>
      <c r="X289" s="30">
        <f t="shared" si="92"/>
        <v>78.118426590415197</v>
      </c>
    </row>
    <row r="290" spans="5:24" x14ac:dyDescent="0.3">
      <c r="E290" s="30">
        <f t="shared" si="93"/>
        <v>2.8799999999999826</v>
      </c>
      <c r="F290" s="30">
        <f t="shared" si="94"/>
        <v>122.51155939718457</v>
      </c>
      <c r="G290" s="30">
        <f t="shared" si="82"/>
        <v>4.8082053879589246</v>
      </c>
      <c r="H290" s="30">
        <f t="shared" si="99"/>
        <v>0.27736317268045596</v>
      </c>
      <c r="I290" s="30">
        <f t="shared" si="95"/>
        <v>296.22271997526673</v>
      </c>
      <c r="J290" s="30">
        <f t="shared" si="96"/>
        <v>155.35559759885851</v>
      </c>
      <c r="K290" s="30">
        <f t="shared" si="97"/>
        <v>13.498914035746953</v>
      </c>
      <c r="L290" s="30">
        <f t="shared" si="83"/>
        <v>539.44403043636339</v>
      </c>
      <c r="M290" s="30">
        <f t="shared" si="84"/>
        <v>0.28005684596915675</v>
      </c>
      <c r="N290" s="30">
        <f t="shared" si="85"/>
        <v>2.6998574765154516E-3</v>
      </c>
      <c r="O290" s="30">
        <f t="shared" si="100"/>
        <v>129.53379649639012</v>
      </c>
      <c r="P290" s="30">
        <f t="shared" si="86"/>
        <v>0.41899997521129334</v>
      </c>
      <c r="Q290" s="30">
        <f t="shared" si="87"/>
        <v>6.8083757063389441E-2</v>
      </c>
      <c r="R290" s="30">
        <f t="shared" si="88"/>
        <v>33.979437169940461</v>
      </c>
      <c r="S290" s="30">
        <f t="shared" si="89"/>
        <v>-81.885925893519598</v>
      </c>
      <c r="T290" s="30">
        <f t="shared" si="90"/>
        <v>-8.3410472474549202</v>
      </c>
      <c r="U290" s="39">
        <f t="shared" si="91"/>
        <v>47607824.178239971</v>
      </c>
      <c r="V290" s="39">
        <f t="shared" si="101"/>
        <v>5712938.901388796</v>
      </c>
      <c r="W290" s="39">
        <f t="shared" si="98"/>
        <v>12351164.561218778</v>
      </c>
      <c r="X290" s="30">
        <f t="shared" si="92"/>
        <v>78.407562563425103</v>
      </c>
    </row>
    <row r="291" spans="5:24" x14ac:dyDescent="0.3">
      <c r="E291" s="30">
        <f t="shared" si="93"/>
        <v>2.8899999999999824</v>
      </c>
      <c r="F291" s="30">
        <f t="shared" si="94"/>
        <v>122.85135376888397</v>
      </c>
      <c r="G291" s="30">
        <f t="shared" si="82"/>
        <v>4.8109751185962066</v>
      </c>
      <c r="H291" s="30">
        <f t="shared" si="99"/>
        <v>0.27697306372820307</v>
      </c>
      <c r="I291" s="30">
        <f t="shared" si="95"/>
        <v>295.40386071633151</v>
      </c>
      <c r="J291" s="30">
        <f t="shared" si="96"/>
        <v>155.27218712638395</v>
      </c>
      <c r="K291" s="30">
        <f t="shared" si="97"/>
        <v>13.568422762809078</v>
      </c>
      <c r="L291" s="30">
        <f t="shared" si="83"/>
        <v>542.22174038974185</v>
      </c>
      <c r="M291" s="30">
        <f t="shared" si="84"/>
        <v>0.27966986172316266</v>
      </c>
      <c r="N291" s="30">
        <f t="shared" si="85"/>
        <v>2.7055640463930792E-3</v>
      </c>
      <c r="O291" s="30">
        <f t="shared" si="100"/>
        <v>129.47461676616942</v>
      </c>
      <c r="P291" s="30">
        <f t="shared" si="86"/>
        <v>0.41898569874128777</v>
      </c>
      <c r="Q291" s="30">
        <f t="shared" si="87"/>
        <v>6.8073308488747611E-2</v>
      </c>
      <c r="R291" s="30">
        <f t="shared" si="88"/>
        <v>34.025438915239306</v>
      </c>
      <c r="S291" s="30">
        <f t="shared" si="89"/>
        <v>-82.002371976572249</v>
      </c>
      <c r="T291" s="30">
        <f t="shared" si="90"/>
        <v>-8.3628981033695045</v>
      </c>
      <c r="U291" s="39">
        <f t="shared" si="91"/>
        <v>47673900.567185357</v>
      </c>
      <c r="V291" s="39">
        <f t="shared" si="101"/>
        <v>5720868.0680622431</v>
      </c>
      <c r="W291" s="39">
        <f t="shared" si="98"/>
        <v>12408373.241899401</v>
      </c>
      <c r="X291" s="30">
        <f t="shared" si="92"/>
        <v>78.696914425216718</v>
      </c>
    </row>
    <row r="292" spans="5:24" x14ac:dyDescent="0.3">
      <c r="E292" s="30">
        <f t="shared" si="93"/>
        <v>2.8999999999999821</v>
      </c>
      <c r="F292" s="30">
        <f t="shared" si="94"/>
        <v>123.19160815803636</v>
      </c>
      <c r="G292" s="30">
        <f t="shared" si="82"/>
        <v>4.8137409331790924</v>
      </c>
      <c r="H292" s="30">
        <f t="shared" si="99"/>
        <v>0.27658145828857172</v>
      </c>
      <c r="I292" s="30">
        <f t="shared" si="95"/>
        <v>294.58383699656576</v>
      </c>
      <c r="J292" s="30">
        <f t="shared" si="96"/>
        <v>155.18855814535027</v>
      </c>
      <c r="K292" s="30">
        <f t="shared" si="97"/>
        <v>13.638113580337157</v>
      </c>
      <c r="L292" s="30">
        <f t="shared" si="83"/>
        <v>545.00672704809062</v>
      </c>
      <c r="M292" s="30">
        <f t="shared" si="84"/>
        <v>0.27928139129728496</v>
      </c>
      <c r="N292" s="30">
        <f t="shared" si="85"/>
        <v>2.7112877616856028E-3</v>
      </c>
      <c r="O292" s="30">
        <f t="shared" si="100"/>
        <v>129.41528200412603</v>
      </c>
      <c r="P292" s="30">
        <f t="shared" si="86"/>
        <v>0.41897133487760124</v>
      </c>
      <c r="Q292" s="30">
        <f t="shared" si="87"/>
        <v>6.8062819787248902E-2</v>
      </c>
      <c r="R292" s="30">
        <f t="shared" si="88"/>
        <v>34.071115822985099</v>
      </c>
      <c r="S292" s="30">
        <f t="shared" si="89"/>
        <v>-82.118085077532825</v>
      </c>
      <c r="T292" s="30">
        <f t="shared" si="90"/>
        <v>-8.3847682253618103</v>
      </c>
      <c r="U292" s="39">
        <f t="shared" si="91"/>
        <v>47739536.26368501</v>
      </c>
      <c r="V292" s="39">
        <f t="shared" si="101"/>
        <v>5728744.3516422007</v>
      </c>
      <c r="W292" s="39">
        <f t="shared" si="98"/>
        <v>12465660.685415823</v>
      </c>
      <c r="X292" s="30">
        <f t="shared" si="92"/>
        <v>78.986482180882902</v>
      </c>
    </row>
    <row r="293" spans="5:24" x14ac:dyDescent="0.3">
      <c r="E293" s="30">
        <f t="shared" si="93"/>
        <v>2.9099999999999819</v>
      </c>
      <c r="F293" s="30">
        <f t="shared" si="94"/>
        <v>123.53231931626621</v>
      </c>
      <c r="G293" s="30">
        <f t="shared" si="82"/>
        <v>4.8165028167004547</v>
      </c>
      <c r="H293" s="30">
        <f t="shared" si="99"/>
        <v>0.27618835213623072</v>
      </c>
      <c r="I293" s="30">
        <f t="shared" si="95"/>
        <v>293.76265614579046</v>
      </c>
      <c r="J293" s="30">
        <f t="shared" si="96"/>
        <v>155.10471046309667</v>
      </c>
      <c r="K293" s="30">
        <f t="shared" si="97"/>
        <v>13.707986648881839</v>
      </c>
      <c r="L293" s="30">
        <f t="shared" si="83"/>
        <v>547.79899682733992</v>
      </c>
      <c r="M293" s="30">
        <f t="shared" si="84"/>
        <v>0.27889143053784821</v>
      </c>
      <c r="N293" s="30">
        <f t="shared" si="85"/>
        <v>2.717028673906499E-3</v>
      </c>
      <c r="O293" s="30">
        <f t="shared" si="100"/>
        <v>129.3557920735671</v>
      </c>
      <c r="P293" s="30">
        <f t="shared" si="86"/>
        <v>0.41895688288587624</v>
      </c>
      <c r="Q293" s="30">
        <f t="shared" si="87"/>
        <v>6.8052290846744121E-2</v>
      </c>
      <c r="R293" s="30">
        <f t="shared" si="88"/>
        <v>34.116464398035276</v>
      </c>
      <c r="S293" s="30">
        <f t="shared" si="89"/>
        <v>-82.233057049826499</v>
      </c>
      <c r="T293" s="30">
        <f t="shared" si="90"/>
        <v>-8.4066573230834152</v>
      </c>
      <c r="U293" s="39">
        <f t="shared" si="91"/>
        <v>47804726.449810252</v>
      </c>
      <c r="V293" s="39">
        <f t="shared" si="101"/>
        <v>5736567.1739772297</v>
      </c>
      <c r="W293" s="39">
        <f t="shared" si="98"/>
        <v>12523026.357155595</v>
      </c>
      <c r="X293" s="30">
        <f t="shared" si="92"/>
        <v>79.276265821612341</v>
      </c>
    </row>
    <row r="294" spans="5:24" x14ac:dyDescent="0.3">
      <c r="E294" s="30">
        <f t="shared" si="93"/>
        <v>2.9199999999999817</v>
      </c>
      <c r="F294" s="30">
        <f t="shared" si="94"/>
        <v>123.87348396024656</v>
      </c>
      <c r="G294" s="30">
        <f t="shared" si="82"/>
        <v>4.8192607541110561</v>
      </c>
      <c r="H294" s="30">
        <f t="shared" si="99"/>
        <v>0.27579374106014853</v>
      </c>
      <c r="I294" s="30">
        <f t="shared" si="95"/>
        <v>292.94032557529221</v>
      </c>
      <c r="J294" s="30">
        <f t="shared" si="96"/>
        <v>155.02064388986582</v>
      </c>
      <c r="K294" s="30">
        <f t="shared" si="97"/>
        <v>13.778042126574201</v>
      </c>
      <c r="L294" s="30">
        <f t="shared" si="83"/>
        <v>550.59855604672873</v>
      </c>
      <c r="M294" s="30">
        <f t="shared" si="84"/>
        <v>0.27849997530567527</v>
      </c>
      <c r="N294" s="30">
        <f t="shared" si="85"/>
        <v>2.7227868347240161E-3</v>
      </c>
      <c r="O294" s="30">
        <f t="shared" si="100"/>
        <v>129.2961468398598</v>
      </c>
      <c r="P294" s="30">
        <f t="shared" si="86"/>
        <v>0.41894234202394104</v>
      </c>
      <c r="Q294" s="30">
        <f t="shared" si="87"/>
        <v>6.8041721555475443E-2</v>
      </c>
      <c r="R294" s="30">
        <f t="shared" si="88"/>
        <v>34.161481132658274</v>
      </c>
      <c r="S294" s="30">
        <f t="shared" si="89"/>
        <v>-82.347279717038376</v>
      </c>
      <c r="T294" s="30">
        <f t="shared" si="90"/>
        <v>-8.4285651037297491</v>
      </c>
      <c r="U294" s="39">
        <f t="shared" si="91"/>
        <v>47869466.290118285</v>
      </c>
      <c r="V294" s="39">
        <f t="shared" si="101"/>
        <v>5744335.9548141938</v>
      </c>
      <c r="W294" s="39">
        <f t="shared" si="98"/>
        <v>12580469.716703737</v>
      </c>
      <c r="X294" s="30">
        <f t="shared" si="92"/>
        <v>79.566265324671988</v>
      </c>
    </row>
    <row r="295" spans="5:24" x14ac:dyDescent="0.3">
      <c r="E295" s="30">
        <f t="shared" si="93"/>
        <v>2.9299999999999815</v>
      </c>
      <c r="F295" s="30">
        <f t="shared" si="94"/>
        <v>124.21509877157314</v>
      </c>
      <c r="G295" s="30">
        <f t="shared" si="82"/>
        <v>4.8220147303196859</v>
      </c>
      <c r="H295" s="30">
        <f t="shared" si="99"/>
        <v>0.27539762086297159</v>
      </c>
      <c r="I295" s="30">
        <f t="shared" si="95"/>
        <v>292.11685277812182</v>
      </c>
      <c r="J295" s="30">
        <f t="shared" si="96"/>
        <v>154.93635823882852</v>
      </c>
      <c r="K295" s="30">
        <f t="shared" si="97"/>
        <v>13.848280169105282</v>
      </c>
      <c r="L295" s="30">
        <f t="shared" si="83"/>
        <v>553.4054109279873</v>
      </c>
      <c r="M295" s="30">
        <f t="shared" si="84"/>
        <v>0.27810702147656385</v>
      </c>
      <c r="N295" s="30">
        <f t="shared" si="85"/>
        <v>2.7285622959616405E-3</v>
      </c>
      <c r="O295" s="30">
        <f t="shared" si="100"/>
        <v>129.23634617044885</v>
      </c>
      <c r="P295" s="30">
        <f t="shared" si="86"/>
        <v>0.41892771154171204</v>
      </c>
      <c r="Q295" s="30">
        <f t="shared" si="87"/>
        <v>6.8031111802089442E-2</v>
      </c>
      <c r="R295" s="30">
        <f t="shared" si="88"/>
        <v>34.206162506682126</v>
      </c>
      <c r="S295" s="30">
        <f t="shared" si="89"/>
        <v>-82.460744873259088</v>
      </c>
      <c r="T295" s="30">
        <f t="shared" si="90"/>
        <v>-8.4504912720364747</v>
      </c>
      <c r="U295" s="39">
        <f t="shared" si="91"/>
        <v>47933750.931856371</v>
      </c>
      <c r="V295" s="39">
        <f t="shared" si="101"/>
        <v>5752050.1118227644</v>
      </c>
      <c r="W295" s="39">
        <f t="shared" si="98"/>
        <v>12637990.217821965</v>
      </c>
      <c r="X295" s="30">
        <f t="shared" si="92"/>
        <v>79.856480653389426</v>
      </c>
    </row>
    <row r="296" spans="5:24" x14ac:dyDescent="0.3">
      <c r="E296" s="30">
        <f t="shared" si="93"/>
        <v>2.9399999999999813</v>
      </c>
      <c r="F296" s="30">
        <f t="shared" si="94"/>
        <v>124.55716039663996</v>
      </c>
      <c r="G296" s="30">
        <f t="shared" si="82"/>
        <v>4.8247647301933103</v>
      </c>
      <c r="H296" s="30">
        <f t="shared" si="99"/>
        <v>0.27499998736244535</v>
      </c>
      <c r="I296" s="30">
        <f t="shared" si="95"/>
        <v>291.29224532938923</v>
      </c>
      <c r="J296" s="30">
        <f t="shared" si="96"/>
        <v>154.85185332610814</v>
      </c>
      <c r="K296" s="30">
        <f t="shared" si="97"/>
        <v>13.918700929705585</v>
      </c>
      <c r="L296" s="30">
        <f t="shared" si="83"/>
        <v>556.21956759451791</v>
      </c>
      <c r="M296" s="30">
        <f t="shared" si="84"/>
        <v>0.27771256494176977</v>
      </c>
      <c r="N296" s="30">
        <f t="shared" si="85"/>
        <v>2.7343551095985632E-3</v>
      </c>
      <c r="O296" s="30">
        <f t="shared" si="100"/>
        <v>129.17638993487373</v>
      </c>
      <c r="P296" s="30">
        <f t="shared" si="86"/>
        <v>0.41891299068109522</v>
      </c>
      <c r="Q296" s="30">
        <f t="shared" si="87"/>
        <v>6.8020461475649996E-2</v>
      </c>
      <c r="R296" s="30">
        <f t="shared" si="88"/>
        <v>34.250504987646664</v>
      </c>
      <c r="S296" s="30">
        <f t="shared" si="89"/>
        <v>-82.573444283439215</v>
      </c>
      <c r="T296" s="30">
        <f t="shared" si="90"/>
        <v>-8.4724355302760053</v>
      </c>
      <c r="U296" s="39">
        <f t="shared" si="91"/>
        <v>47997575.505171232</v>
      </c>
      <c r="V296" s="39">
        <f t="shared" si="101"/>
        <v>5759709.0606205473</v>
      </c>
      <c r="W296" s="39">
        <f t="shared" si="98"/>
        <v>12695587.30842817</v>
      </c>
      <c r="X296" s="30">
        <f t="shared" si="92"/>
        <v>80.146911757135356</v>
      </c>
    </row>
    <row r="297" spans="5:24" x14ac:dyDescent="0.3">
      <c r="E297" s="30">
        <f t="shared" si="93"/>
        <v>2.9499999999999811</v>
      </c>
      <c r="F297" s="30">
        <f t="shared" si="94"/>
        <v>124.89966544651642</v>
      </c>
      <c r="G297" s="30">
        <f t="shared" si="82"/>
        <v>4.8275107385572191</v>
      </c>
      <c r="H297" s="30">
        <f t="shared" si="99"/>
        <v>0.2746008363908814</v>
      </c>
      <c r="I297" s="30">
        <f t="shared" si="95"/>
        <v>290.46651088655483</v>
      </c>
      <c r="J297" s="30">
        <f t="shared" si="96"/>
        <v>154.76712897080537</v>
      </c>
      <c r="K297" s="30">
        <f t="shared" si="97"/>
        <v>13.989304559124552</v>
      </c>
      <c r="L297" s="30">
        <f t="shared" si="83"/>
        <v>559.04103207057472</v>
      </c>
      <c r="M297" s="30">
        <f t="shared" si="84"/>
        <v>0.27731660160849608</v>
      </c>
      <c r="N297" s="30">
        <f t="shared" si="85"/>
        <v>2.7401653277701445E-3</v>
      </c>
      <c r="O297" s="30">
        <f t="shared" si="100"/>
        <v>129.11627800478641</v>
      </c>
      <c r="P297" s="30">
        <f t="shared" si="86"/>
        <v>0.4188981786758853</v>
      </c>
      <c r="Q297" s="30">
        <f t="shared" si="87"/>
        <v>6.8009770465651612E-2</v>
      </c>
      <c r="R297" s="30">
        <f t="shared" si="88"/>
        <v>34.2945050309594</v>
      </c>
      <c r="S297" s="30">
        <f t="shared" si="89"/>
        <v>-82.685369683752143</v>
      </c>
      <c r="T297" s="30">
        <f t="shared" si="90"/>
        <v>-8.4943975782542598</v>
      </c>
      <c r="U297" s="39">
        <f t="shared" si="91"/>
        <v>48060935.123323403</v>
      </c>
      <c r="V297" s="39">
        <f t="shared" si="101"/>
        <v>5767312.2147988081</v>
      </c>
      <c r="W297" s="39">
        <f t="shared" si="98"/>
        <v>12753260.430576159</v>
      </c>
      <c r="X297" s="30">
        <f t="shared" si="92"/>
        <v>80.437558571305928</v>
      </c>
    </row>
    <row r="298" spans="5:24" x14ac:dyDescent="0.3">
      <c r="E298" s="30">
        <f t="shared" si="93"/>
        <v>2.9599999999999809</v>
      </c>
      <c r="F298" s="30">
        <f t="shared" si="94"/>
        <v>125.24261049682602</v>
      </c>
      <c r="G298" s="30">
        <f t="shared" si="82"/>
        <v>4.8302527401951885</v>
      </c>
      <c r="H298" s="30">
        <f t="shared" si="99"/>
        <v>0.27420016379693379</v>
      </c>
      <c r="I298" s="30">
        <f t="shared" si="95"/>
        <v>289.6396571897173</v>
      </c>
      <c r="J298" s="30">
        <f t="shared" si="96"/>
        <v>154.68218499502282</v>
      </c>
      <c r="K298" s="30">
        <f t="shared" si="97"/>
        <v>14.060091205610004</v>
      </c>
      <c r="L298" s="30">
        <f t="shared" si="83"/>
        <v>561.86981028044158</v>
      </c>
      <c r="M298" s="30">
        <f t="shared" si="84"/>
        <v>0.27691912740038838</v>
      </c>
      <c r="N298" s="30">
        <f t="shared" si="85"/>
        <v>2.7459930027683883E-3</v>
      </c>
      <c r="O298" s="30">
        <f t="shared" si="100"/>
        <v>129.05601025396871</v>
      </c>
      <c r="P298" s="30">
        <f t="shared" si="86"/>
        <v>0.41888327475166393</v>
      </c>
      <c r="Q298" s="30">
        <f t="shared" si="87"/>
        <v>6.7999038662032704E-2</v>
      </c>
      <c r="R298" s="30">
        <f t="shared" si="88"/>
        <v>34.33815908005505</v>
      </c>
      <c r="S298" s="30">
        <f t="shared" si="89"/>
        <v>-82.796512781965674</v>
      </c>
      <c r="T298" s="30">
        <f t="shared" si="90"/>
        <v>-8.5163771133075752</v>
      </c>
      <c r="U298" s="39">
        <f t="shared" si="91"/>
        <v>48123824.882906668</v>
      </c>
      <c r="V298" s="39">
        <f t="shared" si="101"/>
        <v>5774858.9859488001</v>
      </c>
      <c r="W298" s="39">
        <f t="shared" si="98"/>
        <v>12811009.020435646</v>
      </c>
      <c r="X298" s="30">
        <f t="shared" si="92"/>
        <v>80.728421017305038</v>
      </c>
    </row>
    <row r="299" spans="5:24" x14ac:dyDescent="0.3">
      <c r="E299" s="30">
        <f t="shared" si="93"/>
        <v>2.9699999999999807</v>
      </c>
      <c r="F299" s="30">
        <f t="shared" si="94"/>
        <v>125.58599208762656</v>
      </c>
      <c r="G299" s="30">
        <f t="shared" si="82"/>
        <v>4.8329907198496356</v>
      </c>
      <c r="H299" s="30">
        <f t="shared" si="99"/>
        <v>0.27379796544471091</v>
      </c>
      <c r="I299" s="30">
        <f t="shared" si="95"/>
        <v>288.81169206189765</v>
      </c>
      <c r="J299" s="30">
        <f t="shared" si="96"/>
        <v>154.59702122388975</v>
      </c>
      <c r="K299" s="30">
        <f t="shared" si="97"/>
        <v>14.131061014887567</v>
      </c>
      <c r="L299" s="30">
        <f t="shared" si="83"/>
        <v>564.70590804761059</v>
      </c>
      <c r="M299" s="30">
        <f t="shared" si="84"/>
        <v>0.27652013825803712</v>
      </c>
      <c r="N299" s="30">
        <f t="shared" si="85"/>
        <v>2.7518381870424084E-3</v>
      </c>
      <c r="O299" s="30">
        <f t="shared" si="100"/>
        <v>128.9955865583498</v>
      </c>
      <c r="P299" s="30">
        <f t="shared" si="86"/>
        <v>0.4188682781256971</v>
      </c>
      <c r="Q299" s="30">
        <f t="shared" si="87"/>
        <v>6.7988265955189212E-2</v>
      </c>
      <c r="R299" s="30">
        <f t="shared" si="88"/>
        <v>34.381463566558921</v>
      </c>
      <c r="S299" s="30">
        <f t="shared" si="89"/>
        <v>-82.906865257822417</v>
      </c>
      <c r="T299" s="30">
        <f t="shared" si="90"/>
        <v>-8.5383738302998431</v>
      </c>
      <c r="U299" s="39">
        <f t="shared" si="91"/>
        <v>48186239.864072785</v>
      </c>
      <c r="V299" s="39">
        <f t="shared" si="101"/>
        <v>5782348.7836887343</v>
      </c>
      <c r="W299" s="39">
        <f t="shared" si="98"/>
        <v>12868832.508272534</v>
      </c>
      <c r="X299" s="30">
        <f t="shared" si="92"/>
        <v>81.019499002526842</v>
      </c>
    </row>
    <row r="300" spans="5:24" x14ac:dyDescent="0.3">
      <c r="E300" s="30">
        <f t="shared" si="93"/>
        <v>2.9799999999999804</v>
      </c>
      <c r="F300" s="30">
        <f t="shared" si="94"/>
        <v>125.92980672329216</v>
      </c>
      <c r="G300" s="30">
        <f t="shared" si="82"/>
        <v>4.8357246622217875</v>
      </c>
      <c r="H300" s="30">
        <f t="shared" si="99"/>
        <v>0.27339423721519651</v>
      </c>
      <c r="I300" s="30">
        <f t="shared" si="95"/>
        <v>287.98262340931944</v>
      </c>
      <c r="J300" s="30">
        <f t="shared" si="96"/>
        <v>154.51163748558676</v>
      </c>
      <c r="K300" s="30">
        <f t="shared" si="97"/>
        <v>14.202214130140066</v>
      </c>
      <c r="L300" s="30">
        <f t="shared" si="83"/>
        <v>567.54933109395836</v>
      </c>
      <c r="M300" s="30">
        <f t="shared" si="84"/>
        <v>0.27611963013948571</v>
      </c>
      <c r="N300" s="30">
        <f t="shared" si="85"/>
        <v>2.7577009331989028E-3</v>
      </c>
      <c r="O300" s="30">
        <f t="shared" si="100"/>
        <v>128.93500679602383</v>
      </c>
      <c r="P300" s="30">
        <f t="shared" si="86"/>
        <v>0.41885318800682947</v>
      </c>
      <c r="Q300" s="30">
        <f t="shared" si="87"/>
        <v>6.7977452235988334E-2</v>
      </c>
      <c r="R300" s="30">
        <f t="shared" si="88"/>
        <v>34.424414910453976</v>
      </c>
      <c r="S300" s="30">
        <f t="shared" si="89"/>
        <v>-83.016418763429343</v>
      </c>
      <c r="T300" s="30">
        <f t="shared" si="90"/>
        <v>-8.5603874216198346</v>
      </c>
      <c r="U300" s="39">
        <f t="shared" si="91"/>
        <v>48248175.130761407</v>
      </c>
      <c r="V300" s="39">
        <f t="shared" si="101"/>
        <v>5789781.0156913688</v>
      </c>
      <c r="W300" s="39">
        <f t="shared" si="98"/>
        <v>12926730.318429448</v>
      </c>
      <c r="X300" s="30">
        <f t="shared" si="92"/>
        <v>81.310792420338103</v>
      </c>
    </row>
    <row r="301" spans="5:24" x14ac:dyDescent="0.3">
      <c r="E301" s="30">
        <f t="shared" si="93"/>
        <v>2.9899999999999802</v>
      </c>
      <c r="F301" s="30">
        <f t="shared" si="94"/>
        <v>126.2740508723967</v>
      </c>
      <c r="G301" s="30">
        <f t="shared" si="82"/>
        <v>4.8384545519718527</v>
      </c>
      <c r="H301" s="30">
        <f t="shared" si="99"/>
        <v>0.2729889750065162</v>
      </c>
      <c r="I301" s="30">
        <f t="shared" si="95"/>
        <v>287.15245922168515</v>
      </c>
      <c r="J301" s="30">
        <f t="shared" si="96"/>
        <v>154.42603361137057</v>
      </c>
      <c r="K301" s="30">
        <f t="shared" si="97"/>
        <v>14.273550691986898</v>
      </c>
      <c r="L301" s="30">
        <f t="shared" si="83"/>
        <v>570.40008503892182</v>
      </c>
      <c r="M301" s="30">
        <f t="shared" si="84"/>
        <v>0.27571759902074533</v>
      </c>
      <c r="N301" s="30">
        <f t="shared" si="85"/>
        <v>2.7635812940026267E-3</v>
      </c>
      <c r="O301" s="30">
        <f t="shared" si="100"/>
        <v>128.87427084726744</v>
      </c>
      <c r="P301" s="30">
        <f t="shared" si="86"/>
        <v>0.41883800359537909</v>
      </c>
      <c r="Q301" s="30">
        <f t="shared" si="87"/>
        <v>6.7966597395782341E-2</v>
      </c>
      <c r="R301" s="30">
        <f t="shared" si="88"/>
        <v>34.467009520251779</v>
      </c>
      <c r="S301" s="30">
        <f t="shared" si="89"/>
        <v>-83.125164923655902</v>
      </c>
      <c r="T301" s="30">
        <f t="shared" si="90"/>
        <v>-8.5824175771787239</v>
      </c>
      <c r="U301" s="39">
        <f t="shared" si="91"/>
        <v>48309625.730935305</v>
      </c>
      <c r="V301" s="39">
        <f t="shared" si="101"/>
        <v>5797155.0877122367</v>
      </c>
      <c r="W301" s="39">
        <f t="shared" si="98"/>
        <v>12984701.86930657</v>
      </c>
      <c r="X301" s="30">
        <f t="shared" si="92"/>
        <v>81.602301150060569</v>
      </c>
    </row>
    <row r="302" spans="5:24" x14ac:dyDescent="0.3">
      <c r="E302" s="30">
        <f t="shared" si="93"/>
        <v>2.99999999999998</v>
      </c>
      <c r="F302" s="30">
        <f t="shared" si="94"/>
        <v>126.61872096759922</v>
      </c>
      <c r="G302" s="30">
        <f t="shared" si="82"/>
        <v>4.8411803737191965</v>
      </c>
      <c r="H302" s="30">
        <f t="shared" si="99"/>
        <v>0.27258217473438151</v>
      </c>
      <c r="I302" s="30">
        <f t="shared" si="95"/>
        <v>286.3212075724486</v>
      </c>
      <c r="J302" s="30">
        <f t="shared" si="96"/>
        <v>154.34020943559878</v>
      </c>
      <c r="K302" s="30">
        <f t="shared" si="97"/>
        <v>14.345070838463387</v>
      </c>
      <c r="L302" s="30">
        <f t="shared" si="83"/>
        <v>573.25817539867285</v>
      </c>
      <c r="M302" s="30">
        <f t="shared" si="84"/>
        <v>0.27531404089631623</v>
      </c>
      <c r="N302" s="30">
        <f t="shared" si="85"/>
        <v>2.7694793223768666E-3</v>
      </c>
      <c r="O302" s="30">
        <f t="shared" si="100"/>
        <v>128.81337859455735</v>
      </c>
      <c r="P302" s="30">
        <f t="shared" si="86"/>
        <v>0.41882272408302934</v>
      </c>
      <c r="Q302" s="30">
        <f t="shared" si="87"/>
        <v>6.7955701326422757E-2</v>
      </c>
      <c r="R302" s="30">
        <f t="shared" si="88"/>
        <v>34.509243793167293</v>
      </c>
      <c r="S302" s="30">
        <f t="shared" si="89"/>
        <v>-83.233095336541666</v>
      </c>
      <c r="T302" s="30">
        <f t="shared" si="90"/>
        <v>-8.6044639844078343</v>
      </c>
      <c r="U302" s="39">
        <f t="shared" si="91"/>
        <v>48370586.696820855</v>
      </c>
      <c r="V302" s="39">
        <f t="shared" si="101"/>
        <v>5804470.4036185024</v>
      </c>
      <c r="W302" s="39">
        <f t="shared" si="98"/>
        <v>13042746.573342755</v>
      </c>
      <c r="X302" s="30">
        <f t="shared" si="92"/>
        <v>81.894025056953495</v>
      </c>
    </row>
    <row r="303" spans="5:24" x14ac:dyDescent="0.3">
      <c r="E303" s="30">
        <f t="shared" si="93"/>
        <v>3.0099999999999798</v>
      </c>
      <c r="F303" s="30">
        <f t="shared" si="94"/>
        <v>126.96381340553089</v>
      </c>
      <c r="G303" s="30">
        <f t="shared" si="82"/>
        <v>4.8439021120425219</v>
      </c>
      <c r="H303" s="30">
        <f t="shared" si="99"/>
        <v>0.272173832332534</v>
      </c>
      <c r="I303" s="30">
        <f t="shared" si="95"/>
        <v>285.48887661908316</v>
      </c>
      <c r="J303" s="30">
        <f t="shared" si="96"/>
        <v>154.25416479575469</v>
      </c>
      <c r="K303" s="30">
        <f t="shared" si="97"/>
        <v>14.416774705000119</v>
      </c>
      <c r="L303" s="30">
        <f t="shared" si="83"/>
        <v>576.12360758529292</v>
      </c>
      <c r="M303" s="30">
        <f t="shared" si="84"/>
        <v>0.27490895177971553</v>
      </c>
      <c r="N303" s="30">
        <f t="shared" si="85"/>
        <v>2.7753950714039183E-3</v>
      </c>
      <c r="O303" s="30">
        <f t="shared" si="100"/>
        <v>128.75232992258796</v>
      </c>
      <c r="P303" s="30">
        <f t="shared" si="86"/>
        <v>0.41880734865271968</v>
      </c>
      <c r="Q303" s="30">
        <f t="shared" si="87"/>
        <v>6.7944763920274528E-2</v>
      </c>
      <c r="R303" s="30">
        <f t="shared" si="88"/>
        <v>34.551114115297537</v>
      </c>
      <c r="S303" s="30">
        <f t="shared" si="89"/>
        <v>-83.340201573712847</v>
      </c>
      <c r="T303" s="30">
        <f t="shared" si="90"/>
        <v>-8.6265263282565829</v>
      </c>
      <c r="U303" s="39">
        <f t="shared" si="91"/>
        <v>48431053.045154043</v>
      </c>
      <c r="V303" s="39">
        <f t="shared" si="101"/>
        <v>5811726.3654184844</v>
      </c>
      <c r="W303" s="39">
        <f t="shared" si="98"/>
        <v>13100863.836996941</v>
      </c>
      <c r="X303" s="30">
        <f t="shared" si="92"/>
        <v>82.185963992196079</v>
      </c>
    </row>
    <row r="304" spans="5:24" x14ac:dyDescent="0.3">
      <c r="E304" s="30">
        <f t="shared" si="93"/>
        <v>3.0199999999999796</v>
      </c>
      <c r="F304" s="30">
        <f t="shared" si="94"/>
        <v>127.30932454668385</v>
      </c>
      <c r="G304" s="30">
        <f t="shared" si="82"/>
        <v>4.8466197514800582</v>
      </c>
      <c r="H304" s="30">
        <f t="shared" si="99"/>
        <v>0.27176394375363344</v>
      </c>
      <c r="I304" s="30">
        <f t="shared" si="95"/>
        <v>284.65547460334602</v>
      </c>
      <c r="J304" s="30">
        <f t="shared" si="96"/>
        <v>154.16789953247212</v>
      </c>
      <c r="K304" s="30">
        <f t="shared" si="97"/>
        <v>14.488662424402257</v>
      </c>
      <c r="L304" s="30">
        <f t="shared" si="83"/>
        <v>578.996386905946</v>
      </c>
      <c r="M304" s="30">
        <f t="shared" si="84"/>
        <v>0.27450232770401167</v>
      </c>
      <c r="N304" s="30">
        <f t="shared" si="85"/>
        <v>2.7813285943255627E-3</v>
      </c>
      <c r="O304" s="30">
        <f t="shared" si="100"/>
        <v>128.69112471828899</v>
      </c>
      <c r="P304" s="30">
        <f t="shared" si="86"/>
        <v>0.41879187647853483</v>
      </c>
      <c r="Q304" s="30">
        <f t="shared" si="87"/>
        <v>6.7933785070230526E-2</v>
      </c>
      <c r="R304" s="30">
        <f t="shared" si="88"/>
        <v>34.592616861804224</v>
      </c>
      <c r="S304" s="30">
        <f t="shared" si="89"/>
        <v>-83.446475180808292</v>
      </c>
      <c r="T304" s="30">
        <f t="shared" si="90"/>
        <v>-8.6486042911906438</v>
      </c>
      <c r="U304" s="39">
        <f t="shared" si="91"/>
        <v>48491019.777431823</v>
      </c>
      <c r="V304" s="39">
        <f t="shared" si="101"/>
        <v>5818922.3732918184</v>
      </c>
      <c r="W304" s="39">
        <f t="shared" si="98"/>
        <v>13159053.060729859</v>
      </c>
      <c r="X304" s="30">
        <f t="shared" si="92"/>
        <v>82.478117792870037</v>
      </c>
    </row>
    <row r="305" spans="5:24" x14ac:dyDescent="0.3">
      <c r="E305" s="30">
        <f t="shared" si="93"/>
        <v>3.0299999999999794</v>
      </c>
      <c r="F305" s="30">
        <f t="shared" si="94"/>
        <v>127.65525071530189</v>
      </c>
      <c r="G305" s="30">
        <f t="shared" si="82"/>
        <v>4.8493332765297508</v>
      </c>
      <c r="H305" s="30">
        <f t="shared" si="99"/>
        <v>0.27135250496925778</v>
      </c>
      <c r="I305" s="30">
        <f t="shared" si="95"/>
        <v>283.82100985153795</v>
      </c>
      <c r="J305" s="30">
        <f t="shared" si="96"/>
        <v>154.08141348956022</v>
      </c>
      <c r="K305" s="30">
        <f t="shared" si="97"/>
        <v>14.560734126828846</v>
      </c>
      <c r="L305" s="30">
        <f t="shared" si="83"/>
        <v>581.87651856205207</v>
      </c>
      <c r="M305" s="30">
        <f t="shared" si="84"/>
        <v>0.27409416472236575</v>
      </c>
      <c r="N305" s="30">
        <f t="shared" si="85"/>
        <v>2.7872799445435455E-3</v>
      </c>
      <c r="O305" s="30">
        <f t="shared" si="100"/>
        <v>128.629762870843</v>
      </c>
      <c r="P305" s="30">
        <f t="shared" si="86"/>
        <v>0.41877630672559291</v>
      </c>
      <c r="Q305" s="30">
        <f t="shared" si="87"/>
        <v>6.7922764669726091E-2</v>
      </c>
      <c r="R305" s="30">
        <f t="shared" si="88"/>
        <v>34.633748397100419</v>
      </c>
      <c r="S305" s="30">
        <f t="shared" si="89"/>
        <v>-83.55190767791477</v>
      </c>
      <c r="T305" s="30">
        <f t="shared" si="90"/>
        <v>-8.6706975531903332</v>
      </c>
      <c r="U305" s="39">
        <f t="shared" si="91"/>
        <v>48550481.880169079</v>
      </c>
      <c r="V305" s="39">
        <f t="shared" si="101"/>
        <v>5826057.825620289</v>
      </c>
      <c r="W305" s="39">
        <f t="shared" si="98"/>
        <v>13217313.638986062</v>
      </c>
      <c r="X305" s="30">
        <f t="shared" si="92"/>
        <v>82.770486281942212</v>
      </c>
    </row>
    <row r="306" spans="5:24" x14ac:dyDescent="0.3">
      <c r="E306" s="30">
        <f t="shared" si="93"/>
        <v>3.0399999999999792</v>
      </c>
      <c r="F306" s="30">
        <f t="shared" si="94"/>
        <v>128.0015881992729</v>
      </c>
      <c r="G306" s="30">
        <f t="shared" si="82"/>
        <v>4.8520426716494605</v>
      </c>
      <c r="H306" s="30">
        <f t="shared" si="99"/>
        <v>0.27093951197096899</v>
      </c>
      <c r="I306" s="30">
        <f t="shared" si="95"/>
        <v>282.98549077475883</v>
      </c>
      <c r="J306" s="30">
        <f t="shared" si="96"/>
        <v>153.99470651402831</v>
      </c>
      <c r="K306" s="30">
        <f t="shared" si="97"/>
        <v>14.632989939772099</v>
      </c>
      <c r="L306" s="30">
        <f t="shared" si="83"/>
        <v>584.76400764845891</v>
      </c>
      <c r="M306" s="30">
        <f t="shared" si="84"/>
        <v>0.27368445890857873</v>
      </c>
      <c r="N306" s="30">
        <f t="shared" si="85"/>
        <v>2.7932491756200595E-3</v>
      </c>
      <c r="O306" s="30">
        <f t="shared" si="100"/>
        <v>128.56824427170309</v>
      </c>
      <c r="P306" s="30">
        <f t="shared" si="86"/>
        <v>0.41876063854993095</v>
      </c>
      <c r="Q306" s="30">
        <f t="shared" si="87"/>
        <v>6.7911702612753838E-2</v>
      </c>
      <c r="R306" s="30">
        <f t="shared" si="88"/>
        <v>34.67450507504104</v>
      </c>
      <c r="S306" s="30">
        <f t="shared" si="89"/>
        <v>-83.656490560011576</v>
      </c>
      <c r="T306" s="30">
        <f t="shared" si="90"/>
        <v>-8.692805791749203</v>
      </c>
      <c r="U306" s="39">
        <f t="shared" si="91"/>
        <v>48609434.325160973</v>
      </c>
      <c r="V306" s="39">
        <f t="shared" si="101"/>
        <v>5833132.1190193165</v>
      </c>
      <c r="W306" s="39">
        <f t="shared" si="98"/>
        <v>13275644.960176256</v>
      </c>
      <c r="X306" s="30">
        <f t="shared" si="92"/>
        <v>83.063069268247247</v>
      </c>
    </row>
    <row r="307" spans="5:24" x14ac:dyDescent="0.3">
      <c r="E307" s="30">
        <f t="shared" si="93"/>
        <v>3.049999999999979</v>
      </c>
      <c r="F307" s="30">
        <f t="shared" si="94"/>
        <v>128.3483332500233</v>
      </c>
      <c r="G307" s="30">
        <f t="shared" si="82"/>
        <v>4.8547479212571654</v>
      </c>
      <c r="H307" s="30">
        <f t="shared" si="99"/>
        <v>0.27052496077049071</v>
      </c>
      <c r="I307" s="30">
        <f t="shared" si="95"/>
        <v>282.14892586915869</v>
      </c>
      <c r="J307" s="30">
        <f t="shared" si="96"/>
        <v>153.9077784561108</v>
      </c>
      <c r="K307" s="30">
        <f t="shared" si="97"/>
        <v>14.705429988036675</v>
      </c>
      <c r="L307" s="30">
        <f t="shared" si="83"/>
        <v>587.65885915261435</v>
      </c>
      <c r="M307" s="30">
        <f t="shared" si="84"/>
        <v>0.27327320635764618</v>
      </c>
      <c r="N307" s="30">
        <f t="shared" si="85"/>
        <v>2.7992363412782254E-3</v>
      </c>
      <c r="O307" s="30">
        <f t="shared" si="100"/>
        <v>128.50656881461063</v>
      </c>
      <c r="P307" s="30">
        <f t="shared" si="86"/>
        <v>0.41874487109838965</v>
      </c>
      <c r="Q307" s="30">
        <f t="shared" si="87"/>
        <v>6.7900598793878664E-2</v>
      </c>
      <c r="R307" s="30">
        <f t="shared" si="88"/>
        <v>34.714883239117604</v>
      </c>
      <c r="S307" s="30">
        <f t="shared" si="89"/>
        <v>-83.760215297424907</v>
      </c>
      <c r="T307" s="30">
        <f t="shared" si="90"/>
        <v>-8.7149286818728697</v>
      </c>
      <c r="U307" s="39">
        <f t="shared" si="91"/>
        <v>48667872.069751061</v>
      </c>
      <c r="V307" s="39">
        <f t="shared" si="101"/>
        <v>5840144.6483701272</v>
      </c>
      <c r="W307" s="39">
        <f t="shared" si="98"/>
        <v>13334046.406659957</v>
      </c>
      <c r="X307" s="30">
        <f t="shared" si="92"/>
        <v>83.355866546470367</v>
      </c>
    </row>
    <row r="308" spans="5:24" x14ac:dyDescent="0.3">
      <c r="E308" s="30">
        <f t="shared" si="93"/>
        <v>3.0599999999999787</v>
      </c>
      <c r="F308" s="30">
        <f t="shared" si="94"/>
        <v>128.69548208241449</v>
      </c>
      <c r="G308" s="30">
        <f t="shared" si="82"/>
        <v>4.8574490097311687</v>
      </c>
      <c r="H308" s="30">
        <f t="shared" si="99"/>
        <v>0.27010884740032992</v>
      </c>
      <c r="I308" s="30">
        <f t="shared" si="95"/>
        <v>281.31132371618446</v>
      </c>
      <c r="J308" s="30">
        <f t="shared" si="96"/>
        <v>153.82062916929209</v>
      </c>
      <c r="K308" s="30">
        <f t="shared" si="97"/>
        <v>14.77805439371895</v>
      </c>
      <c r="L308" s="30">
        <f t="shared" si="83"/>
        <v>590.56107795373771</v>
      </c>
      <c r="M308" s="30">
        <f t="shared" si="84"/>
        <v>0.27286040318631966</v>
      </c>
      <c r="N308" s="30">
        <f t="shared" si="85"/>
        <v>2.8052414954025731E-3</v>
      </c>
      <c r="O308" s="30">
        <f t="shared" si="100"/>
        <v>128.44473639561275</v>
      </c>
      <c r="P308" s="30">
        <f t="shared" si="86"/>
        <v>0.41872900350849612</v>
      </c>
      <c r="Q308" s="30">
        <f t="shared" si="87"/>
        <v>6.788945310825284E-2</v>
      </c>
      <c r="R308" s="30">
        <f t="shared" si="88"/>
        <v>34.754879222656967</v>
      </c>
      <c r="S308" s="30">
        <f t="shared" si="89"/>
        <v>-83.863073336291791</v>
      </c>
      <c r="T308" s="30">
        <f t="shared" si="90"/>
        <v>-8.7370658960780716</v>
      </c>
      <c r="U308" s="39">
        <f t="shared" si="91"/>
        <v>48725790.05710502</v>
      </c>
      <c r="V308" s="39">
        <f t="shared" si="101"/>
        <v>5847094.8068526024</v>
      </c>
      <c r="W308" s="39">
        <f t="shared" si="98"/>
        <v>13392517.354728483</v>
      </c>
      <c r="X308" s="30">
        <f t="shared" si="92"/>
        <v>83.648877897130234</v>
      </c>
    </row>
    <row r="309" spans="5:24" x14ac:dyDescent="0.3">
      <c r="E309" s="30">
        <f t="shared" si="93"/>
        <v>3.0699999999999785</v>
      </c>
      <c r="F309" s="30">
        <f t="shared" si="94"/>
        <v>129.04303087464106</v>
      </c>
      <c r="G309" s="30">
        <f t="shared" si="82"/>
        <v>4.8601459214103135</v>
      </c>
      <c r="H309" s="30">
        <f t="shared" si="99"/>
        <v>0.26969116791448755</v>
      </c>
      <c r="I309" s="30">
        <f t="shared" si="95"/>
        <v>280.47269298282157</v>
      </c>
      <c r="J309" s="30">
        <f t="shared" si="96"/>
        <v>153.7332585103313</v>
      </c>
      <c r="K309" s="30">
        <f t="shared" si="97"/>
        <v>14.850863276186267</v>
      </c>
      <c r="L309" s="30">
        <f t="shared" si="83"/>
        <v>593.47066882199033</v>
      </c>
      <c r="M309" s="30">
        <f t="shared" si="84"/>
        <v>0.27244604553367463</v>
      </c>
      <c r="N309" s="30">
        <f t="shared" si="85"/>
        <v>2.8112646920395307E-3</v>
      </c>
      <c r="O309" s="30">
        <f t="shared" si="100"/>
        <v>128.38274691308007</v>
      </c>
      <c r="P309" s="30">
        <f t="shared" si="86"/>
        <v>0.41871303490834494</v>
      </c>
      <c r="Q309" s="30">
        <f t="shared" si="87"/>
        <v>6.7878265451631434E-2</v>
      </c>
      <c r="R309" s="30">
        <f t="shared" si="88"/>
        <v>34.794489349024197</v>
      </c>
      <c r="S309" s="30">
        <f t="shared" si="89"/>
        <v>-83.965056099033717</v>
      </c>
      <c r="T309" s="30">
        <f t="shared" si="90"/>
        <v>-8.759217104391956</v>
      </c>
      <c r="U309" s="39">
        <f t="shared" si="91"/>
        <v>48783183.216490068</v>
      </c>
      <c r="V309" s="39">
        <f t="shared" si="101"/>
        <v>5853981.9859788083</v>
      </c>
      <c r="W309" s="39">
        <f t="shared" si="98"/>
        <v>13451057.17458827</v>
      </c>
      <c r="X309" s="30">
        <f t="shared" si="92"/>
        <v>83.942103086561829</v>
      </c>
    </row>
    <row r="310" spans="5:24" x14ac:dyDescent="0.3">
      <c r="E310" s="30">
        <f t="shared" si="93"/>
        <v>3.0799999999999783</v>
      </c>
      <c r="F310" s="30">
        <f t="shared" si="94"/>
        <v>129.39097576813131</v>
      </c>
      <c r="G310" s="30">
        <f t="shared" si="82"/>
        <v>4.8628386405942043</v>
      </c>
      <c r="H310" s="30">
        <f t="shared" si="99"/>
        <v>0.26927191838908016</v>
      </c>
      <c r="I310" s="30">
        <f t="shared" si="95"/>
        <v>279.63304242183125</v>
      </c>
      <c r="J310" s="30">
        <f t="shared" si="96"/>
        <v>153.64566633928737</v>
      </c>
      <c r="K310" s="30">
        <f t="shared" si="97"/>
        <v>14.923856752056199</v>
      </c>
      <c r="L310" s="30">
        <f t="shared" si="83"/>
        <v>596.38763641764751</v>
      </c>
      <c r="M310" s="30">
        <f t="shared" si="84"/>
        <v>0.27203012956168493</v>
      </c>
      <c r="N310" s="30">
        <f t="shared" si="85"/>
        <v>2.8173059853979091E-3</v>
      </c>
      <c r="O310" s="30">
        <f t="shared" si="100"/>
        <v>128.32060026772439</v>
      </c>
      <c r="P310" s="30">
        <f t="shared" si="86"/>
        <v>0.41869696441647747</v>
      </c>
      <c r="Q310" s="30">
        <f t="shared" si="87"/>
        <v>6.78670357203877E-2</v>
      </c>
      <c r="R310" s="30">
        <f t="shared" si="88"/>
        <v>34.83370993182956</v>
      </c>
      <c r="S310" s="30">
        <f t="shared" si="89"/>
        <v>-84.066154984839898</v>
      </c>
      <c r="T310" s="30">
        <f t="shared" si="90"/>
        <v>-8.7813819743515875</v>
      </c>
      <c r="U310" s="39">
        <f t="shared" si="91"/>
        <v>48840046.463560082</v>
      </c>
      <c r="V310" s="39">
        <f t="shared" si="101"/>
        <v>5860805.5756272096</v>
      </c>
      <c r="W310" s="39">
        <f t="shared" si="98"/>
        <v>13509665.230344543</v>
      </c>
      <c r="X310" s="30">
        <f t="shared" si="92"/>
        <v>84.235541866899624</v>
      </c>
    </row>
    <row r="311" spans="5:24" x14ac:dyDescent="0.3">
      <c r="E311" s="30">
        <f t="shared" si="93"/>
        <v>3.0899999999999781</v>
      </c>
      <c r="F311" s="30">
        <f t="shared" si="94"/>
        <v>129.7393128674496</v>
      </c>
      <c r="G311" s="30">
        <f t="shared" si="82"/>
        <v>4.865527151543426</v>
      </c>
      <c r="H311" s="30">
        <f t="shared" si="99"/>
        <v>0.2688510949221623</v>
      </c>
      <c r="I311" s="30">
        <f t="shared" si="95"/>
        <v>278.79238087198286</v>
      </c>
      <c r="J311" s="30">
        <f t="shared" si="96"/>
        <v>153.55785251954387</v>
      </c>
      <c r="K311" s="30">
        <f t="shared" si="97"/>
        <v>14.997034935175796</v>
      </c>
      <c r="L311" s="30">
        <f t="shared" si="83"/>
        <v>599.31198529026858</v>
      </c>
      <c r="M311" s="30">
        <f t="shared" si="84"/>
        <v>0.27161265145580493</v>
      </c>
      <c r="N311" s="30">
        <f t="shared" si="85"/>
        <v>2.8233654298493887E-3</v>
      </c>
      <c r="O311" s="30">
        <f t="shared" si="100"/>
        <v>128.25829636261639</v>
      </c>
      <c r="P311" s="30">
        <f t="shared" si="86"/>
        <v>0.41868079114175982</v>
      </c>
      <c r="Q311" s="30">
        <f t="shared" si="87"/>
        <v>6.7855763811528941E-2</v>
      </c>
      <c r="R311" s="30">
        <f t="shared" si="88"/>
        <v>34.872537275139841</v>
      </c>
      <c r="S311" s="30">
        <f t="shared" si="89"/>
        <v>-84.166361370160899</v>
      </c>
      <c r="T311" s="30">
        <f t="shared" si="90"/>
        <v>-8.803560171003717</v>
      </c>
      <c r="U311" s="39">
        <f t="shared" si="91"/>
        <v>48896374.700646691</v>
      </c>
      <c r="V311" s="39">
        <f t="shared" si="101"/>
        <v>5867564.9640776031</v>
      </c>
      <c r="W311" s="39">
        <f t="shared" si="98"/>
        <v>13568340.879985319</v>
      </c>
      <c r="X311" s="30">
        <f t="shared" si="92"/>
        <v>84.529193976060711</v>
      </c>
    </row>
    <row r="312" spans="5:24" x14ac:dyDescent="0.3">
      <c r="E312" s="30">
        <f t="shared" si="93"/>
        <v>3.0999999999999779</v>
      </c>
      <c r="F312" s="30">
        <f t="shared" si="94"/>
        <v>130.088038240201</v>
      </c>
      <c r="G312" s="30">
        <f t="shared" si="82"/>
        <v>4.8682114384797845</v>
      </c>
      <c r="H312" s="30">
        <f t="shared" si="99"/>
        <v>0.2684286936358582</v>
      </c>
      <c r="I312" s="30">
        <f t="shared" si="95"/>
        <v>277.95071725828126</v>
      </c>
      <c r="J312" s="30">
        <f t="shared" si="96"/>
        <v>153.46981691783384</v>
      </c>
      <c r="K312" s="30">
        <f t="shared" si="97"/>
        <v>15.070397936600827</v>
      </c>
      <c r="L312" s="30">
        <f t="shared" si="83"/>
        <v>602.24371987786787</v>
      </c>
      <c r="M312" s="30">
        <f t="shared" si="84"/>
        <v>0.27119360742555826</v>
      </c>
      <c r="N312" s="30">
        <f t="shared" si="85"/>
        <v>2.829443079929011E-3</v>
      </c>
      <c r="O312" s="30">
        <f t="shared" si="100"/>
        <v>128.19583510320311</v>
      </c>
      <c r="P312" s="30">
        <f t="shared" si="86"/>
        <v>0.41866451418325856</v>
      </c>
      <c r="Q312" s="30">
        <f t="shared" si="87"/>
        <v>6.7844449622712286E-2</v>
      </c>
      <c r="R312" s="30">
        <f t="shared" si="88"/>
        <v>34.910967673693804</v>
      </c>
      <c r="S312" s="30">
        <f t="shared" si="89"/>
        <v>-84.265666609211777</v>
      </c>
      <c r="T312" s="30">
        <f t="shared" si="90"/>
        <v>-8.825751356904787</v>
      </c>
      <c r="U312" s="39">
        <f t="shared" si="91"/>
        <v>48952162.817056142</v>
      </c>
      <c r="V312" s="39">
        <f t="shared" si="101"/>
        <v>5874259.5380467372</v>
      </c>
      <c r="W312" s="39">
        <f t="shared" si="98"/>
        <v>13627083.475365788</v>
      </c>
      <c r="X312" s="30">
        <f t="shared" si="92"/>
        <v>84.823059137728123</v>
      </c>
    </row>
    <row r="313" spans="5:24" x14ac:dyDescent="0.3">
      <c r="E313" s="30">
        <f t="shared" si="93"/>
        <v>3.1099999999999777</v>
      </c>
      <c r="F313" s="30">
        <f t="shared" si="94"/>
        <v>130.43714791693793</v>
      </c>
      <c r="G313" s="30">
        <f t="shared" si="82"/>
        <v>4.8708914855865348</v>
      </c>
      <c r="H313" s="30">
        <f t="shared" si="99"/>
        <v>0.2680047106750294</v>
      </c>
      <c r="I313" s="30">
        <f t="shared" si="95"/>
        <v>277.10806059218913</v>
      </c>
      <c r="J313" s="30">
        <f t="shared" si="96"/>
        <v>153.38155940426478</v>
      </c>
      <c r="K313" s="30">
        <f t="shared" si="97"/>
        <v>15.143945864575034</v>
      </c>
      <c r="L313" s="30">
        <f t="shared" si="83"/>
        <v>605.18284450608496</v>
      </c>
      <c r="M313" s="30">
        <f t="shared" si="84"/>
        <v>0.27077299370513308</v>
      </c>
      <c r="N313" s="30">
        <f t="shared" si="85"/>
        <v>2.8355389903356671E-3</v>
      </c>
      <c r="O313" s="30">
        <f t="shared" si="100"/>
        <v>128.13321639732587</v>
      </c>
      <c r="P313" s="30">
        <f t="shared" si="86"/>
        <v>0.41864813263011486</v>
      </c>
      <c r="Q313" s="30">
        <f t="shared" si="87"/>
        <v>6.7833093052260804E-2</v>
      </c>
      <c r="R313" s="30">
        <f t="shared" si="88"/>
        <v>34.948997413121887</v>
      </c>
      <c r="S313" s="30">
        <f t="shared" si="89"/>
        <v>-84.364062034485571</v>
      </c>
      <c r="T313" s="30">
        <f t="shared" si="90"/>
        <v>-8.847955192121157</v>
      </c>
      <c r="U313" s="39">
        <f t="shared" si="91"/>
        <v>49007405.689371988</v>
      </c>
      <c r="V313" s="39">
        <f t="shared" si="101"/>
        <v>5880888.6827246379</v>
      </c>
      <c r="W313" s="39">
        <f t="shared" si="98"/>
        <v>13685892.362193035</v>
      </c>
      <c r="X313" s="30">
        <f t="shared" si="92"/>
        <v>85.11713706133429</v>
      </c>
    </row>
    <row r="314" spans="5:24" x14ac:dyDescent="0.3">
      <c r="E314" s="30">
        <f t="shared" si="93"/>
        <v>3.1199999999999775</v>
      </c>
      <c r="F314" s="30">
        <f t="shared" si="94"/>
        <v>130.78663789106915</v>
      </c>
      <c r="G314" s="30">
        <f t="shared" si="82"/>
        <v>4.8735672770086298</v>
      </c>
      <c r="H314" s="30">
        <f t="shared" si="99"/>
        <v>0.2675791422094953</v>
      </c>
      <c r="I314" s="30">
        <f t="shared" si="95"/>
        <v>276.26441997184429</v>
      </c>
      <c r="J314" s="30">
        <f t="shared" si="96"/>
        <v>153.29307985234357</v>
      </c>
      <c r="K314" s="30">
        <f t="shared" si="97"/>
        <v>15.217678824509377</v>
      </c>
      <c r="L314" s="30">
        <f t="shared" si="83"/>
        <v>608.12936338735619</v>
      </c>
      <c r="M314" s="30">
        <f t="shared" si="84"/>
        <v>0.27035080655398452</v>
      </c>
      <c r="N314" s="30">
        <f t="shared" si="85"/>
        <v>2.8416532159325925E-3</v>
      </c>
      <c r="O314" s="30">
        <f t="shared" si="100"/>
        <v>128.07044015523778</v>
      </c>
      <c r="P314" s="30">
        <f t="shared" si="86"/>
        <v>0.41863164556141674</v>
      </c>
      <c r="Q314" s="30">
        <f t="shared" si="87"/>
        <v>6.7821693999179797E-2</v>
      </c>
      <c r="R314" s="30">
        <f t="shared" si="88"/>
        <v>34.986622770170285</v>
      </c>
      <c r="S314" s="30">
        <f t="shared" si="89"/>
        <v>-84.461538957276716</v>
      </c>
      <c r="T314" s="30">
        <f t="shared" si="90"/>
        <v>-8.8701713342296262</v>
      </c>
      <c r="U314" s="39">
        <f t="shared" si="91"/>
        <v>49062098.181763917</v>
      </c>
      <c r="V314" s="39">
        <f t="shared" si="101"/>
        <v>5887451.7818116695</v>
      </c>
      <c r="W314" s="39">
        <f t="shared" si="98"/>
        <v>13744766.880011152</v>
      </c>
      <c r="X314" s="30">
        <f t="shared" si="92"/>
        <v>85.411427442044669</v>
      </c>
    </row>
    <row r="315" spans="5:24" x14ac:dyDescent="0.3">
      <c r="E315" s="30">
        <f t="shared" si="93"/>
        <v>3.1299999999999772</v>
      </c>
      <c r="F315" s="30">
        <f t="shared" si="94"/>
        <v>131.13650411877086</v>
      </c>
      <c r="G315" s="30">
        <f t="shared" si="82"/>
        <v>4.8762387968529666</v>
      </c>
      <c r="H315" s="30">
        <f t="shared" si="99"/>
        <v>0.26715198443367782</v>
      </c>
      <c r="I315" s="30">
        <f t="shared" si="95"/>
        <v>275.41980458227152</v>
      </c>
      <c r="J315" s="30">
        <f t="shared" si="96"/>
        <v>153.20437813900128</v>
      </c>
      <c r="K315" s="30">
        <f t="shared" si="97"/>
        <v>15.291596918961291</v>
      </c>
      <c r="L315" s="30">
        <f t="shared" si="83"/>
        <v>611.08328062008479</v>
      </c>
      <c r="M315" s="30">
        <f t="shared" si="84"/>
        <v>0.26992704225744513</v>
      </c>
      <c r="N315" s="30">
        <f t="shared" si="85"/>
        <v>2.8477858117478584E-3</v>
      </c>
      <c r="O315" s="30">
        <f t="shared" si="100"/>
        <v>128.0075062896214</v>
      </c>
      <c r="P315" s="30">
        <f t="shared" si="86"/>
        <v>0.41861505204606975</v>
      </c>
      <c r="Q315" s="30">
        <f t="shared" si="87"/>
        <v>6.7810252363173229E-2</v>
      </c>
      <c r="R315" s="30">
        <f t="shared" si="88"/>
        <v>35.023840012929433</v>
      </c>
      <c r="S315" s="30">
        <f t="shared" si="89"/>
        <v>-84.558088668215206</v>
      </c>
      <c r="T315" s="30">
        <f t="shared" si="90"/>
        <v>-8.8923994383181579</v>
      </c>
      <c r="U315" s="39">
        <f t="shared" si="91"/>
        <v>49116235.146302573</v>
      </c>
      <c r="V315" s="39">
        <f t="shared" si="101"/>
        <v>5893948.217556309</v>
      </c>
      <c r="W315" s="39">
        <f t="shared" si="98"/>
        <v>13803706.362186715</v>
      </c>
      <c r="X315" s="30">
        <f t="shared" si="92"/>
        <v>85.705929960741472</v>
      </c>
    </row>
    <row r="316" spans="5:24" x14ac:dyDescent="0.3">
      <c r="E316" s="30">
        <f t="shared" si="93"/>
        <v>3.139999999999977</v>
      </c>
      <c r="F316" s="30">
        <f t="shared" si="94"/>
        <v>131.48674251890014</v>
      </c>
      <c r="G316" s="30">
        <f t="shared" si="82"/>
        <v>4.8789060291886424</v>
      </c>
      <c r="H316" s="30">
        <f t="shared" si="99"/>
        <v>0.26672323356757843</v>
      </c>
      <c r="I316" s="30">
        <f t="shared" si="95"/>
        <v>274.57422369558935</v>
      </c>
      <c r="J316" s="30">
        <f t="shared" si="96"/>
        <v>153.1154541446181</v>
      </c>
      <c r="K316" s="30">
        <f t="shared" si="97"/>
        <v>15.365700247613942</v>
      </c>
      <c r="L316" s="30">
        <f t="shared" si="83"/>
        <v>614.04460018781276</v>
      </c>
      <c r="M316" s="30">
        <f t="shared" si="84"/>
        <v>0.26950169712734046</v>
      </c>
      <c r="N316" s="30">
        <f t="shared" si="85"/>
        <v>2.8539368329748684E-3</v>
      </c>
      <c r="O316" s="30">
        <f t="shared" si="100"/>
        <v>127.94441471560654</v>
      </c>
      <c r="P316" s="30">
        <f t="shared" si="86"/>
        <v>0.41859835114266553</v>
      </c>
      <c r="Q316" s="30">
        <f t="shared" si="87"/>
        <v>6.779876804466041E-2</v>
      </c>
      <c r="R316" s="30">
        <f t="shared" si="88"/>
        <v>35.060645401066658</v>
      </c>
      <c r="S316" s="30">
        <f t="shared" si="89"/>
        <v>-84.653702437810281</v>
      </c>
      <c r="T316" s="30">
        <f t="shared" si="90"/>
        <v>-8.9146391569868975</v>
      </c>
      <c r="U316" s="39">
        <f t="shared" si="91"/>
        <v>49169811.423280217</v>
      </c>
      <c r="V316" s="39">
        <f t="shared" si="101"/>
        <v>5900377.3707936257</v>
      </c>
      <c r="W316" s="39">
        <f t="shared" si="98"/>
        <v>13862710.135894651</v>
      </c>
      <c r="X316" s="30">
        <f t="shared" si="92"/>
        <v>86.000644284007663</v>
      </c>
    </row>
    <row r="317" spans="5:24" x14ac:dyDescent="0.3">
      <c r="E317" s="30">
        <f t="shared" si="93"/>
        <v>3.1499999999999768</v>
      </c>
      <c r="F317" s="30">
        <f t="shared" si="94"/>
        <v>131.8373489729108</v>
      </c>
      <c r="G317" s="30">
        <f t="shared" si="82"/>
        <v>4.8815689580472137</v>
      </c>
      <c r="H317" s="30">
        <f t="shared" si="99"/>
        <v>0.2662928858571334</v>
      </c>
      <c r="I317" s="30">
        <f t="shared" si="95"/>
        <v>273.72768667121125</v>
      </c>
      <c r="J317" s="30">
        <f t="shared" si="96"/>
        <v>153.02630775304823</v>
      </c>
      <c r="K317" s="30">
        <f t="shared" si="97"/>
        <v>15.439988907255499</v>
      </c>
      <c r="L317" s="30">
        <f t="shared" si="83"/>
        <v>617.0133259583921</v>
      </c>
      <c r="M317" s="30">
        <f t="shared" si="84"/>
        <v>0.26907476750261372</v>
      </c>
      <c r="N317" s="30">
        <f t="shared" si="85"/>
        <v>2.8601063349728566E-3</v>
      </c>
      <c r="O317" s="30">
        <f t="shared" si="100"/>
        <v>127.88116535078773</v>
      </c>
      <c r="P317" s="30">
        <f t="shared" si="86"/>
        <v>0.41858154189934815</v>
      </c>
      <c r="Q317" s="30">
        <f t="shared" si="87"/>
        <v>6.7787240944792784E-2</v>
      </c>
      <c r="R317" s="30">
        <f t="shared" si="88"/>
        <v>35.097035186063472</v>
      </c>
      <c r="S317" s="30">
        <f t="shared" si="89"/>
        <v>-84.748371517005424</v>
      </c>
      <c r="T317" s="30">
        <f t="shared" si="90"/>
        <v>-8.9368901403494334</v>
      </c>
      <c r="U317" s="39">
        <f t="shared" si="91"/>
        <v>49222821.84153787</v>
      </c>
      <c r="V317" s="39">
        <f t="shared" si="101"/>
        <v>5906738.620984544</v>
      </c>
      <c r="W317" s="39">
        <f t="shared" si="98"/>
        <v>13921777.522104496</v>
      </c>
      <c r="X317" s="30">
        <f t="shared" si="92"/>
        <v>86.295570064111061</v>
      </c>
    </row>
    <row r="318" spans="5:24" x14ac:dyDescent="0.3">
      <c r="E318" s="30">
        <f t="shared" si="93"/>
        <v>3.1599999999999766</v>
      </c>
      <c r="F318" s="30">
        <f t="shared" si="94"/>
        <v>132.18831932477144</v>
      </c>
      <c r="G318" s="30">
        <f t="shared" si="82"/>
        <v>4.8842275674229692</v>
      </c>
      <c r="H318" s="30">
        <f t="shared" si="99"/>
        <v>0.26586093757554607</v>
      </c>
      <c r="I318" s="30">
        <f t="shared" si="95"/>
        <v>272.88020295604122</v>
      </c>
      <c r="J318" s="30">
        <f t="shared" si="96"/>
        <v>152.93693885164473</v>
      </c>
      <c r="K318" s="30">
        <f t="shared" si="97"/>
        <v>15.51446299175841</v>
      </c>
      <c r="L318" s="30">
        <f t="shared" si="83"/>
        <v>619.98946168315638</v>
      </c>
      <c r="M318" s="30">
        <f t="shared" si="84"/>
        <v>0.26864624974995627</v>
      </c>
      <c r="N318" s="30">
        <f t="shared" si="85"/>
        <v>2.8662943732673798E-3</v>
      </c>
      <c r="O318" s="30">
        <f t="shared" si="100"/>
        <v>127.81775811524193</v>
      </c>
      <c r="P318" s="30">
        <f t="shared" si="86"/>
        <v>0.4185646233536795</v>
      </c>
      <c r="Q318" s="30">
        <f t="shared" si="87"/>
        <v>6.7775670965471033E-2</v>
      </c>
      <c r="R318" s="30">
        <f t="shared" si="88"/>
        <v>35.133005611457257</v>
      </c>
      <c r="S318" s="30">
        <f t="shared" si="89"/>
        <v>-84.84208713774315</v>
      </c>
      <c r="T318" s="30">
        <f t="shared" si="90"/>
        <v>-8.9591520360343253</v>
      </c>
      <c r="U318" s="39">
        <f t="shared" si="91"/>
        <v>49275261.218798347</v>
      </c>
      <c r="V318" s="39">
        <f t="shared" si="101"/>
        <v>5913031.3462558016</v>
      </c>
      <c r="W318" s="39">
        <f t="shared" si="98"/>
        <v>13980907.835567053</v>
      </c>
      <c r="X318" s="30">
        <f t="shared" si="92"/>
        <v>86.590706938988603</v>
      </c>
    </row>
    <row r="319" spans="5:24" x14ac:dyDescent="0.3">
      <c r="E319" s="30">
        <f t="shared" si="93"/>
        <v>3.1699999999999764</v>
      </c>
      <c r="F319" s="30">
        <f t="shared" si="94"/>
        <v>132.539649380886</v>
      </c>
      <c r="G319" s="30">
        <f t="shared" si="82"/>
        <v>4.8868818412731958</v>
      </c>
      <c r="H319" s="30">
        <f t="shared" si="99"/>
        <v>0.26542738502266516</v>
      </c>
      <c r="I319" s="30">
        <f t="shared" si="95"/>
        <v>272.0317820846638</v>
      </c>
      <c r="J319" s="30">
        <f t="shared" si="96"/>
        <v>152.8473473312844</v>
      </c>
      <c r="K319" s="30">
        <f t="shared" si="97"/>
        <v>15.589122592058697</v>
      </c>
      <c r="L319" s="30">
        <f t="shared" si="83"/>
        <v>622.97301099609399</v>
      </c>
      <c r="M319" s="30">
        <f t="shared" si="84"/>
        <v>0.26821614026444568</v>
      </c>
      <c r="N319" s="30">
        <f t="shared" si="85"/>
        <v>2.8725010035508263E-3</v>
      </c>
      <c r="O319" s="30">
        <f t="shared" si="100"/>
        <v>127.75419293154629</v>
      </c>
      <c r="P319" s="30">
        <f t="shared" si="86"/>
        <v>0.41854759453250151</v>
      </c>
      <c r="Q319" s="30">
        <f t="shared" si="87"/>
        <v>6.7764058009362249E-2</v>
      </c>
      <c r="R319" s="30">
        <f t="shared" si="88"/>
        <v>35.168552913087296</v>
      </c>
      <c r="S319" s="30">
        <f t="shared" si="89"/>
        <v>-84.934840513540834</v>
      </c>
      <c r="T319" s="30">
        <f t="shared" si="90"/>
        <v>-8.9814244891868924</v>
      </c>
      <c r="U319" s="39">
        <f t="shared" si="91"/>
        <v>49327124.362005569</v>
      </c>
      <c r="V319" s="39">
        <f t="shared" si="101"/>
        <v>5919254.9234406678</v>
      </c>
      <c r="W319" s="39">
        <f t="shared" si="98"/>
        <v>14040100.38480146</v>
      </c>
      <c r="X319" s="30">
        <f t="shared" si="92"/>
        <v>86.886054532230958</v>
      </c>
    </row>
    <row r="320" spans="5:24" x14ac:dyDescent="0.3">
      <c r="E320" s="30">
        <f t="shared" si="93"/>
        <v>3.1799999999999762</v>
      </c>
      <c r="F320" s="30">
        <f t="shared" si="94"/>
        <v>132.89133491001687</v>
      </c>
      <c r="G320" s="30">
        <f t="shared" si="82"/>
        <v>4.8895317635184643</v>
      </c>
      <c r="H320" s="30">
        <f t="shared" si="99"/>
        <v>0.2649922245268499</v>
      </c>
      <c r="I320" s="30">
        <f t="shared" si="95"/>
        <v>271.1824336795284</v>
      </c>
      <c r="J320" s="30">
        <f t="shared" si="96"/>
        <v>152.75753308639253</v>
      </c>
      <c r="K320" s="30">
        <f t="shared" si="97"/>
        <v>15.663967796135255</v>
      </c>
      <c r="L320" s="30">
        <f t="shared" si="83"/>
        <v>625.96397741301996</v>
      </c>
      <c r="M320" s="30">
        <f t="shared" si="84"/>
        <v>0.26778443547019121</v>
      </c>
      <c r="N320" s="30">
        <f t="shared" si="85"/>
        <v>2.8787262816829104E-3</v>
      </c>
      <c r="O320" s="30">
        <f t="shared" si="100"/>
        <v>127.69046972479551</v>
      </c>
      <c r="P320" s="30">
        <f t="shared" si="86"/>
        <v>0.41853045445179726</v>
      </c>
      <c r="Q320" s="30">
        <f t="shared" si="87"/>
        <v>6.7752401979917373E-2</v>
      </c>
      <c r="R320" s="30">
        <f t="shared" si="88"/>
        <v>35.20367331934559</v>
      </c>
      <c r="S320" s="30">
        <f t="shared" si="89"/>
        <v>-85.026622840076982</v>
      </c>
      <c r="T320" s="30">
        <f t="shared" si="90"/>
        <v>-9.0037071424712902</v>
      </c>
      <c r="U320" s="39">
        <f t="shared" si="91"/>
        <v>49378406.067670226</v>
      </c>
      <c r="V320" s="39">
        <f t="shared" si="101"/>
        <v>5925408.7281204266</v>
      </c>
      <c r="W320" s="39">
        <f t="shared" si="98"/>
        <v>14099354.472082665</v>
      </c>
      <c r="X320" s="30">
        <f t="shared" si="92"/>
        <v>87.181612453067132</v>
      </c>
    </row>
    <row r="321" spans="5:24" x14ac:dyDescent="0.3">
      <c r="E321" s="30">
        <f t="shared" si="93"/>
        <v>3.189999999999976</v>
      </c>
      <c r="F321" s="30">
        <f t="shared" si="94"/>
        <v>133.24337164321031</v>
      </c>
      <c r="G321" s="30">
        <f t="shared" si="82"/>
        <v>4.8921773180429158</v>
      </c>
      <c r="H321" s="30">
        <f t="shared" si="99"/>
        <v>0.26455545244514767</v>
      </c>
      <c r="I321" s="30">
        <f t="shared" si="95"/>
        <v>270.33216745112765</v>
      </c>
      <c r="J321" s="30">
        <f t="shared" si="96"/>
        <v>152.66749601496781</v>
      </c>
      <c r="K321" s="30">
        <f t="shared" si="97"/>
        <v>15.738998688989183</v>
      </c>
      <c r="L321" s="30">
        <f t="shared" si="83"/>
        <v>628.96236433075114</v>
      </c>
      <c r="M321" s="30">
        <f t="shared" si="84"/>
        <v>0.26735113182098613</v>
      </c>
      <c r="N321" s="30">
        <f t="shared" si="85"/>
        <v>2.8849702636911776E-3</v>
      </c>
      <c r="O321" s="30">
        <f t="shared" si="100"/>
        <v>127.62658842261966</v>
      </c>
      <c r="P321" s="30">
        <f t="shared" si="86"/>
        <v>0.41851320211654969</v>
      </c>
      <c r="Q321" s="30">
        <f t="shared" si="87"/>
        <v>6.7740702781388842E-2</v>
      </c>
      <c r="R321" s="30">
        <f t="shared" si="88"/>
        <v>35.238363051431953</v>
      </c>
      <c r="S321" s="30">
        <f t="shared" si="89"/>
        <v>-85.117425295788308</v>
      </c>
      <c r="T321" s="30">
        <f t="shared" si="90"/>
        <v>-9.0259996360728429</v>
      </c>
      <c r="U321" s="39">
        <f t="shared" si="91"/>
        <v>49429101.122221634</v>
      </c>
      <c r="V321" s="39">
        <f t="shared" si="101"/>
        <v>5931492.1346665956</v>
      </c>
      <c r="W321" s="39">
        <f t="shared" si="98"/>
        <v>14158669.393429331</v>
      </c>
      <c r="X321" s="30">
        <f t="shared" si="92"/>
        <v>87.477380296349537</v>
      </c>
    </row>
    <row r="322" spans="5:24" x14ac:dyDescent="0.3">
      <c r="E322" s="30">
        <f t="shared" si="93"/>
        <v>3.1999999999999758</v>
      </c>
      <c r="F322" s="30">
        <f t="shared" si="94"/>
        <v>133.59575527372462</v>
      </c>
      <c r="G322" s="30">
        <f t="shared" ref="G322:G385" si="102">LN(F322)</f>
        <v>4.8948184886945487</v>
      </c>
      <c r="H322" s="30">
        <f t="shared" si="99"/>
        <v>0.26411706516329403</v>
      </c>
      <c r="I322" s="30">
        <f t="shared" si="95"/>
        <v>269.48099319816976</v>
      </c>
      <c r="J322" s="30">
        <f t="shared" si="96"/>
        <v>152.5772360186071</v>
      </c>
      <c r="K322" s="30">
        <f t="shared" si="97"/>
        <v>15.814215352623123</v>
      </c>
      <c r="L322" s="30">
        <f t="shared" ref="L322:L385" si="103">K322*$B$15/1000</f>
        <v>631.96817502627971</v>
      </c>
      <c r="M322" s="30">
        <f t="shared" ref="M322:M385" si="104">$B$5*I322/(O322*(1+J322/$B$4)+I322)</f>
        <v>0.26691622580096752</v>
      </c>
      <c r="N322" s="30">
        <f t="shared" ref="N322:N385" si="105">$B$6*(1+EXP(0.005*E322*60))</f>
        <v>2.891233005771507E-3</v>
      </c>
      <c r="O322" s="30">
        <f t="shared" si="100"/>
        <v>127.56254895520173</v>
      </c>
      <c r="P322" s="30">
        <f t="shared" ref="P322:P385" si="106">1/(1/$B$3+N322/($B$3*(M322-N322)))</f>
        <v>0.41849583652059835</v>
      </c>
      <c r="Q322" s="30">
        <f t="shared" ref="Q322:Q385" si="107">M322*$B$7+$B$8</f>
        <v>6.7728960318848341E-2</v>
      </c>
      <c r="R322" s="30">
        <f t="shared" ref="R322:R385" si="108">F322*(M322-N322)</f>
        <v>35.272618323613912</v>
      </c>
      <c r="S322" s="30">
        <f t="shared" ref="S322:S385" si="109">-M322*F322/P322</f>
        <v>-85.207239042477667</v>
      </c>
      <c r="T322" s="30">
        <f t="shared" ref="T322:T385" si="110">-Q322*F322</f>
        <v>-9.0483016077006688</v>
      </c>
      <c r="U322" s="39">
        <f t="shared" ref="U322:U385" si="111">M322*F322/0.9*$B$15*1000/32</f>
        <v>49479204.302366041</v>
      </c>
      <c r="V322" s="39">
        <f t="shared" si="101"/>
        <v>5937504.5162839247</v>
      </c>
      <c r="W322" s="39">
        <f t="shared" si="98"/>
        <v>14218044.438592171</v>
      </c>
      <c r="X322" s="30">
        <f t="shared" ref="X322:X385" si="112">L322/(E322+$B$18)</f>
        <v>87.773357642539139</v>
      </c>
    </row>
    <row r="323" spans="5:24" x14ac:dyDescent="0.3">
      <c r="E323" s="30">
        <f t="shared" ref="E323:E386" si="113">E322+$B$11</f>
        <v>3.2099999999999755</v>
      </c>
      <c r="F323" s="30">
        <f t="shared" ref="F323:F386" si="114">$B$11*R322+F322</f>
        <v>133.94848145696076</v>
      </c>
      <c r="G323" s="30">
        <f t="shared" si="102"/>
        <v>4.8974552592855272</v>
      </c>
      <c r="H323" s="30">
        <f t="shared" si="99"/>
        <v>0.26367705909784434</v>
      </c>
      <c r="I323" s="30">
        <f t="shared" ref="I323:I386" si="115">$B$11*S322+I322</f>
        <v>268.62892080774498</v>
      </c>
      <c r="J323" s="30">
        <f t="shared" ref="J323:J386" si="116">$B$11*T322+J322</f>
        <v>152.48675300253009</v>
      </c>
      <c r="K323" s="30">
        <f t="shared" ref="K323:K386" si="117">-$B$11*T322/1.2+K322</f>
        <v>15.889617866020629</v>
      </c>
      <c r="L323" s="30">
        <f t="shared" si="103"/>
        <v>634.98141265594893</v>
      </c>
      <c r="M323" s="30">
        <f t="shared" si="104"/>
        <v>0.26647971392528358</v>
      </c>
      <c r="N323" s="30">
        <f t="shared" si="105"/>
        <v>2.8975145642886205E-3</v>
      </c>
      <c r="O323" s="30">
        <f t="shared" si="100"/>
        <v>127.49835125529511</v>
      </c>
      <c r="P323" s="30">
        <f t="shared" si="106"/>
        <v>0.4184783566464938</v>
      </c>
      <c r="Q323" s="30">
        <f t="shared" si="107"/>
        <v>6.7717174498204871E-2</v>
      </c>
      <c r="R323" s="30">
        <f t="shared" si="108"/>
        <v>35.306435343491174</v>
      </c>
      <c r="S323" s="30">
        <f t="shared" si="109"/>
        <v>-85.296055225933074</v>
      </c>
      <c r="T323" s="30">
        <f t="shared" si="110"/>
        <v>-9.0706126925905721</v>
      </c>
      <c r="U323" s="39">
        <f t="shared" si="111"/>
        <v>49528710.375451341</v>
      </c>
      <c r="V323" s="39">
        <f t="shared" si="101"/>
        <v>5943445.2450541612</v>
      </c>
      <c r="W323" s="39">
        <f t="shared" ref="W323:W386" si="118">V323*$B$11+W322</f>
        <v>14277478.891042713</v>
      </c>
      <c r="X323" s="30">
        <f t="shared" si="112"/>
        <v>88.069544057690848</v>
      </c>
    </row>
    <row r="324" spans="5:24" x14ac:dyDescent="0.3">
      <c r="E324" s="30">
        <f t="shared" si="113"/>
        <v>3.2199999999999753</v>
      </c>
      <c r="F324" s="30">
        <f t="shared" si="114"/>
        <v>134.30154581039568</v>
      </c>
      <c r="G324" s="30">
        <f t="shared" si="102"/>
        <v>4.9000876135924791</v>
      </c>
      <c r="H324" s="30">
        <f t="shared" ref="H324:H387" si="119">(G324-G323)/$B$11</f>
        <v>0.26323543069519673</v>
      </c>
      <c r="I324" s="30">
        <f t="shared" si="115"/>
        <v>267.77596025548564</v>
      </c>
      <c r="J324" s="30">
        <f t="shared" si="116"/>
        <v>152.39604687560418</v>
      </c>
      <c r="K324" s="30">
        <f t="shared" si="117"/>
        <v>15.96520630512555</v>
      </c>
      <c r="L324" s="30">
        <f t="shared" si="103"/>
        <v>638.00208025462928</v>
      </c>
      <c r="M324" s="30">
        <f t="shared" si="104"/>
        <v>0.26604159274076744</v>
      </c>
      <c r="N324" s="30">
        <f t="shared" si="105"/>
        <v>2.9038149957765873E-3</v>
      </c>
      <c r="O324" s="30">
        <f t="shared" si="100"/>
        <v>127.43399525824117</v>
      </c>
      <c r="P324" s="30">
        <f t="shared" si="106"/>
        <v>0.41846076146535072</v>
      </c>
      <c r="Q324" s="30">
        <f t="shared" si="107"/>
        <v>6.7705345226222929E-2</v>
      </c>
      <c r="R324" s="30">
        <f t="shared" si="108"/>
        <v>35.339810312264611</v>
      </c>
      <c r="S324" s="30">
        <f t="shared" si="109"/>
        <v>-85.383864976557192</v>
      </c>
      <c r="T324" s="30">
        <f t="shared" si="110"/>
        <v>-9.0929325235082334</v>
      </c>
      <c r="U324" s="39">
        <f t="shared" si="111"/>
        <v>49577614.099838115</v>
      </c>
      <c r="V324" s="39">
        <f t="shared" si="101"/>
        <v>5949313.6919805733</v>
      </c>
      <c r="W324" s="39">
        <f t="shared" si="118"/>
        <v>14336972.027962519</v>
      </c>
      <c r="X324" s="30">
        <f t="shared" si="112"/>
        <v>88.365939093439252</v>
      </c>
    </row>
    <row r="325" spans="5:24" x14ac:dyDescent="0.3">
      <c r="E325" s="30">
        <f t="shared" si="113"/>
        <v>3.2299999999999751</v>
      </c>
      <c r="F325" s="30">
        <f t="shared" si="114"/>
        <v>134.65494391351834</v>
      </c>
      <c r="G325" s="30">
        <f t="shared" si="102"/>
        <v>4.9027155353568155</v>
      </c>
      <c r="H325" s="30">
        <f t="shared" si="119"/>
        <v>0.26279217643363495</v>
      </c>
      <c r="I325" s="30">
        <f t="shared" si="115"/>
        <v>266.92212160572006</v>
      </c>
      <c r="J325" s="30">
        <f t="shared" si="116"/>
        <v>152.30511755036909</v>
      </c>
      <c r="K325" s="30">
        <f t="shared" si="117"/>
        <v>16.040980742821453</v>
      </c>
      <c r="L325" s="30">
        <f t="shared" si="103"/>
        <v>641.03018073489625</v>
      </c>
      <c r="M325" s="30">
        <f t="shared" si="104"/>
        <v>0.26560185882661919</v>
      </c>
      <c r="N325" s="30">
        <f t="shared" si="105"/>
        <v>2.9101343569393322E-3</v>
      </c>
      <c r="O325" s="30">
        <f t="shared" si="100"/>
        <v>127.36948090198688</v>
      </c>
      <c r="P325" s="30">
        <f t="shared" si="106"/>
        <v>0.41844304993669734</v>
      </c>
      <c r="Q325" s="30">
        <f t="shared" si="107"/>
        <v>6.7693472410540925E-2</v>
      </c>
      <c r="R325" s="30">
        <f t="shared" si="108"/>
        <v>35.372739425010153</v>
      </c>
      <c r="S325" s="30">
        <f t="shared" si="109"/>
        <v>-85.470659410008452</v>
      </c>
      <c r="T325" s="30">
        <f t="shared" si="110"/>
        <v>-9.1152607307526896</v>
      </c>
      <c r="U325" s="39">
        <f t="shared" si="111"/>
        <v>49625910.22527726</v>
      </c>
      <c r="V325" s="39">
        <f t="shared" si="101"/>
        <v>5955109.2270332705</v>
      </c>
      <c r="W325" s="39">
        <f t="shared" si="118"/>
        <v>14396523.120232852</v>
      </c>
      <c r="X325" s="30">
        <f t="shared" si="112"/>
        <v>88.662542286984561</v>
      </c>
    </row>
    <row r="326" spans="5:24" x14ac:dyDescent="0.3">
      <c r="E326" s="30">
        <f t="shared" si="113"/>
        <v>3.2399999999999749</v>
      </c>
      <c r="F326" s="30">
        <f t="shared" si="114"/>
        <v>135.00867130776845</v>
      </c>
      <c r="G326" s="30">
        <f t="shared" si="102"/>
        <v>4.9053390082850443</v>
      </c>
      <c r="H326" s="30">
        <f t="shared" si="119"/>
        <v>0.26234729282288427</v>
      </c>
      <c r="I326" s="30">
        <f t="shared" si="115"/>
        <v>266.06741501161997</v>
      </c>
      <c r="J326" s="30">
        <f t="shared" si="116"/>
        <v>152.21396494306157</v>
      </c>
      <c r="K326" s="30">
        <f t="shared" si="117"/>
        <v>16.116941248911058</v>
      </c>
      <c r="L326" s="30">
        <f t="shared" si="103"/>
        <v>644.06571688620818</v>
      </c>
      <c r="M326" s="30">
        <f t="shared" si="104"/>
        <v>0.26516050879509523</v>
      </c>
      <c r="N326" s="30">
        <f t="shared" si="105"/>
        <v>2.9164727046511493E-3</v>
      </c>
      <c r="O326" s="30">
        <f t="shared" si="100"/>
        <v>127.30480812710218</v>
      </c>
      <c r="P326" s="30">
        <f t="shared" si="106"/>
        <v>0.41842522100832441</v>
      </c>
      <c r="Q326" s="30">
        <f t="shared" si="107"/>
        <v>6.768155595968979E-2</v>
      </c>
      <c r="R326" s="30">
        <f t="shared" si="108"/>
        <v>35.405218870957327</v>
      </c>
      <c r="S326" s="30">
        <f t="shared" si="109"/>
        <v>-85.556429627853277</v>
      </c>
      <c r="T326" s="30">
        <f t="shared" si="110"/>
        <v>-9.137596942160096</v>
      </c>
      <c r="U326" s="39">
        <f t="shared" si="111"/>
        <v>49673593.493294336</v>
      </c>
      <c r="V326" s="39">
        <f t="shared" si="101"/>
        <v>5960831.2191953203</v>
      </c>
      <c r="W326" s="39">
        <f t="shared" si="118"/>
        <v>14456131.432424806</v>
      </c>
      <c r="X326" s="30">
        <f t="shared" si="112"/>
        <v>88.959353161078781</v>
      </c>
    </row>
    <row r="327" spans="5:24" x14ac:dyDescent="0.3">
      <c r="E327" s="30">
        <f t="shared" si="113"/>
        <v>3.2499999999999747</v>
      </c>
      <c r="F327" s="30">
        <f t="shared" si="114"/>
        <v>135.36272349647803</v>
      </c>
      <c r="G327" s="30">
        <f t="shared" si="102"/>
        <v>4.9079580160491032</v>
      </c>
      <c r="H327" s="30">
        <f t="shared" si="119"/>
        <v>0.26190077640588783</v>
      </c>
      <c r="I327" s="30">
        <f t="shared" si="115"/>
        <v>265.21185071534143</v>
      </c>
      <c r="J327" s="30">
        <f t="shared" si="116"/>
        <v>152.12258897363998</v>
      </c>
      <c r="K327" s="30">
        <f t="shared" si="117"/>
        <v>16.193087890095725</v>
      </c>
      <c r="L327" s="30">
        <f t="shared" si="103"/>
        <v>647.10869137408713</v>
      </c>
      <c r="M327" s="30">
        <f t="shared" si="104"/>
        <v>0.26471753929220398</v>
      </c>
      <c r="N327" s="30">
        <f t="shared" si="105"/>
        <v>2.92283009595721E-3</v>
      </c>
      <c r="O327" s="30">
        <f t="shared" si="100"/>
        <v>127.23997687679757</v>
      </c>
      <c r="P327" s="30">
        <f t="shared" si="106"/>
        <v>0.4184072736161305</v>
      </c>
      <c r="Q327" s="30">
        <f t="shared" si="107"/>
        <v>6.7669595783111727E-2</v>
      </c>
      <c r="R327" s="30">
        <f t="shared" si="108"/>
        <v>35.437244833772425</v>
      </c>
      <c r="S327" s="30">
        <f t="shared" si="109"/>
        <v>-85.641166718228945</v>
      </c>
      <c r="T327" s="30">
        <f t="shared" si="110"/>
        <v>-9.1599407831077873</v>
      </c>
      <c r="U327" s="39">
        <f t="shared" si="111"/>
        <v>49720658.637580022</v>
      </c>
      <c r="V327" s="39">
        <f t="shared" si="101"/>
        <v>5966479.0365096023</v>
      </c>
      <c r="W327" s="39">
        <f t="shared" si="118"/>
        <v>14515796.222789902</v>
      </c>
      <c r="X327" s="30">
        <f t="shared" si="112"/>
        <v>89.256371224012327</v>
      </c>
    </row>
    <row r="328" spans="5:24" x14ac:dyDescent="0.3">
      <c r="E328" s="30">
        <f t="shared" si="113"/>
        <v>3.2599999999999745</v>
      </c>
      <c r="F328" s="30">
        <f t="shared" si="114"/>
        <v>135.71709594481575</v>
      </c>
      <c r="G328" s="30">
        <f t="shared" si="102"/>
        <v>4.9105725422866877</v>
      </c>
      <c r="H328" s="30">
        <f t="shared" si="119"/>
        <v>0.26145262375845135</v>
      </c>
      <c r="I328" s="30">
        <f t="shared" si="115"/>
        <v>264.35543904815916</v>
      </c>
      <c r="J328" s="30">
        <f t="shared" si="116"/>
        <v>152.03098956580891</v>
      </c>
      <c r="K328" s="30">
        <f t="shared" si="117"/>
        <v>16.269420729954955</v>
      </c>
      <c r="L328" s="30">
        <f t="shared" si="103"/>
        <v>650.15910673929886</v>
      </c>
      <c r="M328" s="30">
        <f t="shared" si="104"/>
        <v>0.2642729469984107</v>
      </c>
      <c r="N328" s="30">
        <f t="shared" si="105"/>
        <v>2.9292065880740809E-3</v>
      </c>
      <c r="O328" s="30">
        <f t="shared" si="100"/>
        <v>127.17498709694142</v>
      </c>
      <c r="P328" s="30">
        <f t="shared" si="106"/>
        <v>0.41838920668396623</v>
      </c>
      <c r="Q328" s="30">
        <f t="shared" si="107"/>
        <v>6.7657591791179306E-2</v>
      </c>
      <c r="R328" s="30">
        <f t="shared" si="108"/>
        <v>35.468813491846674</v>
      </c>
      <c r="S328" s="30">
        <f t="shared" si="109"/>
        <v>-85.724861756518649</v>
      </c>
      <c r="T328" s="30">
        <f t="shared" si="110"/>
        <v>-9.1822918765186614</v>
      </c>
      <c r="U328" s="39">
        <f t="shared" si="111"/>
        <v>49767100.384387866</v>
      </c>
      <c r="V328" s="39">
        <f t="shared" si="101"/>
        <v>5972052.0461265435</v>
      </c>
      <c r="W328" s="39">
        <f t="shared" si="118"/>
        <v>14575516.743251167</v>
      </c>
      <c r="X328" s="30">
        <f t="shared" si="112"/>
        <v>89.553595969600707</v>
      </c>
    </row>
    <row r="329" spans="5:24" x14ac:dyDescent="0.3">
      <c r="E329" s="30">
        <f t="shared" si="113"/>
        <v>3.2699999999999743</v>
      </c>
      <c r="F329" s="30">
        <f t="shared" si="114"/>
        <v>136.07178407973421</v>
      </c>
      <c r="G329" s="30">
        <f t="shared" si="102"/>
        <v>4.9131825706015935</v>
      </c>
      <c r="H329" s="30">
        <f t="shared" si="119"/>
        <v>0.26100283149057546</v>
      </c>
      <c r="I329" s="30">
        <f t="shared" si="115"/>
        <v>263.49819043059398</v>
      </c>
      <c r="J329" s="30">
        <f t="shared" si="116"/>
        <v>151.93916664704372</v>
      </c>
      <c r="K329" s="30">
        <f t="shared" si="117"/>
        <v>16.345939828925943</v>
      </c>
      <c r="L329" s="30">
        <f t="shared" si="103"/>
        <v>653.21696539703692</v>
      </c>
      <c r="M329" s="30">
        <f t="shared" si="104"/>
        <v>0.26382672862934803</v>
      </c>
      <c r="N329" s="30">
        <f t="shared" si="105"/>
        <v>2.9356022383902314E-3</v>
      </c>
      <c r="O329" s="30">
        <f t="shared" si="100"/>
        <v>127.10983873607752</v>
      </c>
      <c r="P329" s="30">
        <f t="shared" si="106"/>
        <v>0.41837101912347519</v>
      </c>
      <c r="Q329" s="30">
        <f t="shared" si="107"/>
        <v>6.7645543895214613E-2</v>
      </c>
      <c r="R329" s="30">
        <f t="shared" si="108"/>
        <v>35.499921018589056</v>
      </c>
      <c r="S329" s="30">
        <f t="shared" si="109"/>
        <v>-85.807505806037156</v>
      </c>
      <c r="T329" s="30">
        <f t="shared" si="110"/>
        <v>-9.204649842865825</v>
      </c>
      <c r="U329" s="39">
        <f t="shared" si="111"/>
        <v>49812913.452938057</v>
      </c>
      <c r="V329" s="39">
        <f t="shared" si="101"/>
        <v>5977549.6143525671</v>
      </c>
      <c r="W329" s="39">
        <f t="shared" si="118"/>
        <v>14635292.239394693</v>
      </c>
      <c r="X329" s="30">
        <f t="shared" si="112"/>
        <v>89.851026877171833</v>
      </c>
    </row>
    <row r="330" spans="5:24" x14ac:dyDescent="0.3">
      <c r="E330" s="30">
        <f t="shared" si="113"/>
        <v>3.279999999999974</v>
      </c>
      <c r="F330" s="30">
        <f t="shared" si="114"/>
        <v>136.42678328992011</v>
      </c>
      <c r="G330" s="30">
        <f t="shared" si="102"/>
        <v>4.9157880845640678</v>
      </c>
      <c r="H330" s="30">
        <f t="shared" si="119"/>
        <v>0.26055139624743262</v>
      </c>
      <c r="I330" s="30">
        <f t="shared" si="115"/>
        <v>262.64011537253361</v>
      </c>
      <c r="J330" s="30">
        <f t="shared" si="116"/>
        <v>151.84712014861506</v>
      </c>
      <c r="K330" s="30">
        <f t="shared" si="117"/>
        <v>16.422645244283157</v>
      </c>
      <c r="L330" s="30">
        <f t="shared" si="103"/>
        <v>656.28226963610496</v>
      </c>
      <c r="M330" s="30">
        <f t="shared" si="104"/>
        <v>0.263378880936535</v>
      </c>
      <c r="N330" s="30">
        <f t="shared" si="105"/>
        <v>2.9420171044665594E-3</v>
      </c>
      <c r="O330" s="30">
        <f t="shared" si="100"/>
        <v>127.04453174544238</v>
      </c>
      <c r="P330" s="30">
        <f t="shared" si="106"/>
        <v>0.41835270983393275</v>
      </c>
      <c r="Q330" s="30">
        <f t="shared" si="107"/>
        <v>6.7633452007508657E-2</v>
      </c>
      <c r="R330" s="30">
        <f t="shared" si="108"/>
        <v>35.530563582724035</v>
      </c>
      <c r="S330" s="30">
        <f t="shared" si="109"/>
        <v>-85.889089918728388</v>
      </c>
      <c r="T330" s="30">
        <f t="shared" si="110"/>
        <v>-9.2270143001775953</v>
      </c>
      <c r="U330" s="39">
        <f t="shared" si="111"/>
        <v>49858092.555828333</v>
      </c>
      <c r="V330" s="39">
        <f t="shared" si="101"/>
        <v>5982971.1066993997</v>
      </c>
      <c r="W330" s="39">
        <f t="shared" si="118"/>
        <v>14695121.950461688</v>
      </c>
      <c r="X330" s="30">
        <f t="shared" si="112"/>
        <v>90.148663411553201</v>
      </c>
    </row>
    <row r="331" spans="5:24" x14ac:dyDescent="0.3">
      <c r="E331" s="30">
        <f t="shared" si="113"/>
        <v>3.2899999999999738</v>
      </c>
      <c r="F331" s="30">
        <f t="shared" si="114"/>
        <v>136.78208892574736</v>
      </c>
      <c r="G331" s="30">
        <f t="shared" si="102"/>
        <v>4.918389067711157</v>
      </c>
      <c r="H331" s="30">
        <f t="shared" si="119"/>
        <v>0.26009831470892308</v>
      </c>
      <c r="I331" s="30">
        <f t="shared" si="115"/>
        <v>261.78122447334636</v>
      </c>
      <c r="J331" s="30">
        <f t="shared" si="116"/>
        <v>151.75485000561329</v>
      </c>
      <c r="K331" s="30">
        <f t="shared" si="117"/>
        <v>16.49953703011797</v>
      </c>
      <c r="L331" s="30">
        <f t="shared" si="103"/>
        <v>659.35502161810427</v>
      </c>
      <c r="M331" s="30">
        <f t="shared" si="104"/>
        <v>0.26292940070810356</v>
      </c>
      <c r="N331" s="30">
        <f t="shared" si="105"/>
        <v>2.9484512440369022E-3</v>
      </c>
      <c r="O331" s="30">
        <f t="shared" ref="O331:O394" si="120">19.309+0.7095*J331</f>
        <v>126.97906607898263</v>
      </c>
      <c r="P331" s="30">
        <f t="shared" si="106"/>
        <v>0.41833427770208342</v>
      </c>
      <c r="Q331" s="30">
        <f t="shared" si="107"/>
        <v>6.7621316041341015E-2</v>
      </c>
      <c r="R331" s="30">
        <f t="shared" si="108"/>
        <v>35.560737348594195</v>
      </c>
      <c r="S331" s="30">
        <f t="shared" si="109"/>
        <v>-85.969605135874275</v>
      </c>
      <c r="T331" s="30">
        <f t="shared" si="110"/>
        <v>-9.2493848640427725</v>
      </c>
      <c r="U331" s="39">
        <f t="shared" si="111"/>
        <v>49902632.399451554</v>
      </c>
      <c r="V331" s="39">
        <f t="shared" ref="V331:V394" si="121">0.12*U331</f>
        <v>5988315.8879341865</v>
      </c>
      <c r="W331" s="39">
        <f t="shared" si="118"/>
        <v>14755005.109341029</v>
      </c>
      <c r="X331" s="30">
        <f t="shared" si="112"/>
        <v>90.446505023059885</v>
      </c>
    </row>
    <row r="332" spans="5:24" x14ac:dyDescent="0.3">
      <c r="E332" s="30">
        <f t="shared" si="113"/>
        <v>3.2999999999999736</v>
      </c>
      <c r="F332" s="30">
        <f t="shared" si="114"/>
        <v>137.13769629923331</v>
      </c>
      <c r="G332" s="30">
        <f t="shared" si="102"/>
        <v>4.9209855035470751</v>
      </c>
      <c r="H332" s="30">
        <f t="shared" si="119"/>
        <v>0.2596435835918065</v>
      </c>
      <c r="I332" s="30">
        <f t="shared" si="115"/>
        <v>260.9215284219876</v>
      </c>
      <c r="J332" s="30">
        <f t="shared" si="116"/>
        <v>151.66235615697286</v>
      </c>
      <c r="K332" s="30">
        <f t="shared" si="117"/>
        <v>16.576615237318325</v>
      </c>
      <c r="L332" s="30">
        <f t="shared" si="103"/>
        <v>662.43522337662068</v>
      </c>
      <c r="M332" s="30">
        <f t="shared" si="104"/>
        <v>0.26247828476953189</v>
      </c>
      <c r="N332" s="30">
        <f t="shared" si="105"/>
        <v>2.9549047150085593E-3</v>
      </c>
      <c r="O332" s="30">
        <f t="shared" si="120"/>
        <v>126.91344169337225</v>
      </c>
      <c r="P332" s="30">
        <f t="shared" si="106"/>
        <v>0.41831572160197433</v>
      </c>
      <c r="Q332" s="30">
        <f t="shared" si="107"/>
        <v>6.7609135910999568E-2</v>
      </c>
      <c r="R332" s="30">
        <f t="shared" si="108"/>
        <v>35.590438476467725</v>
      </c>
      <c r="S332" s="30">
        <f t="shared" si="109"/>
        <v>-86.049042488815346</v>
      </c>
      <c r="T332" s="30">
        <f t="shared" si="110"/>
        <v>-9.2717611476162478</v>
      </c>
      <c r="U332" s="39">
        <f t="shared" si="111"/>
        <v>49946527.684419945</v>
      </c>
      <c r="V332" s="39">
        <f t="shared" si="121"/>
        <v>5993583.3221303932</v>
      </c>
      <c r="W332" s="39">
        <f t="shared" si="118"/>
        <v>14814940.942562332</v>
      </c>
      <c r="X332" s="30">
        <f t="shared" si="112"/>
        <v>90.744551147482611</v>
      </c>
    </row>
    <row r="333" spans="5:24" x14ac:dyDescent="0.3">
      <c r="E333" s="30">
        <f t="shared" si="113"/>
        <v>3.3099999999999734</v>
      </c>
      <c r="F333" s="30">
        <f t="shared" si="114"/>
        <v>137.49360068399798</v>
      </c>
      <c r="G333" s="30">
        <f t="shared" si="102"/>
        <v>4.9235773755435694</v>
      </c>
      <c r="H333" s="30">
        <f t="shared" si="119"/>
        <v>0.25918719964943548</v>
      </c>
      <c r="I333" s="30">
        <f t="shared" si="115"/>
        <v>260.06103799709945</v>
      </c>
      <c r="J333" s="30">
        <f t="shared" si="116"/>
        <v>151.5696385454967</v>
      </c>
      <c r="K333" s="30">
        <f t="shared" si="117"/>
        <v>16.653879913548462</v>
      </c>
      <c r="L333" s="30">
        <f t="shared" si="103"/>
        <v>665.52287681641383</v>
      </c>
      <c r="M333" s="30">
        <f t="shared" si="104"/>
        <v>0.262025529984386</v>
      </c>
      <c r="N333" s="30">
        <f t="shared" si="105"/>
        <v>2.9613775754628127E-3</v>
      </c>
      <c r="O333" s="30">
        <f t="shared" si="120"/>
        <v>126.84765854802991</v>
      </c>
      <c r="P333" s="30">
        <f t="shared" si="106"/>
        <v>0.41829704039478732</v>
      </c>
      <c r="Q333" s="30">
        <f t="shared" si="107"/>
        <v>6.7596911531800641E-2</v>
      </c>
      <c r="R333" s="30">
        <f t="shared" si="108"/>
        <v>35.619663122850874</v>
      </c>
      <c r="S333" s="30">
        <f t="shared" si="109"/>
        <v>-86.127392999682968</v>
      </c>
      <c r="T333" s="30">
        <f t="shared" si="110"/>
        <v>-9.2941427616249364</v>
      </c>
      <c r="U333" s="39">
        <f t="shared" si="111"/>
        <v>49989773.10599637</v>
      </c>
      <c r="V333" s="39">
        <f t="shared" si="121"/>
        <v>5998772.7727195639</v>
      </c>
      <c r="W333" s="39">
        <f t="shared" si="118"/>
        <v>14874928.670289528</v>
      </c>
      <c r="X333" s="30">
        <f t="shared" si="112"/>
        <v>91.042801206076092</v>
      </c>
    </row>
    <row r="334" spans="5:24" x14ac:dyDescent="0.3">
      <c r="E334" s="30">
        <f t="shared" si="113"/>
        <v>3.3199999999999732</v>
      </c>
      <c r="F334" s="30">
        <f t="shared" si="114"/>
        <v>137.84979731522648</v>
      </c>
      <c r="G334" s="30">
        <f t="shared" si="102"/>
        <v>4.9261646671402985</v>
      </c>
      <c r="H334" s="30">
        <f t="shared" si="119"/>
        <v>0.25872915967291021</v>
      </c>
      <c r="I334" s="30">
        <f t="shared" si="115"/>
        <v>259.19976406710259</v>
      </c>
      <c r="J334" s="30">
        <f t="shared" si="116"/>
        <v>151.47669711788046</v>
      </c>
      <c r="K334" s="30">
        <f t="shared" si="117"/>
        <v>16.731331103228669</v>
      </c>
      <c r="L334" s="30">
        <f t="shared" si="103"/>
        <v>668.61798371260875</v>
      </c>
      <c r="M334" s="30">
        <f t="shared" si="104"/>
        <v>0.26157113325506848</v>
      </c>
      <c r="N334" s="30">
        <f t="shared" si="105"/>
        <v>2.9678698836554515E-3</v>
      </c>
      <c r="O334" s="30">
        <f t="shared" si="120"/>
        <v>126.78171660513618</v>
      </c>
      <c r="P334" s="30">
        <f t="shared" si="106"/>
        <v>0.41827823292866828</v>
      </c>
      <c r="Q334" s="30">
        <f t="shared" si="107"/>
        <v>6.7584642820109064E-2</v>
      </c>
      <c r="R334" s="30">
        <f t="shared" si="108"/>
        <v>35.648407440805421</v>
      </c>
      <c r="S334" s="30">
        <f t="shared" si="109"/>
        <v>-86.204647682143218</v>
      </c>
      <c r="T334" s="30">
        <f t="shared" si="110"/>
        <v>-9.3165293143740104</v>
      </c>
      <c r="U334" s="39">
        <f t="shared" si="111"/>
        <v>50032363.354532391</v>
      </c>
      <c r="V334" s="39">
        <f t="shared" si="121"/>
        <v>6003883.6025438868</v>
      </c>
      <c r="W334" s="39">
        <f t="shared" si="118"/>
        <v>14934967.506314967</v>
      </c>
      <c r="X334" s="30">
        <f t="shared" si="112"/>
        <v>91.341254605547974</v>
      </c>
    </row>
    <row r="335" spans="5:24" x14ac:dyDescent="0.3">
      <c r="E335" s="30">
        <f t="shared" si="113"/>
        <v>3.329999999999973</v>
      </c>
      <c r="F335" s="30">
        <f t="shared" si="114"/>
        <v>138.20628138963454</v>
      </c>
      <c r="G335" s="30">
        <f t="shared" si="102"/>
        <v>4.9287473617452173</v>
      </c>
      <c r="H335" s="30">
        <f t="shared" si="119"/>
        <v>0.25826946049187782</v>
      </c>
      <c r="I335" s="30">
        <f t="shared" si="115"/>
        <v>258.33771759028116</v>
      </c>
      <c r="J335" s="30">
        <f t="shared" si="116"/>
        <v>151.38353182473674</v>
      </c>
      <c r="K335" s="30">
        <f t="shared" si="117"/>
        <v>16.808968847515118</v>
      </c>
      <c r="L335" s="30">
        <f t="shared" si="103"/>
        <v>671.72054570988951</v>
      </c>
      <c r="M335" s="30">
        <f t="shared" si="104"/>
        <v>0.26111509152357454</v>
      </c>
      <c r="N335" s="30">
        <f t="shared" si="105"/>
        <v>2.9743816980172923E-3</v>
      </c>
      <c r="O335" s="30">
        <f t="shared" si="120"/>
        <v>126.71561582965072</v>
      </c>
      <c r="P335" s="30">
        <f t="shared" si="106"/>
        <v>0.41825929803855338</v>
      </c>
      <c r="Q335" s="30">
        <f t="shared" si="107"/>
        <v>6.7572329693358732E-2</v>
      </c>
      <c r="R335" s="30">
        <f t="shared" si="108"/>
        <v>35.676667580270966</v>
      </c>
      <c r="S335" s="30">
        <f t="shared" si="109"/>
        <v>-86.280797542152683</v>
      </c>
      <c r="T335" s="30">
        <f t="shared" si="110"/>
        <v>-9.3389204117534952</v>
      </c>
      <c r="U335" s="39">
        <f t="shared" si="111"/>
        <v>50074293.115913175</v>
      </c>
      <c r="V335" s="39">
        <f t="shared" si="121"/>
        <v>6008915.1739095803</v>
      </c>
      <c r="W335" s="39">
        <f t="shared" si="118"/>
        <v>14995056.658054063</v>
      </c>
      <c r="X335" s="30">
        <f t="shared" si="112"/>
        <v>91.639910738048016</v>
      </c>
    </row>
    <row r="336" spans="5:24" x14ac:dyDescent="0.3">
      <c r="E336" s="30">
        <f t="shared" si="113"/>
        <v>3.3399999999999728</v>
      </c>
      <c r="F336" s="30">
        <f t="shared" si="114"/>
        <v>138.56304806543724</v>
      </c>
      <c r="G336" s="30">
        <f t="shared" si="102"/>
        <v>4.9313254427349671</v>
      </c>
      <c r="H336" s="30">
        <f t="shared" si="119"/>
        <v>0.25780809897497647</v>
      </c>
      <c r="I336" s="30">
        <f t="shared" si="115"/>
        <v>257.47490961485965</v>
      </c>
      <c r="J336" s="30">
        <f t="shared" si="116"/>
        <v>151.29014262061921</v>
      </c>
      <c r="K336" s="30">
        <f t="shared" si="117"/>
        <v>16.886793184279732</v>
      </c>
      <c r="L336" s="30">
        <f t="shared" si="103"/>
        <v>674.83056432169531</v>
      </c>
      <c r="M336" s="30">
        <f t="shared" si="104"/>
        <v>0.26065740177225633</v>
      </c>
      <c r="N336" s="30">
        <f t="shared" si="105"/>
        <v>2.9809130771547075E-3</v>
      </c>
      <c r="O336" s="30">
        <f t="shared" si="120"/>
        <v>126.64935618932932</v>
      </c>
      <c r="P336" s="30">
        <f t="shared" si="106"/>
        <v>0.41824023454599396</v>
      </c>
      <c r="Q336" s="30">
        <f t="shared" si="107"/>
        <v>6.7559972070073138E-2</v>
      </c>
      <c r="R336" s="30">
        <f t="shared" si="108"/>
        <v>35.704439688392462</v>
      </c>
      <c r="S336" s="30">
        <f t="shared" si="109"/>
        <v>-86.355833578725893</v>
      </c>
      <c r="T336" s="30">
        <f t="shared" si="110"/>
        <v>-9.3613156572451413</v>
      </c>
      <c r="U336" s="39">
        <f t="shared" si="111"/>
        <v>50115557.072009481</v>
      </c>
      <c r="V336" s="39">
        <f t="shared" si="121"/>
        <v>6013866.8486411376</v>
      </c>
      <c r="W336" s="39">
        <f t="shared" si="118"/>
        <v>15055195.326540474</v>
      </c>
      <c r="X336" s="30">
        <f t="shared" si="112"/>
        <v>91.938768981157736</v>
      </c>
    </row>
    <row r="337" spans="5:24" x14ac:dyDescent="0.3">
      <c r="E337" s="30">
        <f t="shared" si="113"/>
        <v>3.3499999999999726</v>
      </c>
      <c r="F337" s="30">
        <f t="shared" si="114"/>
        <v>138.92009246232118</v>
      </c>
      <c r="G337" s="30">
        <f t="shared" si="102"/>
        <v>4.9338988934552743</v>
      </c>
      <c r="H337" s="30">
        <f t="shared" si="119"/>
        <v>0.25734507203072354</v>
      </c>
      <c r="I337" s="30">
        <f t="shared" si="115"/>
        <v>256.61135127907238</v>
      </c>
      <c r="J337" s="30">
        <f t="shared" si="116"/>
        <v>151.19652946404676</v>
      </c>
      <c r="K337" s="30">
        <f t="shared" si="117"/>
        <v>16.964804148090106</v>
      </c>
      <c r="L337" s="30">
        <f t="shared" si="103"/>
        <v>677.94804092941763</v>
      </c>
      <c r="M337" s="30">
        <f t="shared" si="104"/>
        <v>0.26019806102459403</v>
      </c>
      <c r="N337" s="30">
        <f t="shared" si="105"/>
        <v>2.9874640798501547E-3</v>
      </c>
      <c r="O337" s="30">
        <f t="shared" si="120"/>
        <v>126.58293765474117</v>
      </c>
      <c r="P337" s="30">
        <f t="shared" si="106"/>
        <v>0.41822104125897724</v>
      </c>
      <c r="Q337" s="30">
        <f t="shared" si="107"/>
        <v>6.7547569869886248E-2</v>
      </c>
      <c r="R337" s="30">
        <f t="shared" si="108"/>
        <v>35.731719909852643</v>
      </c>
      <c r="S337" s="30">
        <f t="shared" si="109"/>
        <v>-86.429746784715107</v>
      </c>
      <c r="T337" s="30">
        <f t="shared" si="110"/>
        <v>-9.3837146519296972</v>
      </c>
      <c r="U337" s="39">
        <f t="shared" si="111"/>
        <v>50156149.901136592</v>
      </c>
      <c r="V337" s="39">
        <f t="shared" si="121"/>
        <v>6018737.9881363912</v>
      </c>
      <c r="W337" s="39">
        <f t="shared" si="118"/>
        <v>15115382.706421837</v>
      </c>
      <c r="X337" s="30">
        <f t="shared" si="112"/>
        <v>92.237828697880289</v>
      </c>
    </row>
    <row r="338" spans="5:24" x14ac:dyDescent="0.3">
      <c r="E338" s="30">
        <f t="shared" si="113"/>
        <v>3.3599999999999723</v>
      </c>
      <c r="F338" s="30">
        <f t="shared" si="114"/>
        <v>139.27740966141971</v>
      </c>
      <c r="G338" s="30">
        <f t="shared" si="102"/>
        <v>4.9364676972213619</v>
      </c>
      <c r="H338" s="30">
        <f t="shared" si="119"/>
        <v>0.25688037660875906</v>
      </c>
      <c r="I338" s="30">
        <f t="shared" si="115"/>
        <v>255.74705381122524</v>
      </c>
      <c r="J338" s="30">
        <f t="shared" si="116"/>
        <v>151.10269231752747</v>
      </c>
      <c r="K338" s="30">
        <f t="shared" si="117"/>
        <v>17.04300177018952</v>
      </c>
      <c r="L338" s="30">
        <f t="shared" si="103"/>
        <v>681.07297678160091</v>
      </c>
      <c r="M338" s="30">
        <f t="shared" si="104"/>
        <v>0.25973706634597499</v>
      </c>
      <c r="N338" s="30">
        <f t="shared" si="105"/>
        <v>2.9940347650627029E-3</v>
      </c>
      <c r="O338" s="30">
        <f t="shared" si="120"/>
        <v>126.51636019928574</v>
      </c>
      <c r="P338" s="30">
        <f t="shared" si="106"/>
        <v>0.41820171697174563</v>
      </c>
      <c r="Q338" s="30">
        <f t="shared" si="107"/>
        <v>6.7535123013563542E-2</v>
      </c>
      <c r="R338" s="30">
        <f t="shared" si="108"/>
        <v>35.758504387209534</v>
      </c>
      <c r="S338" s="30">
        <f t="shared" si="109"/>
        <v>-86.50252814760151</v>
      </c>
      <c r="T338" s="30">
        <f t="shared" si="110"/>
        <v>-9.4061169944944627</v>
      </c>
      <c r="U338" s="39">
        <f t="shared" si="111"/>
        <v>50196066.278520197</v>
      </c>
      <c r="V338" s="39">
        <f t="shared" si="121"/>
        <v>6023527.9534224235</v>
      </c>
      <c r="W338" s="39">
        <f t="shared" si="118"/>
        <v>15175617.985956062</v>
      </c>
      <c r="X338" s="30">
        <f t="shared" si="112"/>
        <v>92.537089236630905</v>
      </c>
    </row>
    <row r="339" spans="5:24" x14ac:dyDescent="0.3">
      <c r="E339" s="30">
        <f t="shared" si="113"/>
        <v>3.3699999999999721</v>
      </c>
      <c r="F339" s="30">
        <f t="shared" si="114"/>
        <v>139.6349947052918</v>
      </c>
      <c r="G339" s="30">
        <f t="shared" si="102"/>
        <v>4.9390318373183595</v>
      </c>
      <c r="H339" s="30">
        <f t="shared" si="119"/>
        <v>0.25641400969975692</v>
      </c>
      <c r="I339" s="30">
        <f t="shared" si="115"/>
        <v>254.88202852974922</v>
      </c>
      <c r="J339" s="30">
        <f t="shared" si="116"/>
        <v>151.00863114758252</v>
      </c>
      <c r="K339" s="30">
        <f t="shared" si="117"/>
        <v>17.121386078476974</v>
      </c>
      <c r="L339" s="30">
        <f t="shared" si="103"/>
        <v>684.20537299314628</v>
      </c>
      <c r="M339" s="30">
        <f t="shared" si="104"/>
        <v>0.25927441484448077</v>
      </c>
      <c r="N339" s="30">
        <f t="shared" si="105"/>
        <v>3.0006251919285618E-3</v>
      </c>
      <c r="O339" s="30">
        <f t="shared" si="120"/>
        <v>126.4496237992098</v>
      </c>
      <c r="P339" s="30">
        <f t="shared" si="106"/>
        <v>0.4181822604646131</v>
      </c>
      <c r="Q339" s="30">
        <f t="shared" si="107"/>
        <v>6.7522631423023199E-2</v>
      </c>
      <c r="R339" s="30">
        <f t="shared" si="108"/>
        <v>35.78478926123919</v>
      </c>
      <c r="S339" s="30">
        <f t="shared" si="109"/>
        <v>-86.574168650299058</v>
      </c>
      <c r="T339" s="30">
        <f t="shared" si="110"/>
        <v>-9.4285222812412144</v>
      </c>
      <c r="U339" s="39">
        <f t="shared" si="111"/>
        <v>50235300.876769543</v>
      </c>
      <c r="V339" s="39">
        <f t="shared" si="121"/>
        <v>6028236.1052123448</v>
      </c>
      <c r="W339" s="39">
        <f t="shared" si="118"/>
        <v>15235900.347008185</v>
      </c>
      <c r="X339" s="30">
        <f t="shared" si="112"/>
        <v>92.836549931227793</v>
      </c>
    </row>
    <row r="340" spans="5:24" x14ac:dyDescent="0.3">
      <c r="E340" s="30">
        <f t="shared" si="113"/>
        <v>3.3799999999999719</v>
      </c>
      <c r="F340" s="30">
        <f t="shared" si="114"/>
        <v>139.9928425979042</v>
      </c>
      <c r="G340" s="30">
        <f t="shared" si="102"/>
        <v>4.9415912970017288</v>
      </c>
      <c r="H340" s="30">
        <f t="shared" si="119"/>
        <v>0.25594596833693473</v>
      </c>
      <c r="I340" s="30">
        <f t="shared" si="115"/>
        <v>254.01628684324623</v>
      </c>
      <c r="J340" s="30">
        <f t="shared" si="116"/>
        <v>150.91434592477012</v>
      </c>
      <c r="K340" s="30">
        <f t="shared" si="117"/>
        <v>17.199957097487317</v>
      </c>
      <c r="L340" s="30">
        <f t="shared" si="103"/>
        <v>687.34523054451608</v>
      </c>
      <c r="M340" s="30">
        <f t="shared" si="104"/>
        <v>0.25881010367168039</v>
      </c>
      <c r="N340" s="30">
        <f t="shared" si="105"/>
        <v>3.0072354197616183E-3</v>
      </c>
      <c r="O340" s="30">
        <f t="shared" si="120"/>
        <v>126.38272843362439</v>
      </c>
      <c r="P340" s="30">
        <f t="shared" si="106"/>
        <v>0.41816267050377776</v>
      </c>
      <c r="Q340" s="30">
        <f t="shared" si="107"/>
        <v>6.7510095021357588E-2</v>
      </c>
      <c r="R340" s="30">
        <f t="shared" si="108"/>
        <v>35.810570671283294</v>
      </c>
      <c r="S340" s="30">
        <f t="shared" si="109"/>
        <v>-86.644659271969843</v>
      </c>
      <c r="T340" s="30">
        <f t="shared" si="110"/>
        <v>-9.4509301060944697</v>
      </c>
      <c r="U340" s="39">
        <f t="shared" si="111"/>
        <v>50273848.366357379</v>
      </c>
      <c r="V340" s="39">
        <f t="shared" si="121"/>
        <v>6032861.8039628854</v>
      </c>
      <c r="W340" s="39">
        <f t="shared" si="118"/>
        <v>15296228.965047814</v>
      </c>
      <c r="X340" s="30">
        <f t="shared" si="112"/>
        <v>93.136210100883289</v>
      </c>
    </row>
    <row r="341" spans="5:24" x14ac:dyDescent="0.3">
      <c r="E341" s="30">
        <f t="shared" si="113"/>
        <v>3.3899999999999717</v>
      </c>
      <c r="F341" s="30">
        <f t="shared" si="114"/>
        <v>140.35094830461702</v>
      </c>
      <c r="G341" s="30">
        <f t="shared" si="102"/>
        <v>4.9441460594976911</v>
      </c>
      <c r="H341" s="30">
        <f t="shared" si="119"/>
        <v>0.2554762495962315</v>
      </c>
      <c r="I341" s="30">
        <f t="shared" si="115"/>
        <v>253.14984025052652</v>
      </c>
      <c r="J341" s="30">
        <f t="shared" si="116"/>
        <v>150.81983662370916</v>
      </c>
      <c r="K341" s="30">
        <f t="shared" si="117"/>
        <v>17.278714848371436</v>
      </c>
      <c r="L341" s="30">
        <f t="shared" si="103"/>
        <v>690.49255028094274</v>
      </c>
      <c r="M341" s="30">
        <f t="shared" si="104"/>
        <v>0.25834413002343304</v>
      </c>
      <c r="N341" s="30">
        <f t="shared" si="105"/>
        <v>3.0138655080539675E-3</v>
      </c>
      <c r="O341" s="30">
        <f t="shared" si="120"/>
        <v>126.31567408452165</v>
      </c>
      <c r="P341" s="30">
        <f t="shared" si="106"/>
        <v>0.41814294584113321</v>
      </c>
      <c r="Q341" s="30">
        <f t="shared" si="107"/>
        <v>6.7497513732854911E-2</v>
      </c>
      <c r="R341" s="30">
        <f t="shared" si="108"/>
        <v>35.835844755602153</v>
      </c>
      <c r="S341" s="30">
        <f t="shared" si="109"/>
        <v>-86.713990988852117</v>
      </c>
      <c r="T341" s="30">
        <f t="shared" si="110"/>
        <v>-9.4733400606100968</v>
      </c>
      <c r="U341" s="39">
        <f t="shared" si="111"/>
        <v>50311703.416107304</v>
      </c>
      <c r="V341" s="39">
        <f t="shared" si="121"/>
        <v>6037404.409932876</v>
      </c>
      <c r="W341" s="39">
        <f t="shared" si="118"/>
        <v>15356603.009147143</v>
      </c>
      <c r="X341" s="30">
        <f t="shared" si="112"/>
        <v>93.436069050195584</v>
      </c>
    </row>
    <row r="342" spans="5:24" x14ac:dyDescent="0.3">
      <c r="E342" s="30">
        <f t="shared" si="113"/>
        <v>3.3999999999999715</v>
      </c>
      <c r="F342" s="30">
        <f t="shared" si="114"/>
        <v>140.70930675217303</v>
      </c>
      <c r="G342" s="30">
        <f t="shared" si="102"/>
        <v>4.9466961080036702</v>
      </c>
      <c r="H342" s="30">
        <f t="shared" si="119"/>
        <v>0.25500485059790634</v>
      </c>
      <c r="I342" s="30">
        <f t="shared" si="115"/>
        <v>252.282700340638</v>
      </c>
      <c r="J342" s="30">
        <f t="shared" si="116"/>
        <v>150.72510322310308</v>
      </c>
      <c r="K342" s="30">
        <f t="shared" si="117"/>
        <v>17.357659348876521</v>
      </c>
      <c r="L342" s="30">
        <f t="shared" si="103"/>
        <v>693.64733291163986</v>
      </c>
      <c r="M342" s="30">
        <f t="shared" si="104"/>
        <v>0.257876491140697</v>
      </c>
      <c r="N342" s="30">
        <f t="shared" si="105"/>
        <v>3.0205155164764494E-3</v>
      </c>
      <c r="O342" s="30">
        <f t="shared" si="120"/>
        <v>126.24846073679163</v>
      </c>
      <c r="P342" s="30">
        <f t="shared" si="106"/>
        <v>0.41812308521407598</v>
      </c>
      <c r="Q342" s="30">
        <f t="shared" si="107"/>
        <v>6.7484887483021033E-2</v>
      </c>
      <c r="R342" s="30">
        <f t="shared" si="108"/>
        <v>35.860607651732778</v>
      </c>
      <c r="S342" s="30">
        <f t="shared" si="109"/>
        <v>-86.782154775100238</v>
      </c>
      <c r="T342" s="30">
        <f t="shared" si="110"/>
        <v>-9.4957517339842887</v>
      </c>
      <c r="U342" s="39">
        <f t="shared" si="111"/>
        <v>50348860.693688102</v>
      </c>
      <c r="V342" s="39">
        <f t="shared" si="121"/>
        <v>6041863.2832425721</v>
      </c>
      <c r="W342" s="39">
        <f t="shared" si="118"/>
        <v>15417021.64197957</v>
      </c>
      <c r="X342" s="30">
        <f t="shared" si="112"/>
        <v>93.73612606914088</v>
      </c>
    </row>
    <row r="343" spans="5:24" x14ac:dyDescent="0.3">
      <c r="E343" s="30">
        <f t="shared" si="113"/>
        <v>3.4099999999999713</v>
      </c>
      <c r="F343" s="30">
        <f t="shared" si="114"/>
        <v>141.06791282869037</v>
      </c>
      <c r="G343" s="30">
        <f t="shared" si="102"/>
        <v>4.9492414256887365</v>
      </c>
      <c r="H343" s="30">
        <f t="shared" si="119"/>
        <v>0.25453176850662729</v>
      </c>
      <c r="I343" s="30">
        <f t="shared" si="115"/>
        <v>251.41487879288701</v>
      </c>
      <c r="J343" s="30">
        <f t="shared" si="116"/>
        <v>150.63014570576323</v>
      </c>
      <c r="K343" s="30">
        <f t="shared" si="117"/>
        <v>17.436790613326391</v>
      </c>
      <c r="L343" s="30">
        <f t="shared" si="103"/>
        <v>696.80957900901649</v>
      </c>
      <c r="M343" s="30">
        <f t="shared" si="104"/>
        <v>0.2574071843103467</v>
      </c>
      <c r="N343" s="30">
        <f t="shared" si="105"/>
        <v>3.027185504879184E-3</v>
      </c>
      <c r="O343" s="30">
        <f t="shared" si="120"/>
        <v>126.18108837823901</v>
      </c>
      <c r="P343" s="30">
        <f t="shared" si="106"/>
        <v>0.41810308734531038</v>
      </c>
      <c r="Q343" s="30">
        <f t="shared" si="107"/>
        <v>6.7472216198601581E-2</v>
      </c>
      <c r="R343" s="30">
        <f t="shared" si="108"/>
        <v>35.884855496852055</v>
      </c>
      <c r="S343" s="30">
        <f t="shared" si="109"/>
        <v>-86.849141603636895</v>
      </c>
      <c r="T343" s="30">
        <f t="shared" si="110"/>
        <v>-9.5181647130628786</v>
      </c>
      <c r="U343" s="39">
        <f t="shared" si="111"/>
        <v>50385314.866115361</v>
      </c>
      <c r="V343" s="39">
        <f t="shared" si="121"/>
        <v>6046237.7839338435</v>
      </c>
      <c r="W343" s="39">
        <f t="shared" si="118"/>
        <v>15477484.019818908</v>
      </c>
      <c r="X343" s="30">
        <f t="shared" si="112"/>
        <v>94.036380433066014</v>
      </c>
    </row>
    <row r="344" spans="5:24" x14ac:dyDescent="0.3">
      <c r="E344" s="30">
        <f t="shared" si="113"/>
        <v>3.4199999999999711</v>
      </c>
      <c r="F344" s="30">
        <f t="shared" si="114"/>
        <v>141.42676138365889</v>
      </c>
      <c r="G344" s="30">
        <f t="shared" si="102"/>
        <v>4.9517819956940619</v>
      </c>
      <c r="H344" s="30">
        <f t="shared" si="119"/>
        <v>0.2540570005325371</v>
      </c>
      <c r="I344" s="30">
        <f t="shared" si="115"/>
        <v>250.54638737685065</v>
      </c>
      <c r="J344" s="30">
        <f t="shared" si="116"/>
        <v>150.5349640586326</v>
      </c>
      <c r="K344" s="30">
        <f t="shared" si="117"/>
        <v>17.516108652601915</v>
      </c>
      <c r="L344" s="30">
        <f t="shared" si="103"/>
        <v>699.97928900789418</v>
      </c>
      <c r="M344" s="30">
        <f t="shared" si="104"/>
        <v>0.25693620686599722</v>
      </c>
      <c r="N344" s="30">
        <f t="shared" si="105"/>
        <v>3.0338755332921115E-3</v>
      </c>
      <c r="O344" s="30">
        <f t="shared" si="120"/>
        <v>126.11355699959982</v>
      </c>
      <c r="P344" s="30">
        <f t="shared" si="106"/>
        <v>0.41808295094265047</v>
      </c>
      <c r="Q344" s="30">
        <f t="shared" si="107"/>
        <v>6.7459499807604142E-2</v>
      </c>
      <c r="R344" s="30">
        <f t="shared" si="108"/>
        <v>35.908584428145183</v>
      </c>
      <c r="S344" s="30">
        <f t="shared" si="109"/>
        <v>-86.914942447017737</v>
      </c>
      <c r="T344" s="30">
        <f t="shared" si="110"/>
        <v>-9.5405785823510136</v>
      </c>
      <c r="U344" s="39">
        <f t="shared" si="111"/>
        <v>50421060.600260198</v>
      </c>
      <c r="V344" s="39">
        <f t="shared" si="121"/>
        <v>6050527.2720312234</v>
      </c>
      <c r="W344" s="39">
        <f t="shared" si="118"/>
        <v>15537989.29253922</v>
      </c>
      <c r="X344" s="30">
        <f t="shared" si="112"/>
        <v>94.336831402681526</v>
      </c>
    </row>
    <row r="345" spans="5:24" x14ac:dyDescent="0.3">
      <c r="E345" s="30">
        <f t="shared" si="113"/>
        <v>3.4299999999999708</v>
      </c>
      <c r="F345" s="30">
        <f t="shared" si="114"/>
        <v>141.78584722794034</v>
      </c>
      <c r="G345" s="30">
        <f t="shared" si="102"/>
        <v>4.9543178011333833</v>
      </c>
      <c r="H345" s="30">
        <f t="shared" si="119"/>
        <v>0.25358054393214147</v>
      </c>
      <c r="I345" s="30">
        <f t="shared" si="115"/>
        <v>249.67723795238047</v>
      </c>
      <c r="J345" s="30">
        <f t="shared" si="116"/>
        <v>150.43955827280908</v>
      </c>
      <c r="K345" s="30">
        <f t="shared" si="117"/>
        <v>17.595613474121507</v>
      </c>
      <c r="L345" s="30">
        <f t="shared" si="103"/>
        <v>703.15646320472808</v>
      </c>
      <c r="M345" s="30">
        <f t="shared" si="104"/>
        <v>0.25646355618883676</v>
      </c>
      <c r="N345" s="30">
        <f t="shared" si="105"/>
        <v>3.0405856619255341E-3</v>
      </c>
      <c r="O345" s="30">
        <f t="shared" si="120"/>
        <v>126.04586659455805</v>
      </c>
      <c r="P345" s="30">
        <f t="shared" si="106"/>
        <v>0.4180626746988188</v>
      </c>
      <c r="Q345" s="30">
        <f t="shared" si="107"/>
        <v>6.7446738239320805E-2</v>
      </c>
      <c r="R345" s="30">
        <f t="shared" si="108"/>
        <v>35.931790583179456</v>
      </c>
      <c r="S345" s="30">
        <f t="shared" si="109"/>
        <v>-86.979548278308513</v>
      </c>
      <c r="T345" s="30">
        <f t="shared" si="110"/>
        <v>-9.5629929240232219</v>
      </c>
      <c r="U345" s="39">
        <f t="shared" si="111"/>
        <v>50456092.563365392</v>
      </c>
      <c r="V345" s="39">
        <f t="shared" si="121"/>
        <v>6054731.107603847</v>
      </c>
      <c r="W345" s="39">
        <f t="shared" si="118"/>
        <v>15598536.603615258</v>
      </c>
      <c r="X345" s="30">
        <f t="shared" si="112"/>
        <v>94.637478224055286</v>
      </c>
    </row>
    <row r="346" spans="5:24" x14ac:dyDescent="0.3">
      <c r="E346" s="30">
        <f t="shared" si="113"/>
        <v>3.4399999999999706</v>
      </c>
      <c r="F346" s="30">
        <f t="shared" si="114"/>
        <v>142.14516513377214</v>
      </c>
      <c r="G346" s="30">
        <f t="shared" si="102"/>
        <v>4.9568488250934735</v>
      </c>
      <c r="H346" s="30">
        <f t="shared" si="119"/>
        <v>0.25310239600901951</v>
      </c>
      <c r="I346" s="30">
        <f t="shared" si="115"/>
        <v>248.80744246959739</v>
      </c>
      <c r="J346" s="30">
        <f t="shared" si="116"/>
        <v>150.34392834356885</v>
      </c>
      <c r="K346" s="30">
        <f t="shared" si="117"/>
        <v>17.675305081821701</v>
      </c>
      <c r="L346" s="30">
        <f t="shared" si="103"/>
        <v>706.34110175682974</v>
      </c>
      <c r="M346" s="30">
        <f t="shared" si="104"/>
        <v>0.25598922970846566</v>
      </c>
      <c r="N346" s="30">
        <f t="shared" si="105"/>
        <v>3.0473159511706528E-3</v>
      </c>
      <c r="O346" s="30">
        <f t="shared" si="120"/>
        <v>125.9780171597621</v>
      </c>
      <c r="P346" s="30">
        <f t="shared" si="106"/>
        <v>0.41804225729124284</v>
      </c>
      <c r="Q346" s="30">
        <f t="shared" si="107"/>
        <v>6.7433931424350779E-2</v>
      </c>
      <c r="R346" s="30">
        <f t="shared" si="108"/>
        <v>35.954470100283054</v>
      </c>
      <c r="S346" s="30">
        <f t="shared" si="109"/>
        <v>-87.042950071974047</v>
      </c>
      <c r="T346" s="30">
        <f t="shared" si="110"/>
        <v>-9.5854073179338073</v>
      </c>
      <c r="U346" s="39">
        <f t="shared" si="111"/>
        <v>50490405.423568599</v>
      </c>
      <c r="V346" s="39">
        <f t="shared" si="121"/>
        <v>6058848.6508282321</v>
      </c>
      <c r="W346" s="39">
        <f t="shared" si="118"/>
        <v>15659125.09012354</v>
      </c>
      <c r="X346" s="30">
        <f t="shared" si="112"/>
        <v>94.93832012860652</v>
      </c>
    </row>
    <row r="347" spans="5:24" x14ac:dyDescent="0.3">
      <c r="E347" s="30">
        <f t="shared" si="113"/>
        <v>3.4499999999999704</v>
      </c>
      <c r="F347" s="30">
        <f t="shared" si="114"/>
        <v>142.50470983477496</v>
      </c>
      <c r="G347" s="30">
        <f t="shared" si="102"/>
        <v>4.9593750506346224</v>
      </c>
      <c r="H347" s="30">
        <f t="shared" si="119"/>
        <v>0.25262255411488965</v>
      </c>
      <c r="I347" s="30">
        <f t="shared" si="115"/>
        <v>247.93701296887764</v>
      </c>
      <c r="J347" s="30">
        <f t="shared" si="116"/>
        <v>150.24807427038951</v>
      </c>
      <c r="K347" s="30">
        <f t="shared" si="117"/>
        <v>17.755183476137816</v>
      </c>
      <c r="L347" s="30">
        <f t="shared" si="103"/>
        <v>709.53320468159552</v>
      </c>
      <c r="M347" s="30">
        <f t="shared" si="104"/>
        <v>0.25551322490374478</v>
      </c>
      <c r="N347" s="30">
        <f t="shared" si="105"/>
        <v>3.0540664616001182E-3</v>
      </c>
      <c r="O347" s="30">
        <f t="shared" si="120"/>
        <v>125.91000869484135</v>
      </c>
      <c r="P347" s="30">
        <f t="shared" si="106"/>
        <v>0.41802169738184702</v>
      </c>
      <c r="Q347" s="30">
        <f t="shared" si="107"/>
        <v>6.7421079294623321E-2</v>
      </c>
      <c r="R347" s="30">
        <f t="shared" si="108"/>
        <v>35.9766191189293</v>
      </c>
      <c r="S347" s="30">
        <f t="shared" si="109"/>
        <v>-87.105138804780523</v>
      </c>
      <c r="T347" s="30">
        <f t="shared" si="110"/>
        <v>-9.6078213416276501</v>
      </c>
      <c r="U347" s="39">
        <f t="shared" si="111"/>
        <v>50523993.850433044</v>
      </c>
      <c r="V347" s="39">
        <f t="shared" si="121"/>
        <v>6062879.2620519651</v>
      </c>
      <c r="W347" s="39">
        <f t="shared" si="118"/>
        <v>15719753.882744059</v>
      </c>
      <c r="X347" s="30">
        <f t="shared" si="112"/>
        <v>95.239356333100446</v>
      </c>
    </row>
    <row r="348" spans="5:24" x14ac:dyDescent="0.3">
      <c r="E348" s="30">
        <f t="shared" si="113"/>
        <v>3.4599999999999702</v>
      </c>
      <c r="F348" s="30">
        <f t="shared" si="114"/>
        <v>142.86447602596425</v>
      </c>
      <c r="G348" s="30">
        <f t="shared" si="102"/>
        <v>4.961896460791122</v>
      </c>
      <c r="H348" s="30">
        <f t="shared" si="119"/>
        <v>0.25214101564996483</v>
      </c>
      <c r="I348" s="30">
        <f t="shared" si="115"/>
        <v>247.06596158082982</v>
      </c>
      <c r="J348" s="30">
        <f t="shared" si="116"/>
        <v>150.15199605697325</v>
      </c>
      <c r="K348" s="30">
        <f t="shared" si="117"/>
        <v>17.835248653984713</v>
      </c>
      <c r="L348" s="30">
        <f t="shared" si="103"/>
        <v>712.73277185573704</v>
      </c>
      <c r="M348" s="30">
        <f t="shared" si="104"/>
        <v>0.25503553930364925</v>
      </c>
      <c r="N348" s="30">
        <f t="shared" si="105"/>
        <v>3.0608372539685691E-3</v>
      </c>
      <c r="O348" s="30">
        <f t="shared" si="120"/>
        <v>125.84184120242251</v>
      </c>
      <c r="P348" s="30">
        <f t="shared" si="106"/>
        <v>0.41800099361684295</v>
      </c>
      <c r="Q348" s="30">
        <f t="shared" si="107"/>
        <v>6.7408181783420743E-2</v>
      </c>
      <c r="R348" s="30">
        <f t="shared" si="108"/>
        <v>35.998233780126093</v>
      </c>
      <c r="S348" s="30">
        <f t="shared" si="109"/>
        <v>-87.166105456709445</v>
      </c>
      <c r="T348" s="30">
        <f t="shared" si="110"/>
        <v>-9.6302345703513534</v>
      </c>
      <c r="U348" s="39">
        <f t="shared" si="111"/>
        <v>50556852.515485331</v>
      </c>
      <c r="V348" s="39">
        <f t="shared" si="121"/>
        <v>6066822.3018582398</v>
      </c>
      <c r="W348" s="39">
        <f t="shared" si="118"/>
        <v>15780422.105762642</v>
      </c>
      <c r="X348" s="30">
        <f t="shared" si="112"/>
        <v>95.540586039643415</v>
      </c>
    </row>
    <row r="349" spans="5:24" x14ac:dyDescent="0.3">
      <c r="E349" s="30">
        <f t="shared" si="113"/>
        <v>3.46999999999997</v>
      </c>
      <c r="F349" s="30">
        <f t="shared" si="114"/>
        <v>143.22445836376551</v>
      </c>
      <c r="G349" s="30">
        <f t="shared" si="102"/>
        <v>4.9644130385717675</v>
      </c>
      <c r="H349" s="30">
        <f t="shared" si="119"/>
        <v>0.25165777806455125</v>
      </c>
      <c r="I349" s="30">
        <f t="shared" si="115"/>
        <v>246.19430052626274</v>
      </c>
      <c r="J349" s="30">
        <f t="shared" si="116"/>
        <v>150.05569371126973</v>
      </c>
      <c r="K349" s="30">
        <f t="shared" si="117"/>
        <v>17.915500608737641</v>
      </c>
      <c r="L349" s="30">
        <f t="shared" si="103"/>
        <v>715.93980301451575</v>
      </c>
      <c r="M349" s="30">
        <f t="shared" si="104"/>
        <v>0.25455617048813162</v>
      </c>
      <c r="N349" s="30">
        <f t="shared" si="105"/>
        <v>3.0676283892131831E-3</v>
      </c>
      <c r="O349" s="30">
        <f t="shared" si="120"/>
        <v>125.77351468814587</v>
      </c>
      <c r="P349" s="30">
        <f t="shared" si="106"/>
        <v>0.4179801446265155</v>
      </c>
      <c r="Q349" s="30">
        <f t="shared" si="107"/>
        <v>6.7395238825401771E-2</v>
      </c>
      <c r="R349" s="30">
        <f t="shared" si="108"/>
        <v>36.019310226810632</v>
      </c>
      <c r="S349" s="30">
        <f t="shared" si="109"/>
        <v>-87.225841011884668</v>
      </c>
      <c r="T349" s="30">
        <f t="shared" si="110"/>
        <v>-9.6526465770647878</v>
      </c>
      <c r="U349" s="39">
        <f t="shared" si="111"/>
        <v>50588976.092760853</v>
      </c>
      <c r="V349" s="39">
        <f t="shared" si="121"/>
        <v>6070677.1311313026</v>
      </c>
      <c r="W349" s="39">
        <f t="shared" si="118"/>
        <v>15841128.877073955</v>
      </c>
      <c r="X349" s="30">
        <f t="shared" si="112"/>
        <v>95.842008435678522</v>
      </c>
    </row>
    <row r="350" spans="5:24" x14ac:dyDescent="0.3">
      <c r="E350" s="30">
        <f t="shared" si="113"/>
        <v>3.4799999999999698</v>
      </c>
      <c r="F350" s="30">
        <f t="shared" si="114"/>
        <v>143.58465146603362</v>
      </c>
      <c r="G350" s="30">
        <f t="shared" si="102"/>
        <v>4.966924766960358</v>
      </c>
      <c r="H350" s="30">
        <f t="shared" si="119"/>
        <v>0.2511728388590484</v>
      </c>
      <c r="I350" s="30">
        <f t="shared" si="115"/>
        <v>245.32204211614388</v>
      </c>
      <c r="J350" s="30">
        <f t="shared" si="116"/>
        <v>149.95916724549909</v>
      </c>
      <c r="K350" s="30">
        <f t="shared" si="117"/>
        <v>17.995939330213183</v>
      </c>
      <c r="L350" s="30">
        <f t="shared" si="103"/>
        <v>719.15429775098175</v>
      </c>
      <c r="M350" s="30">
        <f t="shared" si="104"/>
        <v>0.25407511608899158</v>
      </c>
      <c r="N350" s="30">
        <f t="shared" si="105"/>
        <v>3.0744399284542219E-3</v>
      </c>
      <c r="O350" s="30">
        <f t="shared" si="120"/>
        <v>125.7050291606816</v>
      </c>
      <c r="P350" s="30">
        <f t="shared" si="106"/>
        <v>0.41795914902500664</v>
      </c>
      <c r="Q350" s="30">
        <f t="shared" si="107"/>
        <v>6.7382250356624984E-2</v>
      </c>
      <c r="R350" s="30">
        <f t="shared" si="108"/>
        <v>36.039844604249531</v>
      </c>
      <c r="S350" s="30">
        <f t="shared" si="109"/>
        <v>-87.284336459511749</v>
      </c>
      <c r="T350" s="30">
        <f t="shared" si="110"/>
        <v>-9.6750569324530176</v>
      </c>
      <c r="U350" s="39">
        <f t="shared" si="111"/>
        <v>50620359.259356245</v>
      </c>
      <c r="V350" s="39">
        <f t="shared" si="121"/>
        <v>6074443.1111227488</v>
      </c>
      <c r="W350" s="39">
        <f t="shared" si="118"/>
        <v>15901873.308185183</v>
      </c>
      <c r="X350" s="30">
        <f t="shared" si="112"/>
        <v>96.143622693981897</v>
      </c>
    </row>
    <row r="351" spans="5:24" x14ac:dyDescent="0.3">
      <c r="E351" s="30">
        <f t="shared" si="113"/>
        <v>3.4899999999999696</v>
      </c>
      <c r="F351" s="30">
        <f t="shared" si="114"/>
        <v>143.94504991207612</v>
      </c>
      <c r="G351" s="30">
        <f t="shared" si="102"/>
        <v>4.9694316289162153</v>
      </c>
      <c r="H351" s="30">
        <f t="shared" si="119"/>
        <v>0.25068619558572536</v>
      </c>
      <c r="I351" s="30">
        <f t="shared" si="115"/>
        <v>244.44919875154875</v>
      </c>
      <c r="J351" s="30">
        <f t="shared" si="116"/>
        <v>149.86241667617455</v>
      </c>
      <c r="K351" s="30">
        <f t="shared" si="117"/>
        <v>18.076564804650292</v>
      </c>
      <c r="L351" s="30">
        <f t="shared" si="103"/>
        <v>722.37625551521546</v>
      </c>
      <c r="M351" s="30">
        <f t="shared" si="104"/>
        <v>0.25359237379075344</v>
      </c>
      <c r="N351" s="30">
        <f t="shared" si="105"/>
        <v>3.0812719329955853E-3</v>
      </c>
      <c r="O351" s="30">
        <f t="shared" si="120"/>
        <v>125.63638463174584</v>
      </c>
      <c r="P351" s="30">
        <f t="shared" si="106"/>
        <v>0.41793800541009446</v>
      </c>
      <c r="Q351" s="30">
        <f t="shared" si="107"/>
        <v>6.7369216314572558E-2</v>
      </c>
      <c r="R351" s="30">
        <f t="shared" si="108"/>
        <v>36.059833060444141</v>
      </c>
      <c r="S351" s="30">
        <f t="shared" si="109"/>
        <v>-87.341582794829989</v>
      </c>
      <c r="T351" s="30">
        <f t="shared" si="110"/>
        <v>-9.6974652049385988</v>
      </c>
      <c r="U351" s="39">
        <f t="shared" si="111"/>
        <v>50650996.695989527</v>
      </c>
      <c r="V351" s="39">
        <f t="shared" si="121"/>
        <v>6078119.6035187431</v>
      </c>
      <c r="W351" s="39">
        <f t="shared" si="118"/>
        <v>15962654.50422037</v>
      </c>
      <c r="X351" s="30">
        <f t="shared" si="112"/>
        <v>96.445427972659331</v>
      </c>
    </row>
    <row r="352" spans="5:24" x14ac:dyDescent="0.3">
      <c r="E352" s="30">
        <f t="shared" si="113"/>
        <v>3.4999999999999694</v>
      </c>
      <c r="F352" s="30">
        <f t="shared" si="114"/>
        <v>144.30564824268055</v>
      </c>
      <c r="G352" s="30">
        <f t="shared" si="102"/>
        <v>4.9719336073747016</v>
      </c>
      <c r="H352" s="30">
        <f t="shared" si="119"/>
        <v>0.25019784584863203</v>
      </c>
      <c r="I352" s="30">
        <f t="shared" si="115"/>
        <v>243.57578292360046</v>
      </c>
      <c r="J352" s="30">
        <f t="shared" si="116"/>
        <v>149.76544202412515</v>
      </c>
      <c r="K352" s="30">
        <f t="shared" si="117"/>
        <v>18.157377014691448</v>
      </c>
      <c r="L352" s="30">
        <f t="shared" si="103"/>
        <v>725.60567561357516</v>
      </c>
      <c r="M352" s="30">
        <f t="shared" si="104"/>
        <v>0.25310794133155118</v>
      </c>
      <c r="N352" s="30">
        <f t="shared" si="105"/>
        <v>3.0881244643253601E-3</v>
      </c>
      <c r="O352" s="30">
        <f t="shared" si="120"/>
        <v>125.5675811161168</v>
      </c>
      <c r="P352" s="30">
        <f t="shared" si="106"/>
        <v>0.41791671236297073</v>
      </c>
      <c r="Q352" s="30">
        <f t="shared" si="107"/>
        <v>6.7356136638174094E-2</v>
      </c>
      <c r="R352" s="30">
        <f t="shared" si="108"/>
        <v>36.079271746541295</v>
      </c>
      <c r="S352" s="30">
        <f t="shared" si="109"/>
        <v>-87.397571020077066</v>
      </c>
      <c r="T352" s="30">
        <f t="shared" si="110"/>
        <v>-9.7198709606942781</v>
      </c>
      <c r="U352" s="39">
        <f t="shared" si="111"/>
        <v>50680883.087567434</v>
      </c>
      <c r="V352" s="39">
        <f t="shared" si="121"/>
        <v>6081705.9705080921</v>
      </c>
      <c r="W352" s="39">
        <f t="shared" si="118"/>
        <v>16023471.563925451</v>
      </c>
      <c r="X352" s="30">
        <f t="shared" si="112"/>
        <v>96.747423415143743</v>
      </c>
    </row>
    <row r="353" spans="5:24" x14ac:dyDescent="0.3">
      <c r="E353" s="30">
        <f t="shared" si="113"/>
        <v>3.5099999999999691</v>
      </c>
      <c r="F353" s="30">
        <f t="shared" si="114"/>
        <v>144.66644096014596</v>
      </c>
      <c r="G353" s="30">
        <f t="shared" si="102"/>
        <v>4.9744306852477553</v>
      </c>
      <c r="H353" s="30">
        <f t="shared" si="119"/>
        <v>0.24970778730537546</v>
      </c>
      <c r="I353" s="30">
        <f t="shared" si="115"/>
        <v>242.70180721339969</v>
      </c>
      <c r="J353" s="30">
        <f t="shared" si="116"/>
        <v>149.66824331451821</v>
      </c>
      <c r="K353" s="30">
        <f t="shared" si="117"/>
        <v>18.238375939363902</v>
      </c>
      <c r="L353" s="30">
        <f t="shared" si="103"/>
        <v>728.84255720794715</v>
      </c>
      <c r="M353" s="30">
        <f t="shared" si="104"/>
        <v>0.25262181650402077</v>
      </c>
      <c r="N353" s="30">
        <f t="shared" si="105"/>
        <v>3.0949975841163754E-3</v>
      </c>
      <c r="O353" s="30">
        <f t="shared" si="120"/>
        <v>125.49861863165067</v>
      </c>
      <c r="P353" s="30">
        <f t="shared" si="106"/>
        <v>0.41789526844801322</v>
      </c>
      <c r="Q353" s="30">
        <f t="shared" si="107"/>
        <v>6.734301126783078E-2</v>
      </c>
      <c r="R353" s="30">
        <f t="shared" si="108"/>
        <v>36.098156817249382</v>
      </c>
      <c r="S353" s="30">
        <f t="shared" si="109"/>
        <v>-87.452292145466373</v>
      </c>
      <c r="T353" s="30">
        <f t="shared" si="110"/>
        <v>-9.742273763656085</v>
      </c>
      <c r="U353" s="39">
        <f t="shared" si="111"/>
        <v>50710013.123760231</v>
      </c>
      <c r="V353" s="39">
        <f t="shared" si="121"/>
        <v>6085201.5748512279</v>
      </c>
      <c r="W353" s="39">
        <f t="shared" si="118"/>
        <v>16084323.579673963</v>
      </c>
      <c r="X353" s="30">
        <f t="shared" si="112"/>
        <v>97.049608150193095</v>
      </c>
    </row>
    <row r="354" spans="5:24" x14ac:dyDescent="0.3">
      <c r="E354" s="30">
        <f t="shared" si="113"/>
        <v>3.5199999999999689</v>
      </c>
      <c r="F354" s="30">
        <f t="shared" si="114"/>
        <v>145.02742252831845</v>
      </c>
      <c r="G354" s="30">
        <f t="shared" si="102"/>
        <v>4.9769228454244292</v>
      </c>
      <c r="H354" s="30">
        <f t="shared" si="119"/>
        <v>0.24921601766738632</v>
      </c>
      <c r="I354" s="30">
        <f t="shared" si="115"/>
        <v>241.82728429194503</v>
      </c>
      <c r="J354" s="30">
        <f t="shared" si="116"/>
        <v>149.57082057688166</v>
      </c>
      <c r="K354" s="30">
        <f t="shared" si="117"/>
        <v>18.319561554061035</v>
      </c>
      <c r="L354" s="30">
        <f t="shared" si="103"/>
        <v>732.08689931500112</v>
      </c>
      <c r="M354" s="30">
        <f t="shared" si="104"/>
        <v>0.2521339971562</v>
      </c>
      <c r="N354" s="30">
        <f t="shared" si="105"/>
        <v>3.1018913542267545E-3</v>
      </c>
      <c r="O354" s="30">
        <f t="shared" si="120"/>
        <v>125.42949719929754</v>
      </c>
      <c r="P354" s="30">
        <f t="shared" si="106"/>
        <v>0.41787367221255589</v>
      </c>
      <c r="Q354" s="30">
        <f t="shared" si="107"/>
        <v>6.7329840145439607E-2</v>
      </c>
      <c r="R354" s="30">
        <f t="shared" si="108"/>
        <v>36.116484431259678</v>
      </c>
      <c r="S354" s="30">
        <f t="shared" si="109"/>
        <v>-87.50573719017693</v>
      </c>
      <c r="T354" s="30">
        <f t="shared" si="110"/>
        <v>-9.7646731755368084</v>
      </c>
      <c r="U354" s="39">
        <f t="shared" si="111"/>
        <v>50738381.499583945</v>
      </c>
      <c r="V354" s="39">
        <f t="shared" si="121"/>
        <v>6088605.779950073</v>
      </c>
      <c r="W354" s="39">
        <f t="shared" si="118"/>
        <v>16145209.637473464</v>
      </c>
      <c r="X354" s="30">
        <f t="shared" si="112"/>
        <v>97.351981291888848</v>
      </c>
    </row>
    <row r="355" spans="5:24" x14ac:dyDescent="0.3">
      <c r="E355" s="30">
        <f t="shared" si="113"/>
        <v>3.5299999999999687</v>
      </c>
      <c r="F355" s="30">
        <f t="shared" si="114"/>
        <v>145.38858737263104</v>
      </c>
      <c r="G355" s="30">
        <f t="shared" si="102"/>
        <v>4.9794100707714408</v>
      </c>
      <c r="H355" s="30">
        <f t="shared" si="119"/>
        <v>0.24872253470116235</v>
      </c>
      <c r="I355" s="30">
        <f t="shared" si="115"/>
        <v>240.95222692004327</v>
      </c>
      <c r="J355" s="30">
        <f t="shared" si="116"/>
        <v>149.4731738451263</v>
      </c>
      <c r="K355" s="30">
        <f t="shared" si="117"/>
        <v>18.400933830523844</v>
      </c>
      <c r="L355" s="30">
        <f t="shared" si="103"/>
        <v>735.33870080544978</v>
      </c>
      <c r="M355" s="30">
        <f t="shared" si="104"/>
        <v>0.25164448119243638</v>
      </c>
      <c r="N355" s="30">
        <f t="shared" si="105"/>
        <v>3.1088058367004759E-3</v>
      </c>
      <c r="O355" s="30">
        <f t="shared" si="120"/>
        <v>125.36021684311712</v>
      </c>
      <c r="P355" s="30">
        <f t="shared" si="106"/>
        <v>0.4178519221866549</v>
      </c>
      <c r="Q355" s="30">
        <f t="shared" si="107"/>
        <v>6.7316623214417989E-2</v>
      </c>
      <c r="R355" s="30">
        <f t="shared" si="108"/>
        <v>36.134250751673271</v>
      </c>
      <c r="S355" s="30">
        <f t="shared" si="109"/>
        <v>-87.557897183356346</v>
      </c>
      <c r="T355" s="30">
        <f t="shared" si="110"/>
        <v>-9.7870687558398934</v>
      </c>
      <c r="U355" s="39">
        <f t="shared" si="111"/>
        <v>50765982.915990129</v>
      </c>
      <c r="V355" s="39">
        <f t="shared" si="121"/>
        <v>6091917.9499188149</v>
      </c>
      <c r="W355" s="39">
        <f t="shared" si="118"/>
        <v>16206128.816972652</v>
      </c>
      <c r="X355" s="30">
        <f t="shared" si="112"/>
        <v>97.654541939635166</v>
      </c>
    </row>
    <row r="356" spans="5:24" x14ac:dyDescent="0.3">
      <c r="E356" s="30">
        <f t="shared" si="113"/>
        <v>3.5399999999999685</v>
      </c>
      <c r="F356" s="30">
        <f t="shared" si="114"/>
        <v>145.74992988014776</v>
      </c>
      <c r="G356" s="30">
        <f t="shared" si="102"/>
        <v>4.9818923441337297</v>
      </c>
      <c r="H356" s="30">
        <f t="shared" si="119"/>
        <v>0.24822733622889004</v>
      </c>
      <c r="I356" s="30">
        <f t="shared" si="115"/>
        <v>240.07664794820971</v>
      </c>
      <c r="J356" s="30">
        <f t="shared" si="116"/>
        <v>149.37530315756788</v>
      </c>
      <c r="K356" s="30">
        <f t="shared" si="117"/>
        <v>18.482492736822511</v>
      </c>
      <c r="L356" s="30">
        <f t="shared" si="103"/>
        <v>738.59796040331264</v>
      </c>
      <c r="M356" s="30">
        <f t="shared" si="104"/>
        <v>0.25115326657430137</v>
      </c>
      <c r="N356" s="30">
        <f t="shared" si="105"/>
        <v>3.1157410937679283E-3</v>
      </c>
      <c r="O356" s="30">
        <f t="shared" si="120"/>
        <v>125.29077759029441</v>
      </c>
      <c r="P356" s="30">
        <f t="shared" si="106"/>
        <v>0.41783001688285121</v>
      </c>
      <c r="Q356" s="30">
        <f t="shared" si="107"/>
        <v>6.7303360419728356E-2</v>
      </c>
      <c r="R356" s="30">
        <f t="shared" si="108"/>
        <v>36.151451946433113</v>
      </c>
      <c r="S356" s="30">
        <f t="shared" si="109"/>
        <v>-87.608763165135983</v>
      </c>
      <c r="T356" s="30">
        <f t="shared" si="110"/>
        <v>-9.80946006187372</v>
      </c>
      <c r="U356" s="39">
        <f t="shared" si="111"/>
        <v>50792812.08046291</v>
      </c>
      <c r="V356" s="39">
        <f t="shared" si="121"/>
        <v>6095137.4496555487</v>
      </c>
      <c r="W356" s="39">
        <f t="shared" si="118"/>
        <v>16267080.191469207</v>
      </c>
      <c r="X356" s="30">
        <f t="shared" si="112"/>
        <v>97.957289178158575</v>
      </c>
    </row>
    <row r="357" spans="5:24" x14ac:dyDescent="0.3">
      <c r="E357" s="30">
        <f t="shared" si="113"/>
        <v>3.5499999999999683</v>
      </c>
      <c r="F357" s="30">
        <f t="shared" si="114"/>
        <v>146.11144439961208</v>
      </c>
      <c r="G357" s="30">
        <f t="shared" si="102"/>
        <v>4.9843696483350275</v>
      </c>
      <c r="H357" s="30">
        <f t="shared" si="119"/>
        <v>0.24773042012977697</v>
      </c>
      <c r="I357" s="30">
        <f t="shared" si="115"/>
        <v>239.20056031655835</v>
      </c>
      <c r="J357" s="30">
        <f t="shared" si="116"/>
        <v>149.27720855694915</v>
      </c>
      <c r="K357" s="30">
        <f t="shared" si="117"/>
        <v>18.564238237338124</v>
      </c>
      <c r="L357" s="30">
        <f t="shared" si="103"/>
        <v>741.86467668518571</v>
      </c>
      <c r="M357" s="30">
        <f t="shared" si="104"/>
        <v>0.25066035132151215</v>
      </c>
      <c r="N357" s="30">
        <f t="shared" si="105"/>
        <v>3.1226971878464717E-3</v>
      </c>
      <c r="O357" s="30">
        <f t="shared" si="120"/>
        <v>125.22117947115542</v>
      </c>
      <c r="P357" s="30">
        <f t="shared" si="106"/>
        <v>0.41780795479592947</v>
      </c>
      <c r="Q357" s="30">
        <f t="shared" si="107"/>
        <v>6.7290051707903045E-2</v>
      </c>
      <c r="R357" s="30">
        <f t="shared" si="108"/>
        <v>36.168084188761497</v>
      </c>
      <c r="S357" s="30">
        <f t="shared" si="109"/>
        <v>-87.658326187659185</v>
      </c>
      <c r="T357" s="30">
        <f t="shared" si="110"/>
        <v>-9.8318466487662981</v>
      </c>
      <c r="U357" s="39">
        <f t="shared" si="111"/>
        <v>50818863.707623556</v>
      </c>
      <c r="V357" s="39">
        <f t="shared" si="121"/>
        <v>6098263.6449148264</v>
      </c>
      <c r="W357" s="39">
        <f t="shared" si="118"/>
        <v>16328062.827918356</v>
      </c>
      <c r="X357" s="30">
        <f t="shared" si="112"/>
        <v>98.260222077508445</v>
      </c>
    </row>
    <row r="358" spans="5:24" x14ac:dyDescent="0.3">
      <c r="E358" s="30">
        <f t="shared" si="113"/>
        <v>3.5599999999999681</v>
      </c>
      <c r="F358" s="30">
        <f t="shared" si="114"/>
        <v>146.4731252414997</v>
      </c>
      <c r="G358" s="30">
        <f t="shared" si="102"/>
        <v>4.9868419661784333</v>
      </c>
      <c r="H358" s="30">
        <f t="shared" si="119"/>
        <v>0.24723178434058468</v>
      </c>
      <c r="I358" s="30">
        <f t="shared" si="115"/>
        <v>238.32397705468176</v>
      </c>
      <c r="J358" s="30">
        <f t="shared" si="116"/>
        <v>149.17889009046149</v>
      </c>
      <c r="K358" s="30">
        <f t="shared" si="117"/>
        <v>18.646170292744511</v>
      </c>
      <c r="L358" s="30">
        <f t="shared" si="103"/>
        <v>745.13884807951536</v>
      </c>
      <c r="M358" s="30">
        <f t="shared" si="104"/>
        <v>0.25016573351286214</v>
      </c>
      <c r="N358" s="30">
        <f t="shared" si="105"/>
        <v>3.1296741815409995E-3</v>
      </c>
      <c r="O358" s="30">
        <f t="shared" si="120"/>
        <v>125.15142251918243</v>
      </c>
      <c r="P358" s="30">
        <f t="shared" si="106"/>
        <v>0.41778573440267347</v>
      </c>
      <c r="Q358" s="30">
        <f t="shared" si="107"/>
        <v>6.7276697027069496E-2</v>
      </c>
      <c r="R358" s="30">
        <f t="shared" si="108"/>
        <v>36.184143657603151</v>
      </c>
      <c r="S358" s="30">
        <f t="shared" si="109"/>
        <v>-87.706577316122477</v>
      </c>
      <c r="T358" s="30">
        <f t="shared" si="110"/>
        <v>-9.8542280694803814</v>
      </c>
      <c r="U358" s="39">
        <f t="shared" si="111"/>
        <v>50844132.519842677</v>
      </c>
      <c r="V358" s="39">
        <f t="shared" si="121"/>
        <v>6101295.9023811212</v>
      </c>
      <c r="W358" s="39">
        <f t="shared" si="118"/>
        <v>16389075.786942167</v>
      </c>
      <c r="X358" s="30">
        <f t="shared" si="112"/>
        <v>98.563339693057998</v>
      </c>
    </row>
    <row r="359" spans="5:24" x14ac:dyDescent="0.3">
      <c r="E359" s="30">
        <f t="shared" si="113"/>
        <v>3.5699999999999679</v>
      </c>
      <c r="F359" s="30">
        <f t="shared" si="114"/>
        <v>146.83496667807574</v>
      </c>
      <c r="G359" s="30">
        <f t="shared" si="102"/>
        <v>4.9893092804469985</v>
      </c>
      <c r="H359" s="30">
        <f t="shared" si="119"/>
        <v>0.24673142685651683</v>
      </c>
      <c r="I359" s="30">
        <f t="shared" si="115"/>
        <v>237.44691128152053</v>
      </c>
      <c r="J359" s="30">
        <f t="shared" si="116"/>
        <v>149.08034780976669</v>
      </c>
      <c r="K359" s="30">
        <f t="shared" si="117"/>
        <v>18.72828885999018</v>
      </c>
      <c r="L359" s="30">
        <f t="shared" si="103"/>
        <v>748.42047286587626</v>
      </c>
      <c r="M359" s="30">
        <f t="shared" si="104"/>
        <v>0.2496694112871567</v>
      </c>
      <c r="N359" s="30">
        <f t="shared" si="105"/>
        <v>3.1366721376445026E-3</v>
      </c>
      <c r="O359" s="30">
        <f t="shared" si="120"/>
        <v>125.08150677102947</v>
      </c>
      <c r="P359" s="30">
        <f t="shared" si="106"/>
        <v>0.41776335416161714</v>
      </c>
      <c r="Q359" s="30">
        <f t="shared" si="107"/>
        <v>6.7263296326975447E-2</v>
      </c>
      <c r="R359" s="30">
        <f t="shared" si="108"/>
        <v>36.19962653807336</v>
      </c>
      <c r="S359" s="30">
        <f t="shared" si="109"/>
        <v>-87.753507629829031</v>
      </c>
      <c r="T359" s="30">
        <f t="shared" si="110"/>
        <v>-9.8766038748289748</v>
      </c>
      <c r="U359" s="39">
        <f t="shared" si="111"/>
        <v>50868613.24785962</v>
      </c>
      <c r="V359" s="39">
        <f t="shared" si="121"/>
        <v>6104233.5897431541</v>
      </c>
      <c r="W359" s="39">
        <f t="shared" si="118"/>
        <v>16450118.122839598</v>
      </c>
      <c r="X359" s="30">
        <f t="shared" si="112"/>
        <v>98.86664106550586</v>
      </c>
    </row>
    <row r="360" spans="5:24" x14ac:dyDescent="0.3">
      <c r="E360" s="30">
        <f t="shared" si="113"/>
        <v>3.5799999999999677</v>
      </c>
      <c r="F360" s="30">
        <f t="shared" si="114"/>
        <v>147.19696294345647</v>
      </c>
      <c r="G360" s="30">
        <f t="shared" si="102"/>
        <v>4.991771573904324</v>
      </c>
      <c r="H360" s="30">
        <f t="shared" si="119"/>
        <v>0.24622934573255151</v>
      </c>
      <c r="I360" s="30">
        <f t="shared" si="115"/>
        <v>236.56937620522223</v>
      </c>
      <c r="J360" s="30">
        <f t="shared" si="116"/>
        <v>148.9815817710184</v>
      </c>
      <c r="K360" s="30">
        <f t="shared" si="117"/>
        <v>18.810593892280423</v>
      </c>
      <c r="L360" s="30">
        <f t="shared" si="103"/>
        <v>751.70954917425706</v>
      </c>
      <c r="M360" s="30">
        <f t="shared" si="104"/>
        <v>0.24917138284415777</v>
      </c>
      <c r="N360" s="30">
        <f t="shared" si="105"/>
        <v>3.1436911191386335E-3</v>
      </c>
      <c r="O360" s="30">
        <f t="shared" si="120"/>
        <v>125.01143226653755</v>
      </c>
      <c r="P360" s="30">
        <f t="shared" si="106"/>
        <v>0.41774081251279271</v>
      </c>
      <c r="Q360" s="30">
        <f t="shared" si="107"/>
        <v>6.7249849559014474E-2</v>
      </c>
      <c r="R360" s="30">
        <f t="shared" si="108"/>
        <v>36.214529021911773</v>
      </c>
      <c r="S360" s="30">
        <f t="shared" si="109"/>
        <v>-87.799108223255331</v>
      </c>
      <c r="T360" s="30">
        <f t="shared" si="110"/>
        <v>-9.8989736134912754</v>
      </c>
      <c r="U360" s="39">
        <f t="shared" si="111"/>
        <v>50892300.6314096</v>
      </c>
      <c r="V360" s="39">
        <f t="shared" si="121"/>
        <v>6107076.0757691516</v>
      </c>
      <c r="W360" s="39">
        <f t="shared" si="118"/>
        <v>16511188.88359729</v>
      </c>
      <c r="X360" s="30">
        <f t="shared" si="112"/>
        <v>99.17012522087866</v>
      </c>
    </row>
    <row r="361" spans="5:24" x14ac:dyDescent="0.3">
      <c r="E361" s="30">
        <f t="shared" si="113"/>
        <v>3.5899999999999674</v>
      </c>
      <c r="F361" s="30">
        <f t="shared" si="114"/>
        <v>147.55910823367557</v>
      </c>
      <c r="G361" s="30">
        <f t="shared" si="102"/>
        <v>4.9942288292951655</v>
      </c>
      <c r="H361" s="30">
        <f t="shared" si="119"/>
        <v>0.24572553908415173</v>
      </c>
      <c r="I361" s="30">
        <f t="shared" si="115"/>
        <v>235.69138512298969</v>
      </c>
      <c r="J361" s="30">
        <f t="shared" si="116"/>
        <v>148.88259203488349</v>
      </c>
      <c r="K361" s="30">
        <f t="shared" si="117"/>
        <v>18.893085339059517</v>
      </c>
      <c r="L361" s="30">
        <f t="shared" si="103"/>
        <v>755.00607498434829</v>
      </c>
      <c r="M361" s="30">
        <f t="shared" si="104"/>
        <v>0.24867164644553488</v>
      </c>
      <c r="N361" s="30">
        <f t="shared" si="105"/>
        <v>3.1507311891942726E-3</v>
      </c>
      <c r="O361" s="30">
        <f t="shared" si="120"/>
        <v>124.94119904874984</v>
      </c>
      <c r="P361" s="30">
        <f t="shared" si="106"/>
        <v>0.41771810787747399</v>
      </c>
      <c r="Q361" s="30">
        <f t="shared" si="107"/>
        <v>6.7236356676251649E-2</v>
      </c>
      <c r="R361" s="30">
        <f t="shared" si="108"/>
        <v>36.228847307941457</v>
      </c>
      <c r="S361" s="30">
        <f t="shared" si="109"/>
        <v>-87.84337020713042</v>
      </c>
      <c r="T361" s="30">
        <f t="shared" si="110"/>
        <v>-9.9213368320290325</v>
      </c>
      <c r="U361" s="39">
        <f t="shared" si="111"/>
        <v>50915189.419858098</v>
      </c>
      <c r="V361" s="39">
        <f t="shared" si="121"/>
        <v>6109822.7303829715</v>
      </c>
      <c r="W361" s="39">
        <f t="shared" si="118"/>
        <v>16572287.110901119</v>
      </c>
      <c r="X361" s="30">
        <f t="shared" si="112"/>
        <v>99.473791170533786</v>
      </c>
    </row>
    <row r="362" spans="5:24" x14ac:dyDescent="0.3">
      <c r="E362" s="30">
        <f t="shared" si="113"/>
        <v>3.5999999999999672</v>
      </c>
      <c r="F362" s="30">
        <f t="shared" si="114"/>
        <v>147.92139670675499</v>
      </c>
      <c r="G362" s="30">
        <f t="shared" si="102"/>
        <v>4.9966810293460471</v>
      </c>
      <c r="H362" s="30">
        <f t="shared" si="119"/>
        <v>0.24522000508815367</v>
      </c>
      <c r="I362" s="30">
        <f t="shared" si="115"/>
        <v>234.81295142091838</v>
      </c>
      <c r="J362" s="30">
        <f t="shared" si="116"/>
        <v>148.78337866656321</v>
      </c>
      <c r="K362" s="30">
        <f t="shared" si="117"/>
        <v>18.975763145993092</v>
      </c>
      <c r="L362" s="30">
        <f t="shared" si="103"/>
        <v>758.31004812483798</v>
      </c>
      <c r="M362" s="30">
        <f t="shared" si="104"/>
        <v>0.24817020041582322</v>
      </c>
      <c r="N362" s="30">
        <f t="shared" si="105"/>
        <v>3.1577924111720976E-3</v>
      </c>
      <c r="O362" s="30">
        <f t="shared" si="120"/>
        <v>124.8708071639266</v>
      </c>
      <c r="P362" s="30">
        <f t="shared" si="106"/>
        <v>0.41769523865791647</v>
      </c>
      <c r="Q362" s="30">
        <f t="shared" si="107"/>
        <v>6.7222817633449436E-2</v>
      </c>
      <c r="R362" s="30">
        <f t="shared" si="108"/>
        <v>36.242577602533309</v>
      </c>
      <c r="S362" s="30">
        <f t="shared" si="109"/>
        <v>-87.88628470952797</v>
      </c>
      <c r="T362" s="30">
        <f t="shared" si="110"/>
        <v>-9.9436930749033188</v>
      </c>
      <c r="U362" s="39">
        <f t="shared" si="111"/>
        <v>50937274.372842908</v>
      </c>
      <c r="V362" s="39">
        <f t="shared" si="121"/>
        <v>6112472.9247411489</v>
      </c>
      <c r="W362" s="39">
        <f t="shared" si="118"/>
        <v>16633411.840148531</v>
      </c>
      <c r="X362" s="30">
        <f t="shared" si="112"/>
        <v>99.77763791116331</v>
      </c>
    </row>
    <row r="363" spans="5:24" x14ac:dyDescent="0.3">
      <c r="E363" s="30">
        <f t="shared" si="113"/>
        <v>3.609999999999967</v>
      </c>
      <c r="F363" s="30">
        <f t="shared" si="114"/>
        <v>148.28382248278032</v>
      </c>
      <c r="G363" s="30">
        <f t="shared" si="102"/>
        <v>4.9991281567658845</v>
      </c>
      <c r="H363" s="30">
        <f t="shared" si="119"/>
        <v>0.2447127419837436</v>
      </c>
      <c r="I363" s="30">
        <f t="shared" si="115"/>
        <v>233.93408857382309</v>
      </c>
      <c r="J363" s="30">
        <f t="shared" si="116"/>
        <v>148.68394173581419</v>
      </c>
      <c r="K363" s="30">
        <f t="shared" si="117"/>
        <v>19.058627254950618</v>
      </c>
      <c r="L363" s="30">
        <f t="shared" si="103"/>
        <v>761.62146627271215</v>
      </c>
      <c r="M363" s="30">
        <f t="shared" si="104"/>
        <v>0.2476670431433898</v>
      </c>
      <c r="N363" s="30">
        <f t="shared" si="105"/>
        <v>3.1648748486231555E-3</v>
      </c>
      <c r="O363" s="30">
        <f t="shared" si="120"/>
        <v>124.80025666156017</v>
      </c>
      <c r="P363" s="30">
        <f t="shared" si="106"/>
        <v>0.41767220323709287</v>
      </c>
      <c r="Q363" s="30">
        <f t="shared" si="107"/>
        <v>6.720923238709374E-2</v>
      </c>
      <c r="R363" s="30">
        <f t="shared" si="108"/>
        <v>36.255716120076059</v>
      </c>
      <c r="S363" s="30">
        <f t="shared" si="109"/>
        <v>-87.927842876971269</v>
      </c>
      <c r="T363" s="30">
        <f t="shared" si="110"/>
        <v>-9.9660418844917373</v>
      </c>
      <c r="U363" s="39">
        <f t="shared" si="111"/>
        <v>50958550.260923572</v>
      </c>
      <c r="V363" s="39">
        <f t="shared" si="121"/>
        <v>6115026.0313108284</v>
      </c>
      <c r="W363" s="39">
        <f t="shared" si="118"/>
        <v>16694562.100461639</v>
      </c>
      <c r="X363" s="30">
        <f t="shared" si="112"/>
        <v>100.08166442479835</v>
      </c>
    </row>
    <row r="364" spans="5:24" x14ac:dyDescent="0.3">
      <c r="E364" s="30">
        <f t="shared" si="113"/>
        <v>3.6199999999999668</v>
      </c>
      <c r="F364" s="30">
        <f t="shared" si="114"/>
        <v>148.64637964398108</v>
      </c>
      <c r="G364" s="30">
        <f t="shared" si="102"/>
        <v>5.0015701942466206</v>
      </c>
      <c r="H364" s="30">
        <f t="shared" si="119"/>
        <v>0.24420374807361256</v>
      </c>
      <c r="I364" s="30">
        <f t="shared" si="115"/>
        <v>233.05481014505338</v>
      </c>
      <c r="J364" s="30">
        <f t="shared" si="116"/>
        <v>148.58428131696928</v>
      </c>
      <c r="K364" s="30">
        <f t="shared" si="117"/>
        <v>19.14167760398805</v>
      </c>
      <c r="L364" s="30">
        <f t="shared" si="103"/>
        <v>764.94032695256078</v>
      </c>
      <c r="M364" s="30">
        <f t="shared" si="104"/>
        <v>0.2471621730814054</v>
      </c>
      <c r="N364" s="30">
        <f t="shared" si="105"/>
        <v>3.1719785652894288E-3</v>
      </c>
      <c r="O364" s="30">
        <f t="shared" si="120"/>
        <v>124.7295475943897</v>
      </c>
      <c r="P364" s="30">
        <f t="shared" si="106"/>
        <v>0.41764899997842481</v>
      </c>
      <c r="Q364" s="30">
        <f t="shared" si="107"/>
        <v>6.7195600895420163E-2</v>
      </c>
      <c r="R364" s="30">
        <f t="shared" si="108"/>
        <v>36.268259083451369</v>
      </c>
      <c r="S364" s="30">
        <f t="shared" si="109"/>
        <v>-87.968035875550697</v>
      </c>
      <c r="T364" s="30">
        <f t="shared" si="110"/>
        <v>-9.9883828011060611</v>
      </c>
      <c r="U364" s="39">
        <f t="shared" si="111"/>
        <v>50979011.866238296</v>
      </c>
      <c r="V364" s="39">
        <f t="shared" si="121"/>
        <v>6117481.4239485953</v>
      </c>
      <c r="W364" s="39">
        <f t="shared" si="118"/>
        <v>16755736.914701125</v>
      </c>
      <c r="X364" s="30">
        <f t="shared" si="112"/>
        <v>100.38586967881419</v>
      </c>
    </row>
    <row r="365" spans="5:24" x14ac:dyDescent="0.3">
      <c r="E365" s="30">
        <f t="shared" si="113"/>
        <v>3.6299999999999666</v>
      </c>
      <c r="F365" s="30">
        <f t="shared" si="114"/>
        <v>149.00906223481559</v>
      </c>
      <c r="G365" s="30">
        <f t="shared" si="102"/>
        <v>5.0040071244638655</v>
      </c>
      <c r="H365" s="30">
        <f t="shared" si="119"/>
        <v>0.24369302172448926</v>
      </c>
      <c r="I365" s="30">
        <f t="shared" si="115"/>
        <v>232.17512978629787</v>
      </c>
      <c r="J365" s="30">
        <f t="shared" si="116"/>
        <v>148.48439748895822</v>
      </c>
      <c r="K365" s="30">
        <f t="shared" si="117"/>
        <v>19.224914127330599</v>
      </c>
      <c r="L365" s="30">
        <f t="shared" si="103"/>
        <v>768.26662753588994</v>
      </c>
      <c r="M365" s="30">
        <f t="shared" si="104"/>
        <v>0.24665558874882459</v>
      </c>
      <c r="N365" s="30">
        <f t="shared" si="105"/>
        <v>3.179103625104417E-3</v>
      </c>
      <c r="O365" s="30">
        <f t="shared" si="120"/>
        <v>124.65868001841586</v>
      </c>
      <c r="P365" s="30">
        <f t="shared" si="106"/>
        <v>0.41762562722551017</v>
      </c>
      <c r="Q365" s="30">
        <f t="shared" si="107"/>
        <v>6.7181923118440484E-2</v>
      </c>
      <c r="R365" s="30">
        <f t="shared" si="108"/>
        <v>36.280202724514567</v>
      </c>
      <c r="S365" s="30">
        <f t="shared" si="109"/>
        <v>-88.00685489205442</v>
      </c>
      <c r="T365" s="30">
        <f t="shared" si="110"/>
        <v>-10.010715363010295</v>
      </c>
      <c r="U365" s="39">
        <f t="shared" si="111"/>
        <v>50998653.983168393</v>
      </c>
      <c r="V365" s="39">
        <f t="shared" si="121"/>
        <v>6119838.4779802067</v>
      </c>
      <c r="W365" s="39">
        <f t="shared" si="118"/>
        <v>16816935.299480926</v>
      </c>
      <c r="X365" s="30">
        <f t="shared" si="112"/>
        <v>100.69025262593621</v>
      </c>
    </row>
    <row r="366" spans="5:24" x14ac:dyDescent="0.3">
      <c r="E366" s="30">
        <f t="shared" si="113"/>
        <v>3.6399999999999664</v>
      </c>
      <c r="F366" s="30">
        <f t="shared" si="114"/>
        <v>149.37186426206074</v>
      </c>
      <c r="G366" s="30">
        <f t="shared" si="102"/>
        <v>5.0064389300775538</v>
      </c>
      <c r="H366" s="30">
        <f t="shared" si="119"/>
        <v>0.2431805613688276</v>
      </c>
      <c r="I366" s="30">
        <f t="shared" si="115"/>
        <v>231.29506123737733</v>
      </c>
      <c r="J366" s="30">
        <f t="shared" si="116"/>
        <v>148.38429033532813</v>
      </c>
      <c r="K366" s="30">
        <f t="shared" si="117"/>
        <v>19.308336755355686</v>
      </c>
      <c r="L366" s="30">
        <f t="shared" si="103"/>
        <v>771.60036524043983</v>
      </c>
      <c r="M366" s="30">
        <f t="shared" si="104"/>
        <v>0.24614728873137195</v>
      </c>
      <c r="N366" s="30">
        <f t="shared" si="105"/>
        <v>3.1862500921937056E-3</v>
      </c>
      <c r="O366" s="30">
        <f t="shared" si="120"/>
        <v>124.58765399291531</v>
      </c>
      <c r="P366" s="30">
        <f t="shared" si="106"/>
        <v>0.41760208330184639</v>
      </c>
      <c r="Q366" s="30">
        <f t="shared" si="107"/>
        <v>6.7168199017969249E-2</v>
      </c>
      <c r="R366" s="30">
        <f t="shared" si="108"/>
        <v>36.291543284580627</v>
      </c>
      <c r="S366" s="30">
        <f t="shared" si="109"/>
        <v>-88.044291135111294</v>
      </c>
      <c r="T366" s="30">
        <f t="shared" si="110"/>
        <v>-10.033039106439183</v>
      </c>
      <c r="U366" s="39">
        <f t="shared" si="111"/>
        <v>51017471.419010051</v>
      </c>
      <c r="V366" s="39">
        <f t="shared" si="121"/>
        <v>6122096.5702812057</v>
      </c>
      <c r="W366" s="39">
        <f t="shared" si="118"/>
        <v>16878156.265183739</v>
      </c>
      <c r="X366" s="30">
        <f t="shared" si="112"/>
        <v>100.99481220424649</v>
      </c>
    </row>
    <row r="367" spans="5:24" x14ac:dyDescent="0.3">
      <c r="E367" s="30">
        <f t="shared" si="113"/>
        <v>3.6499999999999662</v>
      </c>
      <c r="F367" s="30">
        <f t="shared" si="114"/>
        <v>149.73477969490654</v>
      </c>
      <c r="G367" s="30">
        <f t="shared" si="102"/>
        <v>5.0088655937326054</v>
      </c>
      <c r="H367" s="30">
        <f t="shared" si="119"/>
        <v>0.24266636550516196</v>
      </c>
      <c r="I367" s="30">
        <f t="shared" si="115"/>
        <v>230.41461832602621</v>
      </c>
      <c r="J367" s="30">
        <f t="shared" si="116"/>
        <v>148.28395994426373</v>
      </c>
      <c r="K367" s="30">
        <f t="shared" si="117"/>
        <v>19.391945414576014</v>
      </c>
      <c r="L367" s="30">
        <f t="shared" si="103"/>
        <v>774.94153712950856</v>
      </c>
      <c r="M367" s="30">
        <f t="shared" si="104"/>
        <v>0.24563727168253585</v>
      </c>
      <c r="N367" s="30">
        <f t="shared" si="105"/>
        <v>3.1934180308755482E-3</v>
      </c>
      <c r="O367" s="30">
        <f t="shared" si="120"/>
        <v>124.51646958045511</v>
      </c>
      <c r="P367" s="30">
        <f t="shared" si="106"/>
        <v>0.41757836651054947</v>
      </c>
      <c r="Q367" s="30">
        <f t="shared" si="107"/>
        <v>6.7154428557650678E-2</v>
      </c>
      <c r="R367" s="30">
        <f t="shared" si="108"/>
        <v>36.302277014915518</v>
      </c>
      <c r="S367" s="30">
        <f t="shared" si="109"/>
        <v>-88.080335836347032</v>
      </c>
      <c r="T367" s="30">
        <f t="shared" si="110"/>
        <v>-10.055353565617164</v>
      </c>
      <c r="U367" s="39">
        <f t="shared" si="111"/>
        <v>51035458.994653769</v>
      </c>
      <c r="V367" s="39">
        <f t="shared" si="121"/>
        <v>6124255.079358452</v>
      </c>
      <c r="W367" s="39">
        <f t="shared" si="118"/>
        <v>16939398.815977324</v>
      </c>
      <c r="X367" s="30">
        <f t="shared" si="112"/>
        <v>101.2995473371911</v>
      </c>
    </row>
    <row r="368" spans="5:24" x14ac:dyDescent="0.3">
      <c r="E368" s="30">
        <f t="shared" si="113"/>
        <v>3.6599999999999659</v>
      </c>
      <c r="F368" s="30">
        <f t="shared" si="114"/>
        <v>150.09780246505568</v>
      </c>
      <c r="G368" s="30">
        <f t="shared" si="102"/>
        <v>5.0112870980595963</v>
      </c>
      <c r="H368" s="30">
        <f t="shared" si="119"/>
        <v>0.24215043269908421</v>
      </c>
      <c r="I368" s="30">
        <f t="shared" si="115"/>
        <v>229.53381496766275</v>
      </c>
      <c r="J368" s="30">
        <f t="shared" si="116"/>
        <v>148.18340640860757</v>
      </c>
      <c r="K368" s="30">
        <f t="shared" si="117"/>
        <v>19.475740027622823</v>
      </c>
      <c r="L368" s="30">
        <f t="shared" si="103"/>
        <v>778.29014011128368</v>
      </c>
      <c r="M368" s="30">
        <f t="shared" si="104"/>
        <v>0.24512553632456818</v>
      </c>
      <c r="N368" s="30">
        <f t="shared" si="105"/>
        <v>3.2006075056614396E-3</v>
      </c>
      <c r="O368" s="30">
        <f t="shared" si="120"/>
        <v>124.44512684690707</v>
      </c>
      <c r="P368" s="30">
        <f t="shared" si="106"/>
        <v>0.41755447513406829</v>
      </c>
      <c r="Q368" s="30">
        <f t="shared" si="107"/>
        <v>6.7140611702985548E-2</v>
      </c>
      <c r="R368" s="30">
        <f t="shared" si="108"/>
        <v>36.312400177232917</v>
      </c>
      <c r="S368" s="30">
        <f t="shared" si="109"/>
        <v>-88.114980251552652</v>
      </c>
      <c r="T368" s="30">
        <f t="shared" si="110"/>
        <v>-10.077658272777731</v>
      </c>
      <c r="U368" s="39">
        <f t="shared" si="111"/>
        <v>51052611.545270905</v>
      </c>
      <c r="V368" s="39">
        <f t="shared" si="121"/>
        <v>6126313.3854325088</v>
      </c>
      <c r="W368" s="39">
        <f t="shared" si="118"/>
        <v>17000661.94983165</v>
      </c>
      <c r="X368" s="30">
        <f t="shared" si="112"/>
        <v>101.60445693358839</v>
      </c>
    </row>
    <row r="369" spans="5:24" x14ac:dyDescent="0.3">
      <c r="E369" s="30">
        <f t="shared" si="113"/>
        <v>3.6699999999999657</v>
      </c>
      <c r="F369" s="30">
        <f t="shared" si="114"/>
        <v>150.460926466828</v>
      </c>
      <c r="G369" s="30">
        <f t="shared" si="102"/>
        <v>5.0137034256754465</v>
      </c>
      <c r="H369" s="30">
        <f t="shared" si="119"/>
        <v>0.24163276158502001</v>
      </c>
      <c r="I369" s="30">
        <f t="shared" si="115"/>
        <v>228.65266516514723</v>
      </c>
      <c r="J369" s="30">
        <f t="shared" si="116"/>
        <v>148.08262982587979</v>
      </c>
      <c r="K369" s="30">
        <f t="shared" si="117"/>
        <v>19.559720513229305</v>
      </c>
      <c r="L369" s="30">
        <f t="shared" si="103"/>
        <v>781.64617093817799</v>
      </c>
      <c r="M369" s="30">
        <f t="shared" si="104"/>
        <v>0.24461208144949209</v>
      </c>
      <c r="N369" s="30">
        <f t="shared" si="105"/>
        <v>3.2078185812567028E-3</v>
      </c>
      <c r="O369" s="30">
        <f t="shared" si="120"/>
        <v>124.37362586146172</v>
      </c>
      <c r="P369" s="30">
        <f t="shared" si="106"/>
        <v>0.41753040743389469</v>
      </c>
      <c r="Q369" s="30">
        <f t="shared" si="107"/>
        <v>6.7126748421358504E-2</v>
      </c>
      <c r="R369" s="30">
        <f t="shared" si="108"/>
        <v>36.321909044196381</v>
      </c>
      <c r="S369" s="30">
        <f t="shared" si="109"/>
        <v>-88.148215661866104</v>
      </c>
      <c r="T369" s="30">
        <f t="shared" si="110"/>
        <v>-10.099952758183285</v>
      </c>
      <c r="U369" s="39">
        <f t="shared" si="111"/>
        <v>51068923.921008065</v>
      </c>
      <c r="V369" s="39">
        <f t="shared" si="121"/>
        <v>6128270.870520968</v>
      </c>
      <c r="W369" s="39">
        <f t="shared" si="118"/>
        <v>17061944.658536859</v>
      </c>
      <c r="X369" s="30">
        <f t="shared" si="112"/>
        <v>101.90953988763773</v>
      </c>
    </row>
    <row r="370" spans="5:24" x14ac:dyDescent="0.3">
      <c r="E370" s="30">
        <f t="shared" si="113"/>
        <v>3.6799999999999655</v>
      </c>
      <c r="F370" s="30">
        <f t="shared" si="114"/>
        <v>150.82414555726996</v>
      </c>
      <c r="G370" s="30">
        <f t="shared" si="102"/>
        <v>5.0161145591841079</v>
      </c>
      <c r="H370" s="30">
        <f t="shared" si="119"/>
        <v>0.24111335086614005</v>
      </c>
      <c r="I370" s="30">
        <f t="shared" si="115"/>
        <v>227.77118300852857</v>
      </c>
      <c r="J370" s="30">
        <f t="shared" si="116"/>
        <v>147.98163029829797</v>
      </c>
      <c r="K370" s="30">
        <f t="shared" si="117"/>
        <v>19.643886786214164</v>
      </c>
      <c r="L370" s="30">
        <f t="shared" si="103"/>
        <v>785.00962620617406</v>
      </c>
      <c r="M370" s="30">
        <f t="shared" si="104"/>
        <v>0.24409690592011521</v>
      </c>
      <c r="N370" s="30">
        <f t="shared" si="105"/>
        <v>3.215051322561066E-3</v>
      </c>
      <c r="O370" s="30">
        <f t="shared" si="120"/>
        <v>124.30196669664241</v>
      </c>
      <c r="P370" s="30">
        <f t="shared" si="106"/>
        <v>0.41750616165026899</v>
      </c>
      <c r="Q370" s="30">
        <f t="shared" si="107"/>
        <v>6.7112838682065329E-2</v>
      </c>
      <c r="R370" s="30">
        <f t="shared" si="108"/>
        <v>36.330799899926646</v>
      </c>
      <c r="S370" s="30">
        <f t="shared" si="109"/>
        <v>-88.18003337496603</v>
      </c>
      <c r="T370" s="30">
        <f t="shared" si="110"/>
        <v>-10.122236550145399</v>
      </c>
      <c r="U370" s="39">
        <f t="shared" si="111"/>
        <v>51084390.987688504</v>
      </c>
      <c r="V370" s="39">
        <f t="shared" si="121"/>
        <v>6130126.9185226206</v>
      </c>
      <c r="W370" s="39">
        <f t="shared" si="118"/>
        <v>17123245.927722085</v>
      </c>
      <c r="X370" s="30">
        <f t="shared" si="112"/>
        <v>102.21479507892937</v>
      </c>
    </row>
    <row r="371" spans="5:24" x14ac:dyDescent="0.3">
      <c r="E371" s="30">
        <f t="shared" si="113"/>
        <v>3.6899999999999653</v>
      </c>
      <c r="F371" s="30">
        <f t="shared" si="114"/>
        <v>151.18745355626922</v>
      </c>
      <c r="G371" s="30">
        <f t="shared" si="102"/>
        <v>5.018520481177271</v>
      </c>
      <c r="H371" s="30">
        <f t="shared" si="119"/>
        <v>0.24059219931631404</v>
      </c>
      <c r="I371" s="30">
        <f t="shared" si="115"/>
        <v>226.88938267477891</v>
      </c>
      <c r="J371" s="30">
        <f t="shared" si="116"/>
        <v>147.88040793279652</v>
      </c>
      <c r="K371" s="30">
        <f t="shared" si="117"/>
        <v>19.728238757465377</v>
      </c>
      <c r="L371" s="30">
        <f t="shared" si="103"/>
        <v>788.38050235417438</v>
      </c>
      <c r="M371" s="30">
        <f t="shared" si="104"/>
        <v>0.24358000867105009</v>
      </c>
      <c r="N371" s="30">
        <f t="shared" si="105"/>
        <v>3.2223057946692488E-3</v>
      </c>
      <c r="O371" s="30">
        <f t="shared" si="120"/>
        <v>124.23014942831912</v>
      </c>
      <c r="P371" s="30">
        <f t="shared" si="106"/>
        <v>0.41748173600188088</v>
      </c>
      <c r="Q371" s="30">
        <f t="shared" si="107"/>
        <v>6.7098882456340561E-2</v>
      </c>
      <c r="R371" s="30">
        <f t="shared" si="108"/>
        <v>36.339069040514381</v>
      </c>
      <c r="S371" s="30">
        <f t="shared" si="109"/>
        <v>-88.210424726278617</v>
      </c>
      <c r="T371" s="30">
        <f t="shared" si="110"/>
        <v>-10.144509175045556</v>
      </c>
      <c r="U371" s="39">
        <f t="shared" si="111"/>
        <v>51099007.62752109</v>
      </c>
      <c r="V371" s="39">
        <f t="shared" si="121"/>
        <v>6131880.9153025309</v>
      </c>
      <c r="W371" s="39">
        <f t="shared" si="118"/>
        <v>17184564.736875109</v>
      </c>
      <c r="X371" s="30">
        <f t="shared" si="112"/>
        <v>102.52022137245486</v>
      </c>
    </row>
    <row r="372" spans="5:24" x14ac:dyDescent="0.3">
      <c r="E372" s="30">
        <f t="shared" si="113"/>
        <v>3.6999999999999651</v>
      </c>
      <c r="F372" s="30">
        <f t="shared" si="114"/>
        <v>151.55084424667436</v>
      </c>
      <c r="G372" s="30">
        <f t="shared" si="102"/>
        <v>5.0209211742350748</v>
      </c>
      <c r="H372" s="30">
        <f t="shared" si="119"/>
        <v>0.24006930578037711</v>
      </c>
      <c r="I372" s="30">
        <f t="shared" si="115"/>
        <v>226.00727842751613</v>
      </c>
      <c r="J372" s="30">
        <f t="shared" si="116"/>
        <v>147.77896284104605</v>
      </c>
      <c r="K372" s="30">
        <f t="shared" si="117"/>
        <v>19.812776333924091</v>
      </c>
      <c r="L372" s="30">
        <f t="shared" si="103"/>
        <v>791.75879566335823</v>
      </c>
      <c r="M372" s="30">
        <f t="shared" si="104"/>
        <v>0.24306138870974117</v>
      </c>
      <c r="N372" s="30">
        <f t="shared" si="105"/>
        <v>3.2295820628715508E-3</v>
      </c>
      <c r="O372" s="30">
        <f t="shared" si="120"/>
        <v>124.15817413572218</v>
      </c>
      <c r="P372" s="30">
        <f t="shared" si="106"/>
        <v>0.41745712868556578</v>
      </c>
      <c r="Q372" s="30">
        <f t="shared" si="107"/>
        <v>6.7084879717385221E-2</v>
      </c>
      <c r="R372" s="30">
        <f t="shared" si="108"/>
        <v>36.346712774538261</v>
      </c>
      <c r="S372" s="30">
        <f t="shared" si="109"/>
        <v>-88.239381080196708</v>
      </c>
      <c r="T372" s="30">
        <f t="shared" si="110"/>
        <v>-10.166770157356332</v>
      </c>
      <c r="U372" s="39">
        <f t="shared" si="111"/>
        <v>51112768.739816688</v>
      </c>
      <c r="V372" s="39">
        <f t="shared" si="121"/>
        <v>6133532.2487780023</v>
      </c>
      <c r="W372" s="39">
        <f t="shared" si="118"/>
        <v>17245900.059362888</v>
      </c>
      <c r="X372" s="30">
        <f t="shared" si="112"/>
        <v>102.82581761861842</v>
      </c>
    </row>
    <row r="373" spans="5:24" x14ac:dyDescent="0.3">
      <c r="E373" s="30">
        <f t="shared" si="113"/>
        <v>3.7099999999999649</v>
      </c>
      <c r="F373" s="30">
        <f t="shared" si="114"/>
        <v>151.91431137441975</v>
      </c>
      <c r="G373" s="30">
        <f t="shared" si="102"/>
        <v>5.023316620926833</v>
      </c>
      <c r="H373" s="30">
        <f t="shared" si="119"/>
        <v>0.2395446691758174</v>
      </c>
      <c r="I373" s="30">
        <f t="shared" si="115"/>
        <v>225.12488461671416</v>
      </c>
      <c r="J373" s="30">
        <f t="shared" si="116"/>
        <v>147.67729513947248</v>
      </c>
      <c r="K373" s="30">
        <f t="shared" si="117"/>
        <v>19.897499418568728</v>
      </c>
      <c r="L373" s="30">
        <f t="shared" si="103"/>
        <v>795.14450225654593</v>
      </c>
      <c r="M373" s="30">
        <f t="shared" si="104"/>
        <v>0.24254104511749805</v>
      </c>
      <c r="N373" s="30">
        <f t="shared" si="105"/>
        <v>3.2368801926544355E-3</v>
      </c>
      <c r="O373" s="30">
        <f t="shared" si="120"/>
        <v>124.08604090145572</v>
      </c>
      <c r="P373" s="30">
        <f t="shared" si="106"/>
        <v>0.4174323378759956</v>
      </c>
      <c r="Q373" s="30">
        <f t="shared" si="107"/>
        <v>6.7070830440394663E-2</v>
      </c>
      <c r="R373" s="30">
        <f t="shared" si="108"/>
        <v>36.35372742358819</v>
      </c>
      <c r="S373" s="30">
        <f t="shared" si="109"/>
        <v>-88.266893831311833</v>
      </c>
      <c r="T373" s="30">
        <f t="shared" si="110"/>
        <v>-10.189019019663025</v>
      </c>
      <c r="U373" s="39">
        <f t="shared" si="111"/>
        <v>51125669.241711706</v>
      </c>
      <c r="V373" s="39">
        <f t="shared" si="121"/>
        <v>6135080.3090054048</v>
      </c>
      <c r="W373" s="39">
        <f t="shared" si="118"/>
        <v>17307250.862452943</v>
      </c>
      <c r="X373" s="30">
        <f t="shared" si="112"/>
        <v>103.13158265324897</v>
      </c>
    </row>
    <row r="374" spans="5:24" x14ac:dyDescent="0.3">
      <c r="E374" s="30">
        <f t="shared" si="113"/>
        <v>3.7199999999999647</v>
      </c>
      <c r="F374" s="30">
        <f t="shared" si="114"/>
        <v>152.27784864865563</v>
      </c>
      <c r="G374" s="30">
        <f t="shared" si="102"/>
        <v>5.0257068038117669</v>
      </c>
      <c r="H374" s="30">
        <f t="shared" si="119"/>
        <v>0.23901828849339779</v>
      </c>
      <c r="I374" s="30">
        <f t="shared" si="115"/>
        <v>224.24221567840104</v>
      </c>
      <c r="J374" s="30">
        <f t="shared" si="116"/>
        <v>147.57540494927585</v>
      </c>
      <c r="K374" s="30">
        <f t="shared" si="117"/>
        <v>19.982407910399253</v>
      </c>
      <c r="L374" s="30">
        <f t="shared" si="103"/>
        <v>798.53761809757134</v>
      </c>
      <c r="M374" s="30">
        <f t="shared" si="104"/>
        <v>0.24201897705053529</v>
      </c>
      <c r="N374" s="30">
        <f t="shared" si="105"/>
        <v>3.2442002497011179E-3</v>
      </c>
      <c r="O374" s="30">
        <f t="shared" si="120"/>
        <v>124.01374981151122</v>
      </c>
      <c r="P374" s="30">
        <f t="shared" si="106"/>
        <v>0.41740736172536613</v>
      </c>
      <c r="Q374" s="30">
        <f t="shared" si="107"/>
        <v>6.7056734602586668E-2</v>
      </c>
      <c r="R374" s="30">
        <f t="shared" si="108"/>
        <v>36.36010932279396</v>
      </c>
      <c r="S374" s="30">
        <f t="shared" si="109"/>
        <v>-88.292954405658307</v>
      </c>
      <c r="T374" s="30">
        <f t="shared" si="110"/>
        <v>-10.211255282685762</v>
      </c>
      <c r="U374" s="39">
        <f t="shared" si="111"/>
        <v>51137704.068899117</v>
      </c>
      <c r="V374" s="39">
        <f t="shared" si="121"/>
        <v>6136524.4882678939</v>
      </c>
      <c r="W374" s="39">
        <f t="shared" si="118"/>
        <v>17368616.107335623</v>
      </c>
      <c r="X374" s="30">
        <f t="shared" si="112"/>
        <v>103.43751529761333</v>
      </c>
    </row>
    <row r="375" spans="5:24" x14ac:dyDescent="0.3">
      <c r="E375" s="30">
        <f t="shared" si="113"/>
        <v>3.7299999999999645</v>
      </c>
      <c r="F375" s="30">
        <f t="shared" si="114"/>
        <v>152.64144974188358</v>
      </c>
      <c r="G375" s="30">
        <f t="shared" si="102"/>
        <v>5.0280917054397491</v>
      </c>
      <c r="H375" s="30">
        <f t="shared" si="119"/>
        <v>0.23849016279822166</v>
      </c>
      <c r="I375" s="30">
        <f t="shared" si="115"/>
        <v>223.35928613434444</v>
      </c>
      <c r="J375" s="30">
        <f t="shared" si="116"/>
        <v>147.47329239644898</v>
      </c>
      <c r="K375" s="30">
        <f t="shared" si="117"/>
        <v>20.067501704421634</v>
      </c>
      <c r="L375" s="30">
        <f t="shared" si="103"/>
        <v>801.93813899065913</v>
      </c>
      <c r="M375" s="30">
        <f t="shared" si="104"/>
        <v>0.24149518374101836</v>
      </c>
      <c r="N375" s="30">
        <f t="shared" si="105"/>
        <v>3.2515422998921624E-3</v>
      </c>
      <c r="O375" s="30">
        <f t="shared" si="120"/>
        <v>123.94130095528055</v>
      </c>
      <c r="P375" s="30">
        <f t="shared" si="106"/>
        <v>0.41738219836307805</v>
      </c>
      <c r="Q375" s="30">
        <f t="shared" si="107"/>
        <v>6.7042592183229707E-2</v>
      </c>
      <c r="R375" s="30">
        <f t="shared" si="108"/>
        <v>36.365854821358994</v>
      </c>
      <c r="S375" s="30">
        <f t="shared" si="109"/>
        <v>-88.317554261970287</v>
      </c>
      <c r="T375" s="30">
        <f t="shared" si="110"/>
        <v>-10.233478465302055</v>
      </c>
      <c r="U375" s="39">
        <f t="shared" si="111"/>
        <v>51148868.176366627</v>
      </c>
      <c r="V375" s="39">
        <f t="shared" si="121"/>
        <v>6137864.1811639946</v>
      </c>
      <c r="W375" s="39">
        <f t="shared" si="118"/>
        <v>17429994.749147262</v>
      </c>
      <c r="X375" s="30">
        <f t="shared" si="112"/>
        <v>103.74361435842985</v>
      </c>
    </row>
    <row r="376" spans="5:24" x14ac:dyDescent="0.3">
      <c r="E376" s="30">
        <f t="shared" si="113"/>
        <v>3.7399999999999642</v>
      </c>
      <c r="F376" s="30">
        <f t="shared" si="114"/>
        <v>153.00510829009716</v>
      </c>
      <c r="G376" s="30">
        <f t="shared" si="102"/>
        <v>5.0304713083520598</v>
      </c>
      <c r="H376" s="30">
        <f t="shared" si="119"/>
        <v>0.23796029123106521</v>
      </c>
      <c r="I376" s="30">
        <f t="shared" si="115"/>
        <v>222.47611059172473</v>
      </c>
      <c r="J376" s="30">
        <f t="shared" si="116"/>
        <v>147.37095761179597</v>
      </c>
      <c r="K376" s="30">
        <f t="shared" si="117"/>
        <v>20.152780691632483</v>
      </c>
      <c r="L376" s="30">
        <f t="shared" si="103"/>
        <v>805.34606057981284</v>
      </c>
      <c r="M376" s="30">
        <f t="shared" si="104"/>
        <v>0.24096966449811566</v>
      </c>
      <c r="N376" s="30">
        <f t="shared" si="105"/>
        <v>3.2589064093060697E-3</v>
      </c>
      <c r="O376" s="30">
        <f t="shared" si="120"/>
        <v>123.86869442556925</v>
      </c>
      <c r="P376" s="30">
        <f t="shared" si="106"/>
        <v>0.4173568458954135</v>
      </c>
      <c r="Q376" s="30">
        <f t="shared" si="107"/>
        <v>6.7028403163671341E-2</v>
      </c>
      <c r="R376" s="30">
        <f t="shared" si="108"/>
        <v>36.3709602830994</v>
      </c>
      <c r="S376" s="30">
        <f t="shared" si="109"/>
        <v>-88.340684892950847</v>
      </c>
      <c r="T376" s="30">
        <f t="shared" si="110"/>
        <v>-10.255688084569824</v>
      </c>
      <c r="U376" s="39">
        <f t="shared" si="111"/>
        <v>51159156.539142169</v>
      </c>
      <c r="V376" s="39">
        <f t="shared" si="121"/>
        <v>6139098.7846970605</v>
      </c>
      <c r="W376" s="39">
        <f t="shared" si="118"/>
        <v>17491385.736994233</v>
      </c>
      <c r="X376" s="30">
        <f t="shared" si="112"/>
        <v>104.04987862788327</v>
      </c>
    </row>
    <row r="377" spans="5:24" x14ac:dyDescent="0.3">
      <c r="E377" s="30">
        <f t="shared" si="113"/>
        <v>3.749999999999964</v>
      </c>
      <c r="F377" s="30">
        <f t="shared" si="114"/>
        <v>153.36881789292815</v>
      </c>
      <c r="G377" s="30">
        <f t="shared" si="102"/>
        <v>5.032845595082148</v>
      </c>
      <c r="H377" s="30">
        <f t="shared" si="119"/>
        <v>0.23742867300882153</v>
      </c>
      <c r="I377" s="30">
        <f t="shared" si="115"/>
        <v>221.59270374279524</v>
      </c>
      <c r="J377" s="30">
        <f t="shared" si="116"/>
        <v>147.26840073095028</v>
      </c>
      <c r="K377" s="30">
        <f t="shared" si="117"/>
        <v>20.238244759003898</v>
      </c>
      <c r="L377" s="30">
        <f t="shared" si="103"/>
        <v>808.7613783482077</v>
      </c>
      <c r="M377" s="30">
        <f t="shared" si="104"/>
        <v>0.24044241870905719</v>
      </c>
      <c r="N377" s="30">
        <f t="shared" si="105"/>
        <v>3.2662926442198746E-3</v>
      </c>
      <c r="O377" s="30">
        <f t="shared" si="120"/>
        <v>123.79593031860922</v>
      </c>
      <c r="P377" s="30">
        <f t="shared" si="106"/>
        <v>0.41733130240520777</v>
      </c>
      <c r="Q377" s="30">
        <f t="shared" si="107"/>
        <v>6.7014167527366761E-2</v>
      </c>
      <c r="R377" s="30">
        <f t="shared" si="108"/>
        <v>36.375422086988202</v>
      </c>
      <c r="S377" s="30">
        <f t="shared" si="109"/>
        <v>-88.362337826553613</v>
      </c>
      <c r="T377" s="30">
        <f t="shared" si="110"/>
        <v>-10.277883655750891</v>
      </c>
      <c r="U377" s="39">
        <f t="shared" si="111"/>
        <v>51168564.153046615</v>
      </c>
      <c r="V377" s="39">
        <f t="shared" si="121"/>
        <v>6140227.6983655933</v>
      </c>
      <c r="W377" s="39">
        <f t="shared" si="118"/>
        <v>17552788.013977889</v>
      </c>
      <c r="X377" s="30">
        <f t="shared" si="112"/>
        <v>104.35630688364019</v>
      </c>
    </row>
    <row r="378" spans="5:24" x14ac:dyDescent="0.3">
      <c r="E378" s="30">
        <f t="shared" si="113"/>
        <v>3.7599999999999638</v>
      </c>
      <c r="F378" s="30">
        <f t="shared" si="114"/>
        <v>153.73257211379803</v>
      </c>
      <c r="G378" s="30">
        <f t="shared" si="102"/>
        <v>5.0352145481564134</v>
      </c>
      <c r="H378" s="30">
        <f t="shared" si="119"/>
        <v>0.23689530742654341</v>
      </c>
      <c r="I378" s="30">
        <f t="shared" si="115"/>
        <v>220.70908036452971</v>
      </c>
      <c r="J378" s="30">
        <f t="shared" si="116"/>
        <v>147.16562189439276</v>
      </c>
      <c r="K378" s="30">
        <f t="shared" si="117"/>
        <v>20.323893789468489</v>
      </c>
      <c r="L378" s="30">
        <f t="shared" si="103"/>
        <v>812.18408761759292</v>
      </c>
      <c r="M378" s="30">
        <f t="shared" si="104"/>
        <v>0.23991344584019852</v>
      </c>
      <c r="N378" s="30">
        <f t="shared" si="105"/>
        <v>3.2737010711097417E-3</v>
      </c>
      <c r="O378" s="30">
        <f t="shared" si="120"/>
        <v>123.72300873407166</v>
      </c>
      <c r="P378" s="30">
        <f t="shared" si="106"/>
        <v>0.41730556595151524</v>
      </c>
      <c r="Q378" s="30">
        <f t="shared" si="107"/>
        <v>6.6999885259907577E-2</v>
      </c>
      <c r="R378" s="30">
        <f t="shared" si="108"/>
        <v>36.379236627704699</v>
      </c>
      <c r="S378" s="30">
        <f t="shared" si="109"/>
        <v>-88.38250462727666</v>
      </c>
      <c r="T378" s="30">
        <f t="shared" si="110"/>
        <v>-10.300064692334935</v>
      </c>
      <c r="U378" s="39">
        <f t="shared" si="111"/>
        <v>51177086.035453573</v>
      </c>
      <c r="V378" s="39">
        <f t="shared" si="121"/>
        <v>6141250.324254429</v>
      </c>
      <c r="W378" s="39">
        <f t="shared" si="118"/>
        <v>17614200.517220434</v>
      </c>
      <c r="X378" s="30">
        <f t="shared" si="112"/>
        <v>104.66289788886554</v>
      </c>
    </row>
    <row r="379" spans="5:24" x14ac:dyDescent="0.3">
      <c r="E379" s="30">
        <f t="shared" si="113"/>
        <v>3.7699999999999636</v>
      </c>
      <c r="F379" s="30">
        <f t="shared" si="114"/>
        <v>154.09636448007507</v>
      </c>
      <c r="G379" s="30">
        <f t="shared" si="102"/>
        <v>5.0375781500949852</v>
      </c>
      <c r="H379" s="30">
        <f t="shared" si="119"/>
        <v>0.23636019385717688</v>
      </c>
      <c r="I379" s="30">
        <f t="shared" si="115"/>
        <v>219.82525531825695</v>
      </c>
      <c r="J379" s="30">
        <f t="shared" si="116"/>
        <v>147.06262124746939</v>
      </c>
      <c r="K379" s="30">
        <f t="shared" si="117"/>
        <v>20.409727661904615</v>
      </c>
      <c r="L379" s="30">
        <f t="shared" si="103"/>
        <v>815.61418354770171</v>
      </c>
      <c r="M379" s="30">
        <f t="shared" si="104"/>
        <v>0.23938274543809099</v>
      </c>
      <c r="N379" s="30">
        <f t="shared" si="105"/>
        <v>3.2811317566515618E-3</v>
      </c>
      <c r="O379" s="30">
        <f t="shared" si="120"/>
        <v>123.64992977507954</v>
      </c>
      <c r="P379" s="30">
        <f t="shared" si="106"/>
        <v>0.41727963456927059</v>
      </c>
      <c r="Q379" s="30">
        <f t="shared" si="107"/>
        <v>6.6985556349050665E-2</v>
      </c>
      <c r="R379" s="30">
        <f t="shared" si="108"/>
        <v>36.382400316188964</v>
      </c>
      <c r="S379" s="30">
        <f t="shared" si="109"/>
        <v>-88.401176897468488</v>
      </c>
      <c r="T379" s="30">
        <f t="shared" si="110"/>
        <v>-10.322230706063918</v>
      </c>
      <c r="U379" s="39">
        <f t="shared" si="111"/>
        <v>51184717.226056352</v>
      </c>
      <c r="V379" s="39">
        <f t="shared" si="121"/>
        <v>6142166.0671267621</v>
      </c>
      <c r="W379" s="39">
        <f t="shared" si="118"/>
        <v>17675622.177891701</v>
      </c>
      <c r="X379" s="30">
        <f t="shared" si="112"/>
        <v>104.96965039224008</v>
      </c>
    </row>
    <row r="380" spans="5:24" x14ac:dyDescent="0.3">
      <c r="E380" s="30">
        <f t="shared" si="113"/>
        <v>3.7799999999999634</v>
      </c>
      <c r="F380" s="30">
        <f t="shared" si="114"/>
        <v>154.46018848323695</v>
      </c>
      <c r="G380" s="30">
        <f t="shared" si="102"/>
        <v>5.0399363834125275</v>
      </c>
      <c r="H380" s="30">
        <f t="shared" si="119"/>
        <v>0.23582333175422576</v>
      </c>
      <c r="I380" s="30">
        <f t="shared" si="115"/>
        <v>218.94124354928226</v>
      </c>
      <c r="J380" s="30">
        <f t="shared" si="116"/>
        <v>146.95939894040876</v>
      </c>
      <c r="K380" s="30">
        <f t="shared" si="117"/>
        <v>20.495746251121815</v>
      </c>
      <c r="L380" s="30">
        <f t="shared" si="103"/>
        <v>819.05166113566895</v>
      </c>
      <c r="M380" s="30">
        <f t="shared" si="104"/>
        <v>0.23885031713055765</v>
      </c>
      <c r="N380" s="30">
        <f t="shared" si="105"/>
        <v>3.2885847677215554E-3</v>
      </c>
      <c r="O380" s="30">
        <f t="shared" si="120"/>
        <v>123.57669354822002</v>
      </c>
      <c r="P380" s="30">
        <f t="shared" si="106"/>
        <v>0.41725350626894392</v>
      </c>
      <c r="Q380" s="30">
        <f t="shared" si="107"/>
        <v>6.6971180784747272E-2</v>
      </c>
      <c r="R380" s="30">
        <f t="shared" si="108"/>
        <v>36.38490958020148</v>
      </c>
      <c r="S380" s="30">
        <f t="shared" si="109"/>
        <v>-88.418346278646439</v>
      </c>
      <c r="T380" s="30">
        <f t="shared" si="110"/>
        <v>-10.344381206956999</v>
      </c>
      <c r="U380" s="39">
        <f t="shared" si="111"/>
        <v>51191452.787642121</v>
      </c>
      <c r="V380" s="39">
        <f t="shared" si="121"/>
        <v>6142974.3345170543</v>
      </c>
      <c r="W380" s="39">
        <f t="shared" si="118"/>
        <v>17737051.921236873</v>
      </c>
      <c r="X380" s="30">
        <f t="shared" si="112"/>
        <v>105.27656312797851</v>
      </c>
    </row>
    <row r="381" spans="5:24" x14ac:dyDescent="0.3">
      <c r="E381" s="30">
        <f t="shared" si="113"/>
        <v>3.7899999999999632</v>
      </c>
      <c r="F381" s="30">
        <f t="shared" si="114"/>
        <v>154.82403757903896</v>
      </c>
      <c r="G381" s="30">
        <f t="shared" si="102"/>
        <v>5.0422892306190388</v>
      </c>
      <c r="H381" s="30">
        <f t="shared" si="119"/>
        <v>0.23528472065112993</v>
      </c>
      <c r="I381" s="30">
        <f t="shared" si="115"/>
        <v>218.0570600864958</v>
      </c>
      <c r="J381" s="30">
        <f t="shared" si="116"/>
        <v>146.85595512833919</v>
      </c>
      <c r="K381" s="30">
        <f t="shared" si="117"/>
        <v>20.581949427846457</v>
      </c>
      <c r="L381" s="30">
        <f t="shared" si="103"/>
        <v>822.49651521545752</v>
      </c>
      <c r="M381" s="30">
        <f t="shared" si="104"/>
        <v>0.23831616062777525</v>
      </c>
      <c r="N381" s="30">
        <f t="shared" si="105"/>
        <v>3.2960601713968728E-3</v>
      </c>
      <c r="O381" s="30">
        <f t="shared" si="120"/>
        <v>123.50330016355666</v>
      </c>
      <c r="P381" s="30">
        <f t="shared" si="106"/>
        <v>0.41722717903619105</v>
      </c>
      <c r="Q381" s="30">
        <f t="shared" si="107"/>
        <v>6.6956758559172144E-2</v>
      </c>
      <c r="R381" s="30">
        <f t="shared" si="108"/>
        <v>36.386760864887833</v>
      </c>
      <c r="S381" s="30">
        <f t="shared" si="109"/>
        <v>-88.434004452826983</v>
      </c>
      <c r="T381" s="30">
        <f t="shared" si="110"/>
        <v>-10.366515703335907</v>
      </c>
      <c r="U381" s="39">
        <f t="shared" si="111"/>
        <v>51197287.806872912</v>
      </c>
      <c r="V381" s="39">
        <f t="shared" si="121"/>
        <v>6143674.5368247489</v>
      </c>
      <c r="W381" s="39">
        <f t="shared" si="118"/>
        <v>17798488.666605119</v>
      </c>
      <c r="X381" s="30">
        <f t="shared" si="112"/>
        <v>105.5836348158487</v>
      </c>
    </row>
    <row r="382" spans="5:24" x14ac:dyDescent="0.3">
      <c r="E382" s="30">
        <f t="shared" si="113"/>
        <v>3.799999999999963</v>
      </c>
      <c r="F382" s="30">
        <f t="shared" si="114"/>
        <v>155.18790518768785</v>
      </c>
      <c r="G382" s="30">
        <f t="shared" si="102"/>
        <v>5.0446366742206781</v>
      </c>
      <c r="H382" s="30">
        <f t="shared" si="119"/>
        <v>0.23474436016392985</v>
      </c>
      <c r="I382" s="30">
        <f t="shared" si="115"/>
        <v>217.17272004196752</v>
      </c>
      <c r="J382" s="30">
        <f t="shared" si="116"/>
        <v>146.75228997130583</v>
      </c>
      <c r="K382" s="30">
        <f t="shared" si="117"/>
        <v>20.668337058707589</v>
      </c>
      <c r="L382" s="30">
        <f t="shared" si="103"/>
        <v>825.94874045729341</v>
      </c>
      <c r="M382" s="30">
        <f t="shared" si="104"/>
        <v>0.23778027572336072</v>
      </c>
      <c r="N382" s="30">
        <f t="shared" si="105"/>
        <v>3.3035580349561971E-3</v>
      </c>
      <c r="O382" s="30">
        <f t="shared" si="120"/>
        <v>123.42974973464149</v>
      </c>
      <c r="P382" s="30">
        <f t="shared" si="106"/>
        <v>0.41720065083149799</v>
      </c>
      <c r="Q382" s="30">
        <f t="shared" si="107"/>
        <v>6.6942289666752947E-2</v>
      </c>
      <c r="R382" s="30">
        <f t="shared" si="108"/>
        <v>36.387950633348375</v>
      </c>
      <c r="S382" s="30">
        <f t="shared" si="109"/>
        <v>-88.448143143867881</v>
      </c>
      <c r="T382" s="30">
        <f t="shared" si="110"/>
        <v>-10.388633701850791</v>
      </c>
      <c r="U382" s="39">
        <f t="shared" si="111"/>
        <v>51202217.395073757</v>
      </c>
      <c r="V382" s="39">
        <f t="shared" si="121"/>
        <v>6144266.0874088509</v>
      </c>
      <c r="W382" s="39">
        <f t="shared" si="118"/>
        <v>17859931.327479206</v>
      </c>
      <c r="X382" s="30">
        <f t="shared" si="112"/>
        <v>105.89086416119196</v>
      </c>
    </row>
    <row r="383" spans="5:24" x14ac:dyDescent="0.3">
      <c r="E383" s="30">
        <f t="shared" si="113"/>
        <v>3.8099999999999627</v>
      </c>
      <c r="F383" s="30">
        <f t="shared" si="114"/>
        <v>155.55178469402134</v>
      </c>
      <c r="G383" s="30">
        <f t="shared" si="102"/>
        <v>5.0469786967205863</v>
      </c>
      <c r="H383" s="30">
        <f t="shared" si="119"/>
        <v>0.23420224999082251</v>
      </c>
      <c r="I383" s="30">
        <f t="shared" si="115"/>
        <v>216.28823861052885</v>
      </c>
      <c r="J383" s="30">
        <f t="shared" si="116"/>
        <v>146.64840363428732</v>
      </c>
      <c r="K383" s="30">
        <f t="shared" si="117"/>
        <v>20.754909006223013</v>
      </c>
      <c r="L383" s="30">
        <f t="shared" si="103"/>
        <v>829.40833136710853</v>
      </c>
      <c r="M383" s="30">
        <f t="shared" si="104"/>
        <v>0.23724266229546437</v>
      </c>
      <c r="N383" s="30">
        <f t="shared" si="105"/>
        <v>3.3110784258803512E-3</v>
      </c>
      <c r="O383" s="30">
        <f t="shared" si="120"/>
        <v>123.35604237852685</v>
      </c>
      <c r="P383" s="30">
        <f t="shared" si="106"/>
        <v>0.41717391958981925</v>
      </c>
      <c r="Q383" s="30">
        <f t="shared" si="107"/>
        <v>6.6927774104199755E-2</v>
      </c>
      <c r="R383" s="30">
        <f t="shared" si="108"/>
        <v>36.388475367212926</v>
      </c>
      <c r="S383" s="30">
        <f t="shared" si="109"/>
        <v>-88.460754118822635</v>
      </c>
      <c r="T383" s="30">
        <f t="shared" si="110"/>
        <v>-10.410734707506577</v>
      </c>
      <c r="U383" s="39">
        <f t="shared" si="111"/>
        <v>51206236.689027727</v>
      </c>
      <c r="V383" s="39">
        <f t="shared" si="121"/>
        <v>6144748.402683327</v>
      </c>
      <c r="W383" s="39">
        <f t="shared" si="118"/>
        <v>17921378.81150604</v>
      </c>
      <c r="X383" s="30">
        <f t="shared" si="112"/>
        <v>106.19824985494398</v>
      </c>
    </row>
    <row r="384" spans="5:24" x14ac:dyDescent="0.3">
      <c r="E384" s="30">
        <f t="shared" si="113"/>
        <v>3.8199999999999625</v>
      </c>
      <c r="F384" s="30">
        <f t="shared" si="114"/>
        <v>155.91566944769346</v>
      </c>
      <c r="G384" s="30">
        <f t="shared" si="102"/>
        <v>5.0493152806197363</v>
      </c>
      <c r="H384" s="30">
        <f t="shared" si="119"/>
        <v>0.23365838991500354</v>
      </c>
      <c r="I384" s="30">
        <f t="shared" si="115"/>
        <v>215.40363106934063</v>
      </c>
      <c r="J384" s="30">
        <f t="shared" si="116"/>
        <v>146.54429628721226</v>
      </c>
      <c r="K384" s="30">
        <f t="shared" si="117"/>
        <v>20.841665128785568</v>
      </c>
      <c r="L384" s="30">
        <f t="shared" si="103"/>
        <v>832.87528228599297</v>
      </c>
      <c r="M384" s="30">
        <f t="shared" si="104"/>
        <v>0.23670332030786748</v>
      </c>
      <c r="N384" s="30">
        <f t="shared" si="105"/>
        <v>3.3186214118529028E-3</v>
      </c>
      <c r="O384" s="30">
        <f t="shared" si="120"/>
        <v>123.28217821577709</v>
      </c>
      <c r="P384" s="30">
        <f t="shared" si="106"/>
        <v>0.41714698322021149</v>
      </c>
      <c r="Q384" s="30">
        <f t="shared" si="107"/>
        <v>6.6913211870534631E-2</v>
      </c>
      <c r="R384" s="30">
        <f t="shared" si="108"/>
        <v>36.388331567220476</v>
      </c>
      <c r="S384" s="30">
        <f t="shared" si="109"/>
        <v>-88.471829189306305</v>
      </c>
      <c r="T384" s="30">
        <f t="shared" si="110"/>
        <v>-10.432818223689756</v>
      </c>
      <c r="U384" s="39">
        <f t="shared" si="111"/>
        <v>51209340.85177777</v>
      </c>
      <c r="V384" s="39">
        <f t="shared" si="121"/>
        <v>6145120.9022133322</v>
      </c>
      <c r="W384" s="39">
        <f t="shared" si="118"/>
        <v>17982830.020528175</v>
      </c>
      <c r="X384" s="30">
        <f t="shared" si="112"/>
        <v>106.5057905736569</v>
      </c>
    </row>
    <row r="385" spans="5:24" x14ac:dyDescent="0.3">
      <c r="E385" s="30">
        <f t="shared" si="113"/>
        <v>3.8299999999999623</v>
      </c>
      <c r="F385" s="30">
        <f t="shared" si="114"/>
        <v>156.27955276336567</v>
      </c>
      <c r="G385" s="30">
        <f t="shared" si="102"/>
        <v>5.0516464084177741</v>
      </c>
      <c r="H385" s="30">
        <f t="shared" si="119"/>
        <v>0.23311277980377909</v>
      </c>
      <c r="I385" s="30">
        <f t="shared" si="115"/>
        <v>214.51891277744758</v>
      </c>
      <c r="J385" s="30">
        <f t="shared" si="116"/>
        <v>146.43996810497538</v>
      </c>
      <c r="K385" s="30">
        <f t="shared" si="117"/>
        <v>20.928605280649649</v>
      </c>
      <c r="L385" s="30">
        <f t="shared" si="103"/>
        <v>836.34958738965645</v>
      </c>
      <c r="M385" s="30">
        <f t="shared" si="104"/>
        <v>0.23616224981108558</v>
      </c>
      <c r="N385" s="30">
        <f t="shared" si="105"/>
        <v>3.3261870607607796E-3</v>
      </c>
      <c r="O385" s="30">
        <f t="shared" si="120"/>
        <v>123.20815737048004</v>
      </c>
      <c r="P385" s="30">
        <f t="shared" si="106"/>
        <v>0.4171198396054599</v>
      </c>
      <c r="Q385" s="30">
        <f t="shared" si="107"/>
        <v>6.6898602967121523E-2</v>
      </c>
      <c r="R385" s="30">
        <f t="shared" si="108"/>
        <v>36.387515753803704</v>
      </c>
      <c r="S385" s="30">
        <f t="shared" si="109"/>
        <v>-88.481360212873454</v>
      </c>
      <c r="T385" s="30">
        <f t="shared" si="110"/>
        <v>-10.45488375219572</v>
      </c>
      <c r="U385" s="39">
        <f t="shared" si="111"/>
        <v>51211525.07343559</v>
      </c>
      <c r="V385" s="39">
        <f t="shared" si="121"/>
        <v>6145383.0088122701</v>
      </c>
      <c r="W385" s="39">
        <f t="shared" si="118"/>
        <v>18044283.850616299</v>
      </c>
      <c r="X385" s="30">
        <f t="shared" si="112"/>
        <v>106.8134849795224</v>
      </c>
    </row>
    <row r="386" spans="5:24" x14ac:dyDescent="0.3">
      <c r="E386" s="30">
        <f t="shared" si="113"/>
        <v>3.8399999999999621</v>
      </c>
      <c r="F386" s="30">
        <f t="shared" si="114"/>
        <v>156.64342792090372</v>
      </c>
      <c r="G386" s="30">
        <f t="shared" ref="G386:G449" si="122">LN(F386)</f>
        <v>5.05397206261389</v>
      </c>
      <c r="H386" s="30">
        <f t="shared" si="119"/>
        <v>0.23256541961158561</v>
      </c>
      <c r="I386" s="30">
        <f t="shared" si="115"/>
        <v>213.63409917531885</v>
      </c>
      <c r="J386" s="30">
        <f t="shared" si="116"/>
        <v>146.33541926745343</v>
      </c>
      <c r="K386" s="30">
        <f t="shared" si="117"/>
        <v>21.015729311917948</v>
      </c>
      <c r="L386" s="30">
        <f t="shared" ref="L386:L449" si="123">K386*$B$15/1000</f>
        <v>839.83124068789778</v>
      </c>
      <c r="M386" s="30">
        <f t="shared" ref="M386:M449" si="124">$B$5*I386/(O386*(1+J386/$B$4)+I386)</f>
        <v>0.23561945094347639</v>
      </c>
      <c r="N386" s="30">
        <f t="shared" ref="N386:N449" si="125">$B$6*(1+EXP(0.005*E386*60))</f>
        <v>3.3337754406948701E-3</v>
      </c>
      <c r="O386" s="30">
        <f t="shared" si="120"/>
        <v>123.13397997025821</v>
      </c>
      <c r="P386" s="30">
        <f t="shared" ref="P386:P449" si="126">1/(1/$B$3+N386/($B$3*(M386-N386)))</f>
        <v>0.41709248660169979</v>
      </c>
      <c r="Q386" s="30">
        <f t="shared" ref="Q386:Q449" si="127">M386*$B$7+$B$8</f>
        <v>6.688394739769607E-2</v>
      </c>
      <c r="R386" s="30">
        <f t="shared" ref="R386:R449" si="128">F386*(M386-N386)</f>
        <v>36.386024467678389</v>
      </c>
      <c r="S386" s="30">
        <f t="shared" ref="S386:S449" si="129">-M386*F386/P386</f>
        <v>-88.489339094407313</v>
      </c>
      <c r="T386" s="30">
        <f t="shared" ref="T386:T449" si="130">-Q386*F386</f>
        <v>-10.476930793256519</v>
      </c>
      <c r="U386" s="39">
        <f t="shared" ref="U386:U449" si="131">M386*F386/0.9*$B$15*1000/32</f>
        <v>51212784.571996957</v>
      </c>
      <c r="V386" s="39">
        <f t="shared" si="121"/>
        <v>6145534.1486396343</v>
      </c>
      <c r="W386" s="39">
        <f t="shared" si="118"/>
        <v>18105739.192102697</v>
      </c>
      <c r="X386" s="30">
        <f t="shared" ref="X386:X449" si="132">L386/(E386+$B$18)</f>
        <v>107.12133172039563</v>
      </c>
    </row>
    <row r="387" spans="5:24" x14ac:dyDescent="0.3">
      <c r="E387" s="30">
        <f t="shared" ref="E387:E450" si="133">E386+$B$11</f>
        <v>3.8499999999999619</v>
      </c>
      <c r="F387" s="30">
        <f t="shared" ref="F387:F450" si="134">$B$11*R386+F386</f>
        <v>157.00728816558049</v>
      </c>
      <c r="G387" s="30">
        <f t="shared" si="122"/>
        <v>5.0562922257076846</v>
      </c>
      <c r="H387" s="30">
        <f t="shared" si="119"/>
        <v>0.23201630937945694</v>
      </c>
      <c r="I387" s="30">
        <f t="shared" ref="I387:I450" si="135">$B$11*S386+I386</f>
        <v>212.74920578437477</v>
      </c>
      <c r="J387" s="30">
        <f t="shared" ref="J387:J450" si="136">$B$11*T386+J386</f>
        <v>146.23064995952086</v>
      </c>
      <c r="K387" s="30">
        <f t="shared" ref="K387:K450" si="137">-$B$11*T386/1.2+K386</f>
        <v>21.103037068528419</v>
      </c>
      <c r="L387" s="30">
        <f t="shared" si="123"/>
        <v>843.32023602408469</v>
      </c>
      <c r="M387" s="30">
        <f t="shared" si="124"/>
        <v>0.23507492393235296</v>
      </c>
      <c r="N387" s="30">
        <f t="shared" si="125"/>
        <v>3.3413866199506459E-3</v>
      </c>
      <c r="O387" s="30">
        <f t="shared" si="120"/>
        <v>123.05964614628004</v>
      </c>
      <c r="P387" s="30">
        <f t="shared" si="126"/>
        <v>0.41706492203803136</v>
      </c>
      <c r="Q387" s="30">
        <f t="shared" si="127"/>
        <v>6.686924516839575E-2</v>
      </c>
      <c r="R387" s="30">
        <f t="shared" si="128"/>
        <v>36.383854270437652</v>
      </c>
      <c r="S387" s="30">
        <f t="shared" si="129"/>
        <v>-88.495757787520759</v>
      </c>
      <c r="T387" s="30">
        <f t="shared" si="130"/>
        <v>-10.498958845569163</v>
      </c>
      <c r="U387" s="39">
        <f t="shared" si="131"/>
        <v>51213114.594164006</v>
      </c>
      <c r="V387" s="39">
        <f t="shared" si="121"/>
        <v>6145573.7512996802</v>
      </c>
      <c r="W387" s="39">
        <f t="shared" ref="W387:W450" si="138">V387*$B$11+W386</f>
        <v>18167194.929615695</v>
      </c>
      <c r="X387" s="30">
        <f t="shared" si="132"/>
        <v>107.42932942982023</v>
      </c>
    </row>
    <row r="388" spans="5:24" x14ac:dyDescent="0.3">
      <c r="E388" s="30">
        <f t="shared" si="133"/>
        <v>3.8599999999999617</v>
      </c>
      <c r="F388" s="30">
        <f t="shared" si="134"/>
        <v>157.37112670828486</v>
      </c>
      <c r="G388" s="30">
        <f t="shared" si="122"/>
        <v>5.0586068802000606</v>
      </c>
      <c r="H388" s="30">
        <f t="shared" ref="H388:H451" si="139">(G388-G387)/$B$11</f>
        <v>0.23146544923760004</v>
      </c>
      <c r="I388" s="30">
        <f t="shared" si="135"/>
        <v>211.86424820649955</v>
      </c>
      <c r="J388" s="30">
        <f t="shared" si="136"/>
        <v>146.12566037106518</v>
      </c>
      <c r="K388" s="30">
        <f t="shared" si="137"/>
        <v>21.190528392241497</v>
      </c>
      <c r="L388" s="30">
        <f t="shared" si="123"/>
        <v>846.81656707464276</v>
      </c>
      <c r="M388" s="30">
        <f t="shared" si="124"/>
        <v>0.23452866909510134</v>
      </c>
      <c r="N388" s="30">
        <f t="shared" si="125"/>
        <v>3.3490206670287728E-3</v>
      </c>
      <c r="O388" s="30">
        <f t="shared" si="120"/>
        <v>122.98515603327074</v>
      </c>
      <c r="P388" s="30">
        <f t="shared" si="126"/>
        <v>0.41703714371612843</v>
      </c>
      <c r="Q388" s="30">
        <f t="shared" si="127"/>
        <v>6.6854496287789944E-2</v>
      </c>
      <c r="R388" s="30">
        <f t="shared" si="128"/>
        <v>36.381001745150954</v>
      </c>
      <c r="S388" s="30">
        <f t="shared" si="129"/>
        <v>-88.500608295968505</v>
      </c>
      <c r="T388" s="30">
        <f t="shared" si="130"/>
        <v>-10.520967406324351</v>
      </c>
      <c r="U388" s="39">
        <f t="shared" si="131"/>
        <v>51212510.416174017</v>
      </c>
      <c r="V388" s="39">
        <f t="shared" si="121"/>
        <v>6145501.2499408815</v>
      </c>
      <c r="W388" s="39">
        <f t="shared" si="138"/>
        <v>18228649.942115106</v>
      </c>
      <c r="X388" s="30">
        <f t="shared" si="132"/>
        <v>107.7374767270543</v>
      </c>
    </row>
    <row r="389" spans="5:24" x14ac:dyDescent="0.3">
      <c r="E389" s="30">
        <f t="shared" si="133"/>
        <v>3.8699999999999615</v>
      </c>
      <c r="F389" s="30">
        <f t="shared" si="134"/>
        <v>157.73493672573636</v>
      </c>
      <c r="G389" s="30">
        <f t="shared" si="122"/>
        <v>5.0609160085941127</v>
      </c>
      <c r="H389" s="30">
        <f t="shared" si="139"/>
        <v>0.23091283940521734</v>
      </c>
      <c r="I389" s="30">
        <f t="shared" si="135"/>
        <v>210.97924212353988</v>
      </c>
      <c r="J389" s="30">
        <f t="shared" si="136"/>
        <v>146.02045069700193</v>
      </c>
      <c r="K389" s="30">
        <f t="shared" si="137"/>
        <v>21.278203120627534</v>
      </c>
      <c r="L389" s="30">
        <f t="shared" si="123"/>
        <v>850.32022734855309</v>
      </c>
      <c r="M389" s="30">
        <f t="shared" si="124"/>
        <v>0.23398068684030321</v>
      </c>
      <c r="N389" s="30">
        <f t="shared" si="125"/>
        <v>3.3566776506357234E-3</v>
      </c>
      <c r="O389" s="30">
        <f t="shared" si="120"/>
        <v>122.91050976952287</v>
      </c>
      <c r="P389" s="30">
        <f t="shared" si="126"/>
        <v>0.41700914940984102</v>
      </c>
      <c r="Q389" s="30">
        <f t="shared" si="127"/>
        <v>6.6839700766910398E-2</v>
      </c>
      <c r="R389" s="30">
        <f t="shared" si="128"/>
        <v>36.377463496967842</v>
      </c>
      <c r="S389" s="30">
        <f t="shared" si="129"/>
        <v>-88.503882675070614</v>
      </c>
      <c r="T389" s="30">
        <f t="shared" si="130"/>
        <v>-10.542955971235763</v>
      </c>
      <c r="U389" s="39">
        <f t="shared" si="131"/>
        <v>51210967.344634764</v>
      </c>
      <c r="V389" s="39">
        <f t="shared" si="121"/>
        <v>6145316.0813561715</v>
      </c>
      <c r="W389" s="39">
        <f t="shared" si="138"/>
        <v>18290103.102928668</v>
      </c>
      <c r="X389" s="30">
        <f t="shared" si="132"/>
        <v>108.04577221709748</v>
      </c>
    </row>
    <row r="390" spans="5:24" x14ac:dyDescent="0.3">
      <c r="E390" s="30">
        <f t="shared" si="133"/>
        <v>3.8799999999999613</v>
      </c>
      <c r="F390" s="30">
        <f t="shared" si="134"/>
        <v>158.09871136070603</v>
      </c>
      <c r="G390" s="30">
        <f t="shared" si="122"/>
        <v>5.0632195933960356</v>
      </c>
      <c r="H390" s="30">
        <f t="shared" si="139"/>
        <v>0.23035848019228311</v>
      </c>
      <c r="I390" s="30">
        <f t="shared" si="135"/>
        <v>210.09420329678917</v>
      </c>
      <c r="J390" s="30">
        <f t="shared" si="136"/>
        <v>145.91502113728959</v>
      </c>
      <c r="K390" s="30">
        <f t="shared" si="137"/>
        <v>21.366061087054497</v>
      </c>
      <c r="L390" s="30">
        <f t="shared" si="123"/>
        <v>853.8312101868612</v>
      </c>
      <c r="M390" s="30">
        <f t="shared" si="124"/>
        <v>0.23343097766886242</v>
      </c>
      <c r="N390" s="30">
        <f t="shared" si="125"/>
        <v>3.3643576396844045E-3</v>
      </c>
      <c r="O390" s="30">
        <f t="shared" si="120"/>
        <v>122.83570749690696</v>
      </c>
      <c r="P390" s="30">
        <f t="shared" si="126"/>
        <v>0.41698093686479126</v>
      </c>
      <c r="Q390" s="30">
        <f t="shared" si="127"/>
        <v>6.6824858619281502E-2</v>
      </c>
      <c r="R390" s="30">
        <f t="shared" si="128"/>
        <v>36.373236153726246</v>
      </c>
      <c r="S390" s="30">
        <f t="shared" si="129"/>
        <v>-88.50557303314713</v>
      </c>
      <c r="T390" s="30">
        <f t="shared" si="130"/>
        <v>-10.564924034569774</v>
      </c>
      <c r="U390" s="39">
        <f t="shared" si="131"/>
        <v>51208480.71736636</v>
      </c>
      <c r="V390" s="39">
        <f t="shared" si="121"/>
        <v>6145017.6860839631</v>
      </c>
      <c r="W390" s="39">
        <f t="shared" si="138"/>
        <v>18351553.279789507</v>
      </c>
      <c r="X390" s="30">
        <f t="shared" si="132"/>
        <v>108.35421449071896</v>
      </c>
    </row>
    <row r="391" spans="5:24" x14ac:dyDescent="0.3">
      <c r="E391" s="30">
        <f t="shared" si="133"/>
        <v>3.889999999999961</v>
      </c>
      <c r="F391" s="30">
        <f t="shared" si="134"/>
        <v>158.46244372224331</v>
      </c>
      <c r="G391" s="30">
        <f t="shared" si="122"/>
        <v>5.0655176171160452</v>
      </c>
      <c r="H391" s="30">
        <f t="shared" si="139"/>
        <v>0.22980237200096454</v>
      </c>
      <c r="I391" s="30">
        <f t="shared" si="135"/>
        <v>209.20914756645772</v>
      </c>
      <c r="J391" s="30">
        <f t="shared" si="136"/>
        <v>145.8093718969439</v>
      </c>
      <c r="K391" s="30">
        <f t="shared" si="137"/>
        <v>21.454102120675913</v>
      </c>
      <c r="L391" s="30">
        <f t="shared" si="123"/>
        <v>857.34950876219489</v>
      </c>
      <c r="M391" s="30">
        <f t="shared" si="124"/>
        <v>0.23287954217513654</v>
      </c>
      <c r="N391" s="30">
        <f t="shared" si="125"/>
        <v>3.3720607032947676E-3</v>
      </c>
      <c r="O391" s="30">
        <f t="shared" si="120"/>
        <v>122.7607493608817</v>
      </c>
      <c r="P391" s="30">
        <f t="shared" si="126"/>
        <v>0.41695250379796295</v>
      </c>
      <c r="Q391" s="30">
        <f t="shared" si="127"/>
        <v>6.6809969860950905E-2</v>
      </c>
      <c r="R391" s="30">
        <f t="shared" si="128"/>
        <v>36.368316366565523</v>
      </c>
      <c r="S391" s="30">
        <f t="shared" si="129"/>
        <v>-88.505671532963817</v>
      </c>
      <c r="T391" s="30">
        <f t="shared" si="130"/>
        <v>-10.586871089175704</v>
      </c>
      <c r="U391" s="39">
        <f t="shared" si="131"/>
        <v>51205045.904249519</v>
      </c>
      <c r="V391" s="39">
        <f t="shared" si="121"/>
        <v>6144605.5085099423</v>
      </c>
      <c r="W391" s="39">
        <f t="shared" si="138"/>
        <v>18412999.334874608</v>
      </c>
      <c r="X391" s="30">
        <f t="shared" si="132"/>
        <v>108.66280212448657</v>
      </c>
    </row>
    <row r="392" spans="5:24" x14ac:dyDescent="0.3">
      <c r="E392" s="30">
        <f t="shared" si="133"/>
        <v>3.8999999999999608</v>
      </c>
      <c r="F392" s="30">
        <f t="shared" si="134"/>
        <v>158.82612688590896</v>
      </c>
      <c r="G392" s="30">
        <f t="shared" si="122"/>
        <v>5.0678100622693059</v>
      </c>
      <c r="H392" s="30">
        <f t="shared" si="139"/>
        <v>0.22924451532606582</v>
      </c>
      <c r="I392" s="30">
        <f t="shared" si="135"/>
        <v>208.32409085112809</v>
      </c>
      <c r="J392" s="30">
        <f t="shared" si="136"/>
        <v>145.70350318605213</v>
      </c>
      <c r="K392" s="30">
        <f t="shared" si="137"/>
        <v>21.542326046419042</v>
      </c>
      <c r="L392" s="30">
        <f t="shared" si="123"/>
        <v>860.87511607829163</v>
      </c>
      <c r="M392" s="30">
        <f t="shared" si="124"/>
        <v>0.23232638104807168</v>
      </c>
      <c r="N392" s="30">
        <f t="shared" si="125"/>
        <v>3.3797869107944382E-3</v>
      </c>
      <c r="O392" s="30">
        <f t="shared" si="120"/>
        <v>122.68563551050399</v>
      </c>
      <c r="P392" s="30">
        <f t="shared" si="126"/>
        <v>0.41692384789728443</v>
      </c>
      <c r="Q392" s="30">
        <f t="shared" si="127"/>
        <v>6.6795034510520143E-2</v>
      </c>
      <c r="R392" s="30">
        <f t="shared" si="128"/>
        <v>36.362700810543899</v>
      </c>
      <c r="S392" s="30">
        <f t="shared" si="129"/>
        <v>-88.504170393188502</v>
      </c>
      <c r="T392" s="30">
        <f t="shared" si="130"/>
        <v>-10.60879662651654</v>
      </c>
      <c r="U392" s="39">
        <f t="shared" si="131"/>
        <v>51200658.308080025</v>
      </c>
      <c r="V392" s="39">
        <f t="shared" si="121"/>
        <v>6144078.996969603</v>
      </c>
      <c r="W392" s="39">
        <f t="shared" si="138"/>
        <v>18474440.124844305</v>
      </c>
      <c r="X392" s="30">
        <f t="shared" si="132"/>
        <v>108.97153368079694</v>
      </c>
    </row>
    <row r="393" spans="5:24" x14ac:dyDescent="0.3">
      <c r="E393" s="30">
        <f t="shared" si="133"/>
        <v>3.9099999999999606</v>
      </c>
      <c r="F393" s="30">
        <f t="shared" si="134"/>
        <v>159.18975389401439</v>
      </c>
      <c r="G393" s="30">
        <f t="shared" si="122"/>
        <v>5.0700969113768704</v>
      </c>
      <c r="H393" s="30">
        <f t="shared" si="139"/>
        <v>0.22868491075644926</v>
      </c>
      <c r="I393" s="30">
        <f t="shared" si="135"/>
        <v>207.43904914719622</v>
      </c>
      <c r="J393" s="30">
        <f t="shared" si="136"/>
        <v>145.59741521978697</v>
      </c>
      <c r="K393" s="30">
        <f t="shared" si="137"/>
        <v>21.630732684973346</v>
      </c>
      <c r="L393" s="30">
        <f t="shared" si="123"/>
        <v>864.40802496953836</v>
      </c>
      <c r="M393" s="30">
        <f t="shared" si="124"/>
        <v>0.23177149507234221</v>
      </c>
      <c r="N393" s="30">
        <f t="shared" si="125"/>
        <v>3.3875363317193356E-3</v>
      </c>
      <c r="O393" s="30">
        <f t="shared" si="120"/>
        <v>122.61036609843886</v>
      </c>
      <c r="P393" s="30">
        <f t="shared" si="126"/>
        <v>0.41689496682120453</v>
      </c>
      <c r="Q393" s="30">
        <f t="shared" si="127"/>
        <v>6.6780052589175451E-2</v>
      </c>
      <c r="R393" s="30">
        <f t="shared" si="128"/>
        <v>36.35638618526049</v>
      </c>
      <c r="S393" s="30">
        <f t="shared" si="129"/>
        <v>-88.501061889858505</v>
      </c>
      <c r="T393" s="30">
        <f t="shared" si="130"/>
        <v>-10.630700136700177</v>
      </c>
      <c r="U393" s="39">
        <f t="shared" si="131"/>
        <v>51195313.365429625</v>
      </c>
      <c r="V393" s="39">
        <f t="shared" si="121"/>
        <v>6143437.6038515549</v>
      </c>
      <c r="W393" s="39">
        <f t="shared" si="138"/>
        <v>18535874.500882819</v>
      </c>
      <c r="X393" s="30">
        <f t="shared" si="132"/>
        <v>109.28040770790678</v>
      </c>
    </row>
    <row r="394" spans="5:24" x14ac:dyDescent="0.3">
      <c r="E394" s="30">
        <f t="shared" si="133"/>
        <v>3.9199999999999604</v>
      </c>
      <c r="F394" s="30">
        <f t="shared" si="134"/>
        <v>159.553317755867</v>
      </c>
      <c r="G394" s="30">
        <f t="shared" si="122"/>
        <v>5.072378146966634</v>
      </c>
      <c r="H394" s="30">
        <f t="shared" si="139"/>
        <v>0.22812355897636749</v>
      </c>
      <c r="I394" s="30">
        <f t="shared" si="135"/>
        <v>206.55403852829764</v>
      </c>
      <c r="J394" s="30">
        <f t="shared" si="136"/>
        <v>145.49110821841995</v>
      </c>
      <c r="K394" s="30">
        <f t="shared" si="137"/>
        <v>21.719321852779181</v>
      </c>
      <c r="L394" s="30">
        <f t="shared" si="123"/>
        <v>867.94822810051846</v>
      </c>
      <c r="M394" s="30">
        <f t="shared" si="124"/>
        <v>0.23121488512949367</v>
      </c>
      <c r="N394" s="30">
        <f t="shared" si="125"/>
        <v>3.3953090358143003E-3</v>
      </c>
      <c r="O394" s="30">
        <f t="shared" si="120"/>
        <v>122.53494128096895</v>
      </c>
      <c r="P394" s="30">
        <f t="shared" si="126"/>
        <v>0.41686585819826177</v>
      </c>
      <c r="Q394" s="30">
        <f t="shared" si="127"/>
        <v>6.6765024120718539E-2</v>
      </c>
      <c r="R394" s="30">
        <f t="shared" si="128"/>
        <v>36.349369215481744</v>
      </c>
      <c r="S394" s="30">
        <f t="shared" si="129"/>
        <v>-88.496338357858392</v>
      </c>
      <c r="T394" s="30">
        <f t="shared" si="130"/>
        <v>-10.65258110851113</v>
      </c>
      <c r="U394" s="39">
        <f t="shared" si="131"/>
        <v>51189006.547512889</v>
      </c>
      <c r="V394" s="39">
        <f t="shared" si="121"/>
        <v>6142680.7857015468</v>
      </c>
      <c r="W394" s="39">
        <f t="shared" si="138"/>
        <v>18597301.308739834</v>
      </c>
      <c r="X394" s="30">
        <f t="shared" si="132"/>
        <v>109.58942273996499</v>
      </c>
    </row>
    <row r="395" spans="5:24" x14ac:dyDescent="0.3">
      <c r="E395" s="30">
        <f t="shared" si="133"/>
        <v>3.9299999999999602</v>
      </c>
      <c r="F395" s="30">
        <f t="shared" si="134"/>
        <v>159.9168114480218</v>
      </c>
      <c r="G395" s="30">
        <f t="shared" si="122"/>
        <v>5.0746537515742984</v>
      </c>
      <c r="H395" s="30">
        <f t="shared" si="139"/>
        <v>0.22756046076644054</v>
      </c>
      <c r="I395" s="30">
        <f t="shared" si="135"/>
        <v>205.66907514471905</v>
      </c>
      <c r="J395" s="30">
        <f t="shared" si="136"/>
        <v>145.38458240733485</v>
      </c>
      <c r="K395" s="30">
        <f t="shared" si="137"/>
        <v>21.808093362016773</v>
      </c>
      <c r="L395" s="30">
        <f t="shared" si="123"/>
        <v>871.49571796557234</v>
      </c>
      <c r="M395" s="30">
        <f t="shared" si="124"/>
        <v>0.23065655219908926</v>
      </c>
      <c r="N395" s="30">
        <f t="shared" si="125"/>
        <v>3.4031050930337222E-3</v>
      </c>
      <c r="O395" s="30">
        <f t="shared" ref="O395:O458" si="140">19.309+0.7095*J395</f>
        <v>122.45936121800408</v>
      </c>
      <c r="P395" s="30">
        <f t="shared" si="126"/>
        <v>0.41683651962664653</v>
      </c>
      <c r="Q395" s="30">
        <f t="shared" si="127"/>
        <v>6.6749949131597625E-2</v>
      </c>
      <c r="R395" s="30">
        <f t="shared" si="128"/>
        <v>36.341646651772081</v>
      </c>
      <c r="S395" s="30">
        <f t="shared" si="129"/>
        <v>-88.489992192408195</v>
      </c>
      <c r="T395" s="30">
        <f t="shared" si="130"/>
        <v>-10.674439029442745</v>
      </c>
      <c r="U395" s="39">
        <f t="shared" si="131"/>
        <v>51181733.36106018</v>
      </c>
      <c r="V395" s="39">
        <f t="shared" ref="V395:V458" si="141">0.12*U395</f>
        <v>6141808.0033272216</v>
      </c>
      <c r="W395" s="39">
        <f t="shared" si="138"/>
        <v>18658719.388773106</v>
      </c>
      <c r="X395" s="30">
        <f t="shared" si="132"/>
        <v>109.89857729704623</v>
      </c>
    </row>
    <row r="396" spans="5:24" x14ac:dyDescent="0.3">
      <c r="E396" s="30">
        <f t="shared" si="133"/>
        <v>3.93999999999996</v>
      </c>
      <c r="F396" s="30">
        <f t="shared" si="134"/>
        <v>160.28022791453952</v>
      </c>
      <c r="G396" s="30">
        <f t="shared" si="122"/>
        <v>5.0769237077443448</v>
      </c>
      <c r="H396" s="30">
        <f t="shared" si="139"/>
        <v>0.22699561700463278</v>
      </c>
      <c r="I396" s="30">
        <f t="shared" si="135"/>
        <v>204.78417522279497</v>
      </c>
      <c r="J396" s="30">
        <f t="shared" si="136"/>
        <v>145.27783801704041</v>
      </c>
      <c r="K396" s="30">
        <f t="shared" si="137"/>
        <v>21.897047020595462</v>
      </c>
      <c r="L396" s="30">
        <f t="shared" si="123"/>
        <v>875.05048688836689</v>
      </c>
      <c r="M396" s="30">
        <f t="shared" si="124"/>
        <v>0.23009649735986054</v>
      </c>
      <c r="N396" s="30">
        <f t="shared" si="125"/>
        <v>3.4109245735421674E-3</v>
      </c>
      <c r="O396" s="30">
        <f t="shared" si="140"/>
        <v>122.38362607309017</v>
      </c>
      <c r="P396" s="30">
        <f t="shared" si="126"/>
        <v>0.41680694867375573</v>
      </c>
      <c r="Q396" s="30">
        <f t="shared" si="127"/>
        <v>6.6734827650938452E-2</v>
      </c>
      <c r="R396" s="30">
        <f t="shared" si="128"/>
        <v>36.333215271129049</v>
      </c>
      <c r="S396" s="30">
        <f t="shared" si="129"/>
        <v>-88.482015850562121</v>
      </c>
      <c r="T396" s="30">
        <f t="shared" si="130"/>
        <v>-10.696273385729929</v>
      </c>
      <c r="U396" s="39">
        <f t="shared" si="131"/>
        <v>51173489.349196635</v>
      </c>
      <c r="V396" s="39">
        <f t="shared" si="141"/>
        <v>6140818.7219035961</v>
      </c>
      <c r="W396" s="39">
        <f t="shared" si="138"/>
        <v>18720127.575992141</v>
      </c>
      <c r="X396" s="30">
        <f t="shared" si="132"/>
        <v>110.20786988518529</v>
      </c>
    </row>
    <row r="397" spans="5:24" x14ac:dyDescent="0.3">
      <c r="E397" s="30">
        <f t="shared" si="133"/>
        <v>3.9499999999999598</v>
      </c>
      <c r="F397" s="30">
        <f t="shared" si="134"/>
        <v>160.6435600672508</v>
      </c>
      <c r="G397" s="30">
        <f t="shared" si="122"/>
        <v>5.0791879980310206</v>
      </c>
      <c r="H397" s="30">
        <f t="shared" si="139"/>
        <v>0.22642902866758519</v>
      </c>
      <c r="I397" s="30">
        <f t="shared" si="135"/>
        <v>203.89935506428935</v>
      </c>
      <c r="J397" s="30">
        <f t="shared" si="136"/>
        <v>145.17087528318311</v>
      </c>
      <c r="K397" s="30">
        <f t="shared" si="137"/>
        <v>21.986182632143212</v>
      </c>
      <c r="L397" s="30">
        <f t="shared" si="123"/>
        <v>878.61252702147658</v>
      </c>
      <c r="M397" s="30">
        <f t="shared" si="124"/>
        <v>0.22953472179086018</v>
      </c>
      <c r="N397" s="30">
        <f t="shared" si="125"/>
        <v>3.418767547715014E-3</v>
      </c>
      <c r="O397" s="30">
        <f t="shared" si="140"/>
        <v>122.30773601341842</v>
      </c>
      <c r="P397" s="30">
        <f t="shared" si="126"/>
        <v>0.41677714287574097</v>
      </c>
      <c r="Q397" s="30">
        <f t="shared" si="127"/>
        <v>6.6719659710575432E-2</v>
      </c>
      <c r="R397" s="30">
        <f t="shared" si="128"/>
        <v>36.32407187762243</v>
      </c>
      <c r="S397" s="30">
        <f t="shared" si="129"/>
        <v>-88.472401852716871</v>
      </c>
      <c r="T397" s="30">
        <f t="shared" si="130"/>
        <v>-10.718083662382357</v>
      </c>
      <c r="U397" s="39">
        <f t="shared" si="131"/>
        <v>51164270.092326902</v>
      </c>
      <c r="V397" s="39">
        <f t="shared" si="141"/>
        <v>6139712.4110792279</v>
      </c>
      <c r="W397" s="39">
        <f t="shared" si="138"/>
        <v>18781524.700102933</v>
      </c>
      <c r="X397" s="30">
        <f t="shared" si="132"/>
        <v>110.51729899641271</v>
      </c>
    </row>
    <row r="398" spans="5:24" x14ac:dyDescent="0.3">
      <c r="E398" s="30">
        <f t="shared" si="133"/>
        <v>3.9599999999999596</v>
      </c>
      <c r="F398" s="30">
        <f t="shared" si="134"/>
        <v>161.00680078602701</v>
      </c>
      <c r="G398" s="30">
        <f t="shared" si="122"/>
        <v>5.081446604999341</v>
      </c>
      <c r="H398" s="30">
        <f t="shared" si="139"/>
        <v>0.22586069683203647</v>
      </c>
      <c r="I398" s="30">
        <f t="shared" si="135"/>
        <v>203.01463104576217</v>
      </c>
      <c r="J398" s="30">
        <f t="shared" si="136"/>
        <v>145.06369444655928</v>
      </c>
      <c r="K398" s="30">
        <f t="shared" si="137"/>
        <v>22.075499995996399</v>
      </c>
      <c r="L398" s="30">
        <f t="shared" si="123"/>
        <v>882.18183034597519</v>
      </c>
      <c r="M398" s="30">
        <f t="shared" si="124"/>
        <v>0.22897122677261891</v>
      </c>
      <c r="N398" s="30">
        <f t="shared" si="125"/>
        <v>3.4266340861390837E-3</v>
      </c>
      <c r="O398" s="30">
        <f t="shared" si="140"/>
        <v>122.23169120983381</v>
      </c>
      <c r="P398" s="30">
        <f t="shared" si="126"/>
        <v>0.41674709973704849</v>
      </c>
      <c r="Q398" s="30">
        <f t="shared" si="127"/>
        <v>6.6704445345082922E-2</v>
      </c>
      <c r="R398" s="30">
        <f t="shared" si="128"/>
        <v>36.314213303037661</v>
      </c>
      <c r="S398" s="30">
        <f t="shared" si="129"/>
        <v>-88.461142784130374</v>
      </c>
      <c r="T398" s="30">
        <f t="shared" si="130"/>
        <v>-10.739869343218192</v>
      </c>
      <c r="U398" s="39">
        <f t="shared" si="131"/>
        <v>51154071.209025614</v>
      </c>
      <c r="V398" s="39">
        <f t="shared" si="141"/>
        <v>6138488.5450830739</v>
      </c>
      <c r="W398" s="39">
        <f t="shared" si="138"/>
        <v>18842909.585553765</v>
      </c>
      <c r="X398" s="30">
        <f t="shared" si="132"/>
        <v>110.82686310879141</v>
      </c>
    </row>
    <row r="399" spans="5:24" x14ac:dyDescent="0.3">
      <c r="E399" s="30">
        <f t="shared" si="133"/>
        <v>3.9699999999999593</v>
      </c>
      <c r="F399" s="30">
        <f t="shared" si="134"/>
        <v>161.36994291905739</v>
      </c>
      <c r="G399" s="30">
        <f t="shared" si="122"/>
        <v>5.0836995112260954</v>
      </c>
      <c r="H399" s="30">
        <f t="shared" si="139"/>
        <v>0.22529062267544475</v>
      </c>
      <c r="I399" s="30">
        <f t="shared" si="135"/>
        <v>202.13001961792088</v>
      </c>
      <c r="J399" s="30">
        <f t="shared" si="136"/>
        <v>144.95629575312711</v>
      </c>
      <c r="K399" s="30">
        <f t="shared" si="137"/>
        <v>22.164998907189883</v>
      </c>
      <c r="L399" s="30">
        <f t="shared" si="123"/>
        <v>885.75838867103971</v>
      </c>
      <c r="M399" s="30">
        <f t="shared" si="124"/>
        <v>0.22840601368830477</v>
      </c>
      <c r="N399" s="30">
        <f t="shared" si="125"/>
        <v>3.4345242596132753E-3</v>
      </c>
      <c r="O399" s="30">
        <f t="shared" si="140"/>
        <v>122.15549183684368</v>
      </c>
      <c r="P399" s="30">
        <f t="shared" si="126"/>
        <v>0.41671681672995198</v>
      </c>
      <c r="Q399" s="30">
        <f t="shared" si="127"/>
        <v>6.6689184591806436E-2</v>
      </c>
      <c r="R399" s="30">
        <f t="shared" si="128"/>
        <v>36.303636407523271</v>
      </c>
      <c r="S399" s="30">
        <f t="shared" si="129"/>
        <v>-88.448231296450061</v>
      </c>
      <c r="T399" s="30">
        <f t="shared" si="130"/>
        <v>-10.761629910898286</v>
      </c>
      <c r="U399" s="39">
        <f t="shared" si="131"/>
        <v>51142888.356933698</v>
      </c>
      <c r="V399" s="39">
        <f t="shared" si="141"/>
        <v>6137146.6028320435</v>
      </c>
      <c r="W399" s="39">
        <f t="shared" si="138"/>
        <v>18904281.051582087</v>
      </c>
      <c r="X399" s="30">
        <f t="shared" si="132"/>
        <v>111.13656068645473</v>
      </c>
    </row>
    <row r="400" spans="5:24" x14ac:dyDescent="0.3">
      <c r="E400" s="30">
        <f t="shared" si="133"/>
        <v>3.9799999999999591</v>
      </c>
      <c r="F400" s="30">
        <f t="shared" si="134"/>
        <v>161.73297928313264</v>
      </c>
      <c r="G400" s="30">
        <f t="shared" si="122"/>
        <v>5.0859466993008686</v>
      </c>
      <c r="H400" s="30">
        <f t="shared" si="139"/>
        <v>0.22471880747731987</v>
      </c>
      <c r="I400" s="30">
        <f t="shared" si="135"/>
        <v>201.24553730495637</v>
      </c>
      <c r="J400" s="30">
        <f t="shared" si="136"/>
        <v>144.84867945401814</v>
      </c>
      <c r="K400" s="30">
        <f t="shared" si="137"/>
        <v>22.25467915644737</v>
      </c>
      <c r="L400" s="30">
        <f t="shared" si="123"/>
        <v>889.34219363356385</v>
      </c>
      <c r="M400" s="30">
        <f t="shared" si="124"/>
        <v>0.22783908402488481</v>
      </c>
      <c r="N400" s="30">
        <f t="shared" si="125"/>
        <v>3.4424381391492012E-3</v>
      </c>
      <c r="O400" s="30">
        <f t="shared" si="140"/>
        <v>122.07913807262587</v>
      </c>
      <c r="P400" s="30">
        <f t="shared" si="126"/>
        <v>0.41668629129407764</v>
      </c>
      <c r="Q400" s="30">
        <f t="shared" si="127"/>
        <v>6.667387749089411E-2</v>
      </c>
      <c r="R400" s="30">
        <f t="shared" si="128"/>
        <v>36.292338080242125</v>
      </c>
      <c r="S400" s="30">
        <f t="shared" si="129"/>
        <v>-88.433660109250511</v>
      </c>
      <c r="T400" s="30">
        <f t="shared" si="130"/>
        <v>-10.7833648469609</v>
      </c>
      <c r="U400" s="39">
        <f t="shared" si="131"/>
        <v>51130717.233659916</v>
      </c>
      <c r="V400" s="39">
        <f t="shared" si="141"/>
        <v>6135686.06803919</v>
      </c>
      <c r="W400" s="39">
        <f t="shared" si="138"/>
        <v>18965637.912262477</v>
      </c>
      <c r="X400" s="30">
        <f t="shared" si="132"/>
        <v>111.44639017964516</v>
      </c>
    </row>
    <row r="401" spans="5:24" x14ac:dyDescent="0.3">
      <c r="E401" s="30">
        <f t="shared" si="133"/>
        <v>3.9899999999999589</v>
      </c>
      <c r="F401" s="30">
        <f t="shared" si="134"/>
        <v>162.09590266393505</v>
      </c>
      <c r="G401" s="30">
        <f t="shared" si="122"/>
        <v>5.0881881518270768</v>
      </c>
      <c r="H401" s="30">
        <f t="shared" si="139"/>
        <v>0.22414525262082208</v>
      </c>
      <c r="I401" s="30">
        <f t="shared" si="135"/>
        <v>200.36120070386386</v>
      </c>
      <c r="J401" s="30">
        <f t="shared" si="136"/>
        <v>144.74084580554853</v>
      </c>
      <c r="K401" s="30">
        <f t="shared" si="137"/>
        <v>22.344540530172043</v>
      </c>
      <c r="L401" s="30">
        <f t="shared" si="123"/>
        <v>892.93323669778488</v>
      </c>
      <c r="M401" s="30">
        <f t="shared" si="124"/>
        <v>0.22727043937429006</v>
      </c>
      <c r="N401" s="30">
        <f t="shared" si="125"/>
        <v>3.450375795971833E-3</v>
      </c>
      <c r="O401" s="30">
        <f t="shared" si="140"/>
        <v>122.00263009903668</v>
      </c>
      <c r="P401" s="30">
        <f t="shared" si="126"/>
        <v>0.41665552083592139</v>
      </c>
      <c r="Q401" s="30">
        <f t="shared" si="127"/>
        <v>6.6658524085328047E-2</v>
      </c>
      <c r="R401" s="30">
        <f t="shared" si="128"/>
        <v>36.28031524002683</v>
      </c>
      <c r="S401" s="30">
        <f t="shared" si="129"/>
        <v>-88.417422011580825</v>
      </c>
      <c r="T401" s="30">
        <f t="shared" si="130"/>
        <v>-10.805073631856905</v>
      </c>
      <c r="U401" s="39">
        <f t="shared" si="131"/>
        <v>51117553.577688023</v>
      </c>
      <c r="V401" s="39">
        <f t="shared" si="141"/>
        <v>6134106.4293225622</v>
      </c>
      <c r="W401" s="39">
        <f t="shared" si="138"/>
        <v>19026978.976555701</v>
      </c>
      <c r="X401" s="30">
        <f t="shared" si="132"/>
        <v>111.75635002475462</v>
      </c>
    </row>
    <row r="402" spans="5:24" x14ac:dyDescent="0.3">
      <c r="E402" s="30">
        <f t="shared" si="133"/>
        <v>3.9999999999999587</v>
      </c>
      <c r="F402" s="30">
        <f t="shared" si="134"/>
        <v>162.45870581633531</v>
      </c>
      <c r="G402" s="30">
        <f t="shared" si="122"/>
        <v>5.0904238514230071</v>
      </c>
      <c r="H402" s="30">
        <f t="shared" si="139"/>
        <v>0.2235699595930285</v>
      </c>
      <c r="I402" s="30">
        <f t="shared" si="135"/>
        <v>199.47702648374806</v>
      </c>
      <c r="J402" s="30">
        <f t="shared" si="136"/>
        <v>144.63279506922996</v>
      </c>
      <c r="K402" s="30">
        <f t="shared" si="137"/>
        <v>22.434582810437519</v>
      </c>
      <c r="L402" s="30">
        <f t="shared" si="123"/>
        <v>896.53150915492199</v>
      </c>
      <c r="M402" s="30">
        <f t="shared" si="124"/>
        <v>0.22670008143458201</v>
      </c>
      <c r="N402" s="30">
        <f t="shared" si="125"/>
        <v>3.4583373015201341E-3</v>
      </c>
      <c r="O402" s="30">
        <f t="shared" si="140"/>
        <v>121.92596810161865</v>
      </c>
      <c r="P402" s="30">
        <f t="shared" si="126"/>
        <v>0.4166245027283581</v>
      </c>
      <c r="Q402" s="30">
        <f t="shared" si="127"/>
        <v>6.6643124420955935E-2</v>
      </c>
      <c r="R402" s="30">
        <f t="shared" si="128"/>
        <v>36.267564836038694</v>
      </c>
      <c r="S402" s="30">
        <f t="shared" si="129"/>
        <v>-88.399509863520976</v>
      </c>
      <c r="T402" s="30">
        <f t="shared" si="130"/>
        <v>-10.826755744985512</v>
      </c>
      <c r="U402" s="39">
        <f t="shared" si="131"/>
        <v>51103393.169289283</v>
      </c>
      <c r="V402" s="39">
        <f t="shared" si="141"/>
        <v>6132407.1803147141</v>
      </c>
      <c r="W402" s="39">
        <f t="shared" si="138"/>
        <v>19088303.04835885</v>
      </c>
      <c r="X402" s="30">
        <f t="shared" si="132"/>
        <v>112.06643864436582</v>
      </c>
    </row>
    <row r="403" spans="5:24" x14ac:dyDescent="0.3">
      <c r="E403" s="30">
        <f t="shared" si="133"/>
        <v>4.0099999999999589</v>
      </c>
      <c r="F403" s="30">
        <f t="shared" si="134"/>
        <v>162.82138146469569</v>
      </c>
      <c r="G403" s="30">
        <f t="shared" si="122"/>
        <v>5.0926537807228804</v>
      </c>
      <c r="H403" s="30">
        <f t="shared" si="139"/>
        <v>0.22299292998733122</v>
      </c>
      <c r="I403" s="30">
        <f t="shared" si="135"/>
        <v>198.59303138511285</v>
      </c>
      <c r="J403" s="30">
        <f t="shared" si="136"/>
        <v>144.52452751178009</v>
      </c>
      <c r="K403" s="30">
        <f t="shared" si="137"/>
        <v>22.524805774979065</v>
      </c>
      <c r="L403" s="30">
        <f t="shared" si="123"/>
        <v>900.1370021228247</v>
      </c>
      <c r="M403" s="30">
        <f t="shared" si="124"/>
        <v>0.22612801201112112</v>
      </c>
      <c r="N403" s="30">
        <f t="shared" si="125"/>
        <v>3.4663227274477088E-3</v>
      </c>
      <c r="O403" s="30">
        <f t="shared" si="140"/>
        <v>121.84915226960797</v>
      </c>
      <c r="P403" s="30">
        <f t="shared" si="126"/>
        <v>0.41659323431014295</v>
      </c>
      <c r="Q403" s="30">
        <f t="shared" si="127"/>
        <v>6.662767854652249E-2</v>
      </c>
      <c r="R403" s="30">
        <f t="shared" si="128"/>
        <v>36.254083848430533</v>
      </c>
      <c r="S403" s="30">
        <f t="shared" si="129"/>
        <v>-88.379916597746828</v>
      </c>
      <c r="T403" s="30">
        <f t="shared" si="130"/>
        <v>-10.84841066473046</v>
      </c>
      <c r="U403" s="39">
        <f t="shared" si="131"/>
        <v>51088231.831439786</v>
      </c>
      <c r="V403" s="39">
        <f t="shared" si="141"/>
        <v>6130587.8197727744</v>
      </c>
      <c r="W403" s="39">
        <f t="shared" si="138"/>
        <v>19149608.92655658</v>
      </c>
      <c r="X403" s="30">
        <f t="shared" si="132"/>
        <v>112.37665444729454</v>
      </c>
    </row>
    <row r="404" spans="5:24" x14ac:dyDescent="0.3">
      <c r="E404" s="30">
        <f t="shared" si="133"/>
        <v>4.0199999999999587</v>
      </c>
      <c r="F404" s="30">
        <f t="shared" si="134"/>
        <v>163.18392230318</v>
      </c>
      <c r="G404" s="30">
        <f t="shared" si="122"/>
        <v>5.0948779223779139</v>
      </c>
      <c r="H404" s="30">
        <f t="shared" si="139"/>
        <v>0.22241416550334847</v>
      </c>
      <c r="I404" s="30">
        <f t="shared" si="135"/>
        <v>197.70923221913537</v>
      </c>
      <c r="J404" s="30">
        <f t="shared" si="136"/>
        <v>144.4160434051328</v>
      </c>
      <c r="K404" s="30">
        <f t="shared" si="137"/>
        <v>22.615209197185152</v>
      </c>
      <c r="L404" s="30">
        <f t="shared" si="123"/>
        <v>903.74970654563595</v>
      </c>
      <c r="M404" s="30">
        <f t="shared" si="124"/>
        <v>0.22555423301773767</v>
      </c>
      <c r="N404" s="30">
        <f t="shared" si="125"/>
        <v>3.4743321456234448E-3</v>
      </c>
      <c r="O404" s="30">
        <f t="shared" si="140"/>
        <v>121.77218279594172</v>
      </c>
      <c r="P404" s="30">
        <f t="shared" si="126"/>
        <v>0.41656171288540395</v>
      </c>
      <c r="Q404" s="30">
        <f t="shared" si="127"/>
        <v>6.6612186513701127E-2</v>
      </c>
      <c r="R404" s="30">
        <f t="shared" si="128"/>
        <v>36.239869289013001</v>
      </c>
      <c r="S404" s="30">
        <f t="shared" si="129"/>
        <v>-88.358635221104464</v>
      </c>
      <c r="T404" s="30">
        <f t="shared" si="130"/>
        <v>-10.870037868496739</v>
      </c>
      <c r="U404" s="39">
        <f t="shared" si="131"/>
        <v>51072065.430743277</v>
      </c>
      <c r="V404" s="39">
        <f t="shared" si="141"/>
        <v>6128647.8516891934</v>
      </c>
      <c r="W404" s="39">
        <f t="shared" si="138"/>
        <v>19210895.405073471</v>
      </c>
      <c r="X404" s="30">
        <f t="shared" si="132"/>
        <v>112.68699582863348</v>
      </c>
    </row>
    <row r="405" spans="5:24" x14ac:dyDescent="0.3">
      <c r="E405" s="30">
        <f t="shared" si="133"/>
        <v>4.0299999999999585</v>
      </c>
      <c r="F405" s="30">
        <f t="shared" si="134"/>
        <v>163.54632099607014</v>
      </c>
      <c r="G405" s="30">
        <f t="shared" si="122"/>
        <v>5.0970962590574009</v>
      </c>
      <c r="H405" s="30">
        <f t="shared" si="139"/>
        <v>0.22183366794870096</v>
      </c>
      <c r="I405" s="30">
        <f t="shared" si="135"/>
        <v>196.82564586692433</v>
      </c>
      <c r="J405" s="30">
        <f t="shared" si="136"/>
        <v>144.30734302644782</v>
      </c>
      <c r="K405" s="30">
        <f t="shared" si="137"/>
        <v>22.705792846089292</v>
      </c>
      <c r="L405" s="30">
        <f t="shared" si="123"/>
        <v>907.36961319346551</v>
      </c>
      <c r="M405" s="30">
        <f t="shared" si="124"/>
        <v>0.224978746477904</v>
      </c>
      <c r="N405" s="30">
        <f t="shared" si="125"/>
        <v>3.4823656281321581E-3</v>
      </c>
      <c r="O405" s="30">
        <f t="shared" si="140"/>
        <v>121.69505987726473</v>
      </c>
      <c r="P405" s="30">
        <f t="shared" si="126"/>
        <v>0.41652993572312663</v>
      </c>
      <c r="Q405" s="30">
        <f t="shared" si="127"/>
        <v>6.6596648377125617E-2</v>
      </c>
      <c r="R405" s="30">
        <f t="shared" si="128"/>
        <v>36.224918201924588</v>
      </c>
      <c r="S405" s="30">
        <f t="shared" si="129"/>
        <v>-88.335658816192662</v>
      </c>
      <c r="T405" s="30">
        <f t="shared" si="130"/>
        <v>-10.8916368327478</v>
      </c>
      <c r="U405" s="39">
        <f t="shared" si="131"/>
        <v>51054889.878358632</v>
      </c>
      <c r="V405" s="39">
        <f t="shared" si="141"/>
        <v>6126586.7854030356</v>
      </c>
      <c r="W405" s="39">
        <f t="shared" si="138"/>
        <v>19272161.2729275</v>
      </c>
      <c r="X405" s="30">
        <f t="shared" si="132"/>
        <v>112.99746116979703</v>
      </c>
    </row>
    <row r="406" spans="5:24" x14ac:dyDescent="0.3">
      <c r="E406" s="30">
        <f t="shared" si="133"/>
        <v>4.0399999999999583</v>
      </c>
      <c r="F406" s="30">
        <f t="shared" si="134"/>
        <v>163.90857017808938</v>
      </c>
      <c r="G406" s="30">
        <f t="shared" si="122"/>
        <v>5.0993087734498079</v>
      </c>
      <c r="H406" s="30">
        <f t="shared" si="139"/>
        <v>0.22125143924069945</v>
      </c>
      <c r="I406" s="30">
        <f t="shared" si="135"/>
        <v>195.94228927876242</v>
      </c>
      <c r="J406" s="30">
        <f t="shared" si="136"/>
        <v>144.19842665812035</v>
      </c>
      <c r="K406" s="30">
        <f t="shared" si="137"/>
        <v>22.796556486362189</v>
      </c>
      <c r="L406" s="30">
        <f t="shared" si="123"/>
        <v>910.9967126620769</v>
      </c>
      <c r="M406" s="30">
        <f t="shared" si="124"/>
        <v>0.22440155452590746</v>
      </c>
      <c r="N406" s="30">
        <f t="shared" si="125"/>
        <v>3.4904232472752475E-3</v>
      </c>
      <c r="O406" s="30">
        <f t="shared" si="140"/>
        <v>121.61778371393639</v>
      </c>
      <c r="P406" s="30">
        <f t="shared" si="126"/>
        <v>0.41649790005663012</v>
      </c>
      <c r="Q406" s="30">
        <f t="shared" si="127"/>
        <v>6.658106419442171E-2</v>
      </c>
      <c r="R406" s="30">
        <f t="shared" si="128"/>
        <v>36.209227664304805</v>
      </c>
      <c r="S406" s="30">
        <f t="shared" si="129"/>
        <v>-88.310980542953502</v>
      </c>
      <c r="T406" s="30">
        <f t="shared" si="130"/>
        <v>-10.913207033043244</v>
      </c>
      <c r="U406" s="39">
        <f t="shared" si="131"/>
        <v>51036701.130932026</v>
      </c>
      <c r="V406" s="39">
        <f t="shared" si="141"/>
        <v>6124404.1357118431</v>
      </c>
      <c r="W406" s="39">
        <f t="shared" si="138"/>
        <v>19333405.314284619</v>
      </c>
      <c r="X406" s="30">
        <f t="shared" si="132"/>
        <v>113.30804883856737</v>
      </c>
    </row>
    <row r="407" spans="5:24" x14ac:dyDescent="0.3">
      <c r="E407" s="30">
        <f t="shared" si="133"/>
        <v>4.0499999999999581</v>
      </c>
      <c r="F407" s="30">
        <f t="shared" si="134"/>
        <v>164.27066245473242</v>
      </c>
      <c r="G407" s="30">
        <f t="shared" si="122"/>
        <v>5.1015154482638696</v>
      </c>
      <c r="H407" s="30">
        <f t="shared" si="139"/>
        <v>0.2206674814061671</v>
      </c>
      <c r="I407" s="30">
        <f t="shared" si="135"/>
        <v>195.05917947333288</v>
      </c>
      <c r="J407" s="30">
        <f t="shared" si="136"/>
        <v>144.08929458778991</v>
      </c>
      <c r="K407" s="30">
        <f t="shared" si="137"/>
        <v>22.887499878304215</v>
      </c>
      <c r="L407" s="30">
        <f t="shared" si="123"/>
        <v>914.63099537258574</v>
      </c>
      <c r="M407" s="30">
        <f t="shared" si="124"/>
        <v>0.22382265940802573</v>
      </c>
      <c r="N407" s="30">
        <f t="shared" si="125"/>
        <v>3.498505075571339E-3</v>
      </c>
      <c r="O407" s="30">
        <f t="shared" si="140"/>
        <v>121.54035451003693</v>
      </c>
      <c r="P407" s="30">
        <f t="shared" si="126"/>
        <v>0.41646560308303399</v>
      </c>
      <c r="Q407" s="30">
        <f t="shared" si="127"/>
        <v>6.6565434026238907E-2</v>
      </c>
      <c r="R407" s="30">
        <f t="shared" si="128"/>
        <v>36.192794786970985</v>
      </c>
      <c r="S407" s="30">
        <f t="shared" si="129"/>
        <v>-88.28459364027168</v>
      </c>
      <c r="T407" s="30">
        <f t="shared" si="130"/>
        <v>-10.934747944077051</v>
      </c>
      <c r="U407" s="39">
        <f t="shared" si="131"/>
        <v>51017495.191534072</v>
      </c>
      <c r="V407" s="39">
        <f t="shared" si="141"/>
        <v>6122099.4229840888</v>
      </c>
      <c r="W407" s="39">
        <f t="shared" si="138"/>
        <v>19394626.308514461</v>
      </c>
      <c r="X407" s="30">
        <f t="shared" si="132"/>
        <v>113.61875718914168</v>
      </c>
    </row>
    <row r="408" spans="5:24" x14ac:dyDescent="0.3">
      <c r="E408" s="30">
        <f t="shared" si="133"/>
        <v>4.0599999999999579</v>
      </c>
      <c r="F408" s="30">
        <f t="shared" si="134"/>
        <v>164.63259040260212</v>
      </c>
      <c r="G408" s="30">
        <f t="shared" si="122"/>
        <v>5.1037162662297098</v>
      </c>
      <c r="H408" s="30">
        <f t="shared" si="139"/>
        <v>0.22008179658401517</v>
      </c>
      <c r="I408" s="30">
        <f t="shared" si="135"/>
        <v>194.17633353693014</v>
      </c>
      <c r="J408" s="30">
        <f t="shared" si="136"/>
        <v>143.97994710834914</v>
      </c>
      <c r="K408" s="30">
        <f t="shared" si="137"/>
        <v>22.97862277783819</v>
      </c>
      <c r="L408" s="30">
        <f t="shared" si="123"/>
        <v>918.27245157117216</v>
      </c>
      <c r="M408" s="30">
        <f t="shared" si="124"/>
        <v>0.22324206348370129</v>
      </c>
      <c r="N408" s="30">
        <f t="shared" si="125"/>
        <v>3.5066111857569413E-3</v>
      </c>
      <c r="O408" s="30">
        <f t="shared" si="140"/>
        <v>121.46277247337372</v>
      </c>
      <c r="P408" s="30">
        <f t="shared" si="126"/>
        <v>0.41643304196271697</v>
      </c>
      <c r="Q408" s="30">
        <f t="shared" si="127"/>
        <v>6.654975793628215E-2</v>
      </c>
      <c r="R408" s="30">
        <f t="shared" si="128"/>
        <v>36.175616715097988</v>
      </c>
      <c r="S408" s="30">
        <f t="shared" si="129"/>
        <v>-88.256491427580727</v>
      </c>
      <c r="T408" s="30">
        <f t="shared" si="130"/>
        <v>-10.956259039716258</v>
      </c>
      <c r="U408" s="39">
        <f t="shared" si="131"/>
        <v>50997268.110601008</v>
      </c>
      <c r="V408" s="39">
        <f t="shared" si="141"/>
        <v>6119672.1732721208</v>
      </c>
      <c r="W408" s="39">
        <f t="shared" si="138"/>
        <v>19455823.030247182</v>
      </c>
      <c r="X408" s="30">
        <f t="shared" si="132"/>
        <v>113.92958456218076</v>
      </c>
    </row>
    <row r="409" spans="5:24" x14ac:dyDescent="0.3">
      <c r="E409" s="30">
        <f t="shared" si="133"/>
        <v>4.0699999999999577</v>
      </c>
      <c r="F409" s="30">
        <f t="shared" si="134"/>
        <v>164.99434656975311</v>
      </c>
      <c r="G409" s="30">
        <f t="shared" si="122"/>
        <v>5.1059112100999657</v>
      </c>
      <c r="H409" s="30">
        <f t="shared" si="139"/>
        <v>0.21949438702559831</v>
      </c>
      <c r="I409" s="30">
        <f t="shared" si="135"/>
        <v>193.29376862265434</v>
      </c>
      <c r="J409" s="30">
        <f t="shared" si="136"/>
        <v>143.87038451795198</v>
      </c>
      <c r="K409" s="30">
        <f t="shared" si="137"/>
        <v>23.069924936502492</v>
      </c>
      <c r="L409" s="30">
        <f t="shared" si="123"/>
        <v>921.92107132880483</v>
      </c>
      <c r="M409" s="30">
        <f t="shared" si="124"/>
        <v>0.22265976922671846</v>
      </c>
      <c r="N409" s="30">
        <f t="shared" si="125"/>
        <v>3.5147416507870996E-3</v>
      </c>
      <c r="O409" s="30">
        <f t="shared" si="140"/>
        <v>121.38503781548692</v>
      </c>
      <c r="P409" s="30">
        <f t="shared" si="126"/>
        <v>0.41640021381876585</v>
      </c>
      <c r="Q409" s="30">
        <f t="shared" si="127"/>
        <v>6.653403599134361E-2</v>
      </c>
      <c r="R409" s="30">
        <f t="shared" si="128"/>
        <v>36.157690628901321</v>
      </c>
      <c r="S409" s="30">
        <f t="shared" si="129"/>
        <v>-88.226667306477694</v>
      </c>
      <c r="T409" s="30">
        <f t="shared" si="130"/>
        <v>-10.977739793040174</v>
      </c>
      <c r="U409" s="39">
        <f t="shared" si="131"/>
        <v>50976015.986880712</v>
      </c>
      <c r="V409" s="39">
        <f t="shared" si="141"/>
        <v>6117121.9184256848</v>
      </c>
      <c r="W409" s="39">
        <f t="shared" si="138"/>
        <v>19516994.249431439</v>
      </c>
      <c r="X409" s="30">
        <f t="shared" si="132"/>
        <v>114.2405292848587</v>
      </c>
    </row>
    <row r="410" spans="5:24" x14ac:dyDescent="0.3">
      <c r="E410" s="30">
        <f t="shared" si="133"/>
        <v>4.0799999999999574</v>
      </c>
      <c r="F410" s="30">
        <f t="shared" si="134"/>
        <v>165.35592347604211</v>
      </c>
      <c r="G410" s="30">
        <f t="shared" si="122"/>
        <v>5.1081002626509271</v>
      </c>
      <c r="H410" s="30">
        <f t="shared" si="139"/>
        <v>0.21890525509613568</v>
      </c>
      <c r="I410" s="30">
        <f t="shared" si="135"/>
        <v>192.41150194958956</v>
      </c>
      <c r="J410" s="30">
        <f t="shared" si="136"/>
        <v>143.76060712002158</v>
      </c>
      <c r="K410" s="30">
        <f t="shared" si="137"/>
        <v>23.161406101444495</v>
      </c>
      <c r="L410" s="30">
        <f t="shared" si="123"/>
        <v>925.5768445409791</v>
      </c>
      <c r="M410" s="30">
        <f t="shared" si="124"/>
        <v>0.22207577922637889</v>
      </c>
      <c r="N410" s="30">
        <f t="shared" si="125"/>
        <v>3.5228965438360562E-3</v>
      </c>
      <c r="O410" s="30">
        <f t="shared" si="140"/>
        <v>121.30715075165531</v>
      </c>
      <c r="P410" s="30">
        <f t="shared" si="126"/>
        <v>0.41636711573641583</v>
      </c>
      <c r="Q410" s="30">
        <f t="shared" si="127"/>
        <v>6.6518268261334446E-2</v>
      </c>
      <c r="R410" s="30">
        <f t="shared" si="128"/>
        <v>36.139013744322959</v>
      </c>
      <c r="S410" s="30">
        <f t="shared" si="129"/>
        <v>-88.195114762344403</v>
      </c>
      <c r="T410" s="30">
        <f t="shared" si="130"/>
        <v>-10.999189676380059</v>
      </c>
      <c r="U410" s="39">
        <f t="shared" si="131"/>
        <v>50953734.968382418</v>
      </c>
      <c r="V410" s="39">
        <f t="shared" si="141"/>
        <v>6114448.1962058898</v>
      </c>
      <c r="W410" s="39">
        <f t="shared" si="138"/>
        <v>19578138.731393497</v>
      </c>
      <c r="X410" s="30">
        <f t="shared" si="132"/>
        <v>114.55158967091386</v>
      </c>
    </row>
    <row r="411" spans="5:24" x14ac:dyDescent="0.3">
      <c r="E411" s="30">
        <f t="shared" si="133"/>
        <v>4.0899999999999572</v>
      </c>
      <c r="F411" s="30">
        <f t="shared" si="134"/>
        <v>165.71731361348535</v>
      </c>
      <c r="G411" s="30">
        <f t="shared" si="122"/>
        <v>5.1102834066836849</v>
      </c>
      <c r="H411" s="30">
        <f t="shared" si="139"/>
        <v>0.21831440327577667</v>
      </c>
      <c r="I411" s="30">
        <f t="shared" si="135"/>
        <v>191.52955080196611</v>
      </c>
      <c r="J411" s="30">
        <f t="shared" si="136"/>
        <v>143.65061522325777</v>
      </c>
      <c r="K411" s="30">
        <f t="shared" si="137"/>
        <v>23.25306601541433</v>
      </c>
      <c r="L411" s="30">
        <f t="shared" si="123"/>
        <v>929.23976092746773</v>
      </c>
      <c r="M411" s="30">
        <f t="shared" si="124"/>
        <v>0.22149009618867865</v>
      </c>
      <c r="N411" s="30">
        <f t="shared" si="125"/>
        <v>3.5310759382979045E-3</v>
      </c>
      <c r="O411" s="30">
        <f t="shared" si="140"/>
        <v>121.2291115009014</v>
      </c>
      <c r="P411" s="30">
        <f t="shared" si="126"/>
        <v>0.41633374476248108</v>
      </c>
      <c r="Q411" s="30">
        <f t="shared" si="127"/>
        <v>6.6502454819316534E-2</v>
      </c>
      <c r="R411" s="30">
        <f t="shared" si="128"/>
        <v>36.119583313720348</v>
      </c>
      <c r="S411" s="30">
        <f t="shared" si="129"/>
        <v>-88.161827365976293</v>
      </c>
      <c r="T411" s="30">
        <f t="shared" si="130"/>
        <v>-11.020608161359318</v>
      </c>
      <c r="U411" s="39">
        <f t="shared" si="131"/>
        <v>50930421.253330857</v>
      </c>
      <c r="V411" s="39">
        <f t="shared" si="141"/>
        <v>6111650.550399703</v>
      </c>
      <c r="W411" s="39">
        <f t="shared" si="138"/>
        <v>19639255.236897495</v>
      </c>
      <c r="X411" s="30">
        <f t="shared" si="132"/>
        <v>114.86276402070119</v>
      </c>
    </row>
    <row r="412" spans="5:24" x14ac:dyDescent="0.3">
      <c r="E412" s="30">
        <f t="shared" si="133"/>
        <v>4.099999999999957</v>
      </c>
      <c r="F412" s="30">
        <f t="shared" si="134"/>
        <v>166.07850944662255</v>
      </c>
      <c r="G412" s="30">
        <f t="shared" si="122"/>
        <v>5.1124606250252942</v>
      </c>
      <c r="H412" s="30">
        <f t="shared" si="139"/>
        <v>0.21772183416093327</v>
      </c>
      <c r="I412" s="30">
        <f t="shared" si="135"/>
        <v>190.64793252830634</v>
      </c>
      <c r="J412" s="30">
        <f t="shared" si="136"/>
        <v>143.54040914164418</v>
      </c>
      <c r="K412" s="30">
        <f t="shared" si="137"/>
        <v>23.34490441675899</v>
      </c>
      <c r="L412" s="30">
        <f t="shared" si="123"/>
        <v>932.90981003208469</v>
      </c>
      <c r="M412" s="30">
        <f t="shared" si="124"/>
        <v>0.22090272293748417</v>
      </c>
      <c r="N412" s="30">
        <f t="shared" si="125"/>
        <v>3.5392799077872479E-3</v>
      </c>
      <c r="O412" s="30">
        <f t="shared" si="140"/>
        <v>121.15092028599655</v>
      </c>
      <c r="P412" s="30">
        <f t="shared" si="126"/>
        <v>0.41630009790477585</v>
      </c>
      <c r="Q412" s="30">
        <f t="shared" si="127"/>
        <v>6.6486595741534288E-2</v>
      </c>
      <c r="R412" s="30">
        <f t="shared" si="128"/>
        <v>36.099396626557926</v>
      </c>
      <c r="S412" s="30">
        <f t="shared" si="129"/>
        <v>-88.126798775217694</v>
      </c>
      <c r="T412" s="30">
        <f t="shared" si="130"/>
        <v>-11.041994718934177</v>
      </c>
      <c r="U412" s="39">
        <f t="shared" si="131"/>
        <v>50906071.091124102</v>
      </c>
      <c r="V412" s="39">
        <f t="shared" si="141"/>
        <v>6108728.5309348917</v>
      </c>
      <c r="W412" s="39">
        <f t="shared" si="138"/>
        <v>19700342.522206843</v>
      </c>
      <c r="X412" s="30">
        <f t="shared" si="132"/>
        <v>115.17405062124564</v>
      </c>
    </row>
    <row r="413" spans="5:24" x14ac:dyDescent="0.3">
      <c r="E413" s="30">
        <f t="shared" si="133"/>
        <v>4.1099999999999568</v>
      </c>
      <c r="F413" s="30">
        <f t="shared" si="134"/>
        <v>166.43950341288812</v>
      </c>
      <c r="G413" s="30">
        <f t="shared" si="122"/>
        <v>5.1146319005299494</v>
      </c>
      <c r="H413" s="30">
        <f t="shared" si="139"/>
        <v>0.21712755046552346</v>
      </c>
      <c r="I413" s="30">
        <f t="shared" si="135"/>
        <v>189.76666454055416</v>
      </c>
      <c r="J413" s="30">
        <f t="shared" si="136"/>
        <v>143.42998919445483</v>
      </c>
      <c r="K413" s="30">
        <f t="shared" si="137"/>
        <v>23.436921039416774</v>
      </c>
      <c r="L413" s="30">
        <f t="shared" si="123"/>
        <v>936.58698122246415</v>
      </c>
      <c r="M413" s="30">
        <f t="shared" si="124"/>
        <v>0.22031366241570802</v>
      </c>
      <c r="N413" s="30">
        <f t="shared" si="125"/>
        <v>3.5475085261398665E-3</v>
      </c>
      <c r="O413" s="30">
        <f t="shared" si="140"/>
        <v>121.0725773334657</v>
      </c>
      <c r="P413" s="30">
        <f t="shared" si="126"/>
        <v>0.41626617213152595</v>
      </c>
      <c r="Q413" s="30">
        <f t="shared" si="127"/>
        <v>6.6470691107446328E-2</v>
      </c>
      <c r="R413" s="30">
        <f t="shared" si="128"/>
        <v>36.078451010101411</v>
      </c>
      <c r="S413" s="30">
        <f t="shared" si="129"/>
        <v>-88.0900227366037</v>
      </c>
      <c r="T413" s="30">
        <f t="shared" si="130"/>
        <v>-11.063348819434845</v>
      </c>
      <c r="U413" s="39">
        <f t="shared" si="131"/>
        <v>50880680.783295028</v>
      </c>
      <c r="V413" s="39">
        <f t="shared" si="141"/>
        <v>6105681.6939954031</v>
      </c>
      <c r="W413" s="39">
        <f t="shared" si="138"/>
        <v>19761399.339146797</v>
      </c>
      <c r="X413" s="30">
        <f t="shared" si="132"/>
        <v>115.48544774629706</v>
      </c>
    </row>
    <row r="414" spans="5:24" x14ac:dyDescent="0.3">
      <c r="E414" s="30">
        <f t="shared" si="133"/>
        <v>4.1199999999999566</v>
      </c>
      <c r="F414" s="30">
        <f t="shared" si="134"/>
        <v>166.80028792298913</v>
      </c>
      <c r="G414" s="30">
        <f t="shared" si="122"/>
        <v>5.1167972160801654</v>
      </c>
      <c r="H414" s="30">
        <f t="shared" si="139"/>
        <v>0.21653155502159294</v>
      </c>
      <c r="I414" s="30">
        <f t="shared" si="135"/>
        <v>188.88576431318813</v>
      </c>
      <c r="J414" s="30">
        <f t="shared" si="136"/>
        <v>143.3193557062605</v>
      </c>
      <c r="K414" s="30">
        <f t="shared" si="137"/>
        <v>23.529115612912065</v>
      </c>
      <c r="L414" s="30">
        <f t="shared" si="123"/>
        <v>940.2712636898508</v>
      </c>
      <c r="M414" s="30">
        <f t="shared" si="124"/>
        <v>0.21972291768648414</v>
      </c>
      <c r="N414" s="30">
        <f t="shared" si="125"/>
        <v>3.555761867413383E-3</v>
      </c>
      <c r="O414" s="30">
        <f t="shared" si="140"/>
        <v>120.99408287359182</v>
      </c>
      <c r="P414" s="30">
        <f t="shared" si="126"/>
        <v>0.41623196437077026</v>
      </c>
      <c r="Q414" s="30">
        <f t="shared" si="127"/>
        <v>6.6454740999757289E-2</v>
      </c>
      <c r="R414" s="30">
        <f t="shared" si="128"/>
        <v>36.056743830114655</v>
      </c>
      <c r="S414" s="30">
        <f t="shared" si="129"/>
        <v>-88.051493087008382</v>
      </c>
      <c r="T414" s="30">
        <f t="shared" si="130"/>
        <v>-11.084669932607186</v>
      </c>
      <c r="U414" s="39">
        <f t="shared" si="131"/>
        <v>50854246.684476577</v>
      </c>
      <c r="V414" s="39">
        <f t="shared" si="141"/>
        <v>6102509.6021371894</v>
      </c>
      <c r="W414" s="39">
        <f t="shared" si="138"/>
        <v>19822424.435168169</v>
      </c>
      <c r="X414" s="30">
        <f t="shared" si="132"/>
        <v>115.79695365638618</v>
      </c>
    </row>
    <row r="415" spans="5:24" x14ac:dyDescent="0.3">
      <c r="E415" s="30">
        <f t="shared" si="133"/>
        <v>4.1299999999999564</v>
      </c>
      <c r="F415" s="30">
        <f t="shared" si="134"/>
        <v>167.16085536129029</v>
      </c>
      <c r="G415" s="30">
        <f t="shared" si="122"/>
        <v>5.1189565545879816</v>
      </c>
      <c r="H415" s="30">
        <f t="shared" si="139"/>
        <v>0.21593385078162441</v>
      </c>
      <c r="I415" s="30">
        <f t="shared" si="135"/>
        <v>188.00524938231806</v>
      </c>
      <c r="J415" s="30">
        <f t="shared" si="136"/>
        <v>143.20850900693443</v>
      </c>
      <c r="K415" s="30">
        <f t="shared" si="137"/>
        <v>23.62148786235046</v>
      </c>
      <c r="L415" s="30">
        <f t="shared" si="123"/>
        <v>943.96264644890573</v>
      </c>
      <c r="M415" s="30">
        <f t="shared" si="124"/>
        <v>0.21913049193434175</v>
      </c>
      <c r="N415" s="30">
        <f t="shared" si="125"/>
        <v>3.5640400058879239E-3</v>
      </c>
      <c r="O415" s="30">
        <f t="shared" si="140"/>
        <v>120.91543714041998</v>
      </c>
      <c r="P415" s="30">
        <f t="shared" si="126"/>
        <v>0.41619747150975206</v>
      </c>
      <c r="Q415" s="30">
        <f t="shared" si="127"/>
        <v>6.6438745504449448E-2</v>
      </c>
      <c r="R415" s="30">
        <f t="shared" si="128"/>
        <v>36.034272491558809</v>
      </c>
      <c r="S415" s="30">
        <f t="shared" si="129"/>
        <v>-88.011203755298638</v>
      </c>
      <c r="T415" s="30">
        <f t="shared" si="130"/>
        <v>-11.10595752765485</v>
      </c>
      <c r="U415" s="39">
        <f t="shared" si="131"/>
        <v>50826765.203370057</v>
      </c>
      <c r="V415" s="39">
        <f t="shared" si="141"/>
        <v>6099211.8244044064</v>
      </c>
      <c r="W415" s="39">
        <f t="shared" si="138"/>
        <v>19883416.553412214</v>
      </c>
      <c r="X415" s="30">
        <f t="shared" si="132"/>
        <v>116.10856659888202</v>
      </c>
    </row>
    <row r="416" spans="5:24" x14ac:dyDescent="0.3">
      <c r="E416" s="30">
        <f t="shared" si="133"/>
        <v>4.1399999999999562</v>
      </c>
      <c r="F416" s="30">
        <f t="shared" si="134"/>
        <v>167.52119808620589</v>
      </c>
      <c r="G416" s="30">
        <f t="shared" si="122"/>
        <v>5.1211098989961616</v>
      </c>
      <c r="H416" s="30">
        <f t="shared" si="139"/>
        <v>0.21533444081800468</v>
      </c>
      <c r="I416" s="30">
        <f t="shared" si="135"/>
        <v>187.12513734476508</v>
      </c>
      <c r="J416" s="30">
        <f t="shared" si="136"/>
        <v>143.09744943165788</v>
      </c>
      <c r="K416" s="30">
        <f t="shared" si="137"/>
        <v>23.714037508414251</v>
      </c>
      <c r="L416" s="30">
        <f t="shared" si="123"/>
        <v>947.66111833752586</v>
      </c>
      <c r="M416" s="30">
        <f t="shared" si="124"/>
        <v>0.21853638846637818</v>
      </c>
      <c r="N416" s="30">
        <f t="shared" si="125"/>
        <v>3.5723430160667907E-3</v>
      </c>
      <c r="O416" s="30">
        <f t="shared" si="140"/>
        <v>120.83664037176126</v>
      </c>
      <c r="P416" s="30">
        <f t="shared" si="126"/>
        <v>0.41616269039429987</v>
      </c>
      <c r="Q416" s="30">
        <f t="shared" si="127"/>
        <v>6.642270471081442E-2</v>
      </c>
      <c r="R416" s="30">
        <f t="shared" si="128"/>
        <v>36.01103443929378</v>
      </c>
      <c r="S416" s="30">
        <f t="shared" si="129"/>
        <v>-87.969148763994099</v>
      </c>
      <c r="T416" s="30">
        <f t="shared" si="130"/>
        <v>-11.127211073281904</v>
      </c>
      <c r="U416" s="39">
        <f t="shared" si="131"/>
        <v>50798232.803716987</v>
      </c>
      <c r="V416" s="39">
        <f t="shared" si="141"/>
        <v>6095787.9364460381</v>
      </c>
      <c r="W416" s="39">
        <f t="shared" si="138"/>
        <v>19944374.432776675</v>
      </c>
      <c r="X416" s="30">
        <f t="shared" si="132"/>
        <v>116.42028480805048</v>
      </c>
    </row>
    <row r="417" spans="5:24" x14ac:dyDescent="0.3">
      <c r="E417" s="30">
        <f t="shared" si="133"/>
        <v>4.1499999999999559</v>
      </c>
      <c r="F417" s="30">
        <f t="shared" si="134"/>
        <v>167.88130843059884</v>
      </c>
      <c r="G417" s="30">
        <f t="shared" si="122"/>
        <v>5.1232572322794239</v>
      </c>
      <c r="H417" s="30">
        <f t="shared" si="139"/>
        <v>0.21473332832622205</v>
      </c>
      <c r="I417" s="30">
        <f t="shared" si="135"/>
        <v>186.24544585712513</v>
      </c>
      <c r="J417" s="30">
        <f t="shared" si="136"/>
        <v>142.98617732092507</v>
      </c>
      <c r="K417" s="30">
        <f t="shared" si="137"/>
        <v>23.806764267358265</v>
      </c>
      <c r="L417" s="30">
        <f t="shared" si="123"/>
        <v>951.36666801667775</v>
      </c>
      <c r="M417" s="30">
        <f t="shared" si="124"/>
        <v>0.21794061071342985</v>
      </c>
      <c r="N417" s="30">
        <f t="shared" si="125"/>
        <v>3.5806709726771313E-3</v>
      </c>
      <c r="O417" s="30">
        <f t="shared" si="140"/>
        <v>120.75769280919633</v>
      </c>
      <c r="P417" s="30">
        <f t="shared" si="126"/>
        <v>0.41612761782819874</v>
      </c>
      <c r="Q417" s="30">
        <f t="shared" si="127"/>
        <v>6.6406618711484816E-2</v>
      </c>
      <c r="R417" s="30">
        <f t="shared" si="128"/>
        <v>35.987027158781885</v>
      </c>
      <c r="S417" s="30">
        <f t="shared" si="129"/>
        <v>-87.925322230931727</v>
      </c>
      <c r="T417" s="30">
        <f t="shared" si="130"/>
        <v>-11.148430037735958</v>
      </c>
      <c r="U417" s="39">
        <f t="shared" si="131"/>
        <v>50768646.005273558</v>
      </c>
      <c r="V417" s="39">
        <f t="shared" si="141"/>
        <v>6092237.5206328267</v>
      </c>
      <c r="W417" s="39">
        <f t="shared" si="138"/>
        <v>20005296.807983004</v>
      </c>
      <c r="X417" s="30">
        <f t="shared" si="132"/>
        <v>116.73210650511446</v>
      </c>
    </row>
    <row r="418" spans="5:24" x14ac:dyDescent="0.3">
      <c r="E418" s="30">
        <f t="shared" si="133"/>
        <v>4.1599999999999557</v>
      </c>
      <c r="F418" s="30">
        <f t="shared" si="134"/>
        <v>168.24117870218666</v>
      </c>
      <c r="G418" s="30">
        <f t="shared" si="122"/>
        <v>5.1253985374456663</v>
      </c>
      <c r="H418" s="30">
        <f t="shared" si="139"/>
        <v>0.21413051662424465</v>
      </c>
      <c r="I418" s="30">
        <f t="shared" si="135"/>
        <v>185.3661926348158</v>
      </c>
      <c r="J418" s="30">
        <f t="shared" si="136"/>
        <v>142.87469302054771</v>
      </c>
      <c r="K418" s="30">
        <f t="shared" si="137"/>
        <v>23.899667851006065</v>
      </c>
      <c r="L418" s="30">
        <f t="shared" si="123"/>
        <v>955.07928397024523</v>
      </c>
      <c r="M418" s="30">
        <f t="shared" si="124"/>
        <v>0.21734316223124128</v>
      </c>
      <c r="N418" s="30">
        <f t="shared" si="125"/>
        <v>3.5890239506706119E-3</v>
      </c>
      <c r="O418" s="30">
        <f t="shared" si="140"/>
        <v>120.6785946980786</v>
      </c>
      <c r="P418" s="30">
        <f t="shared" si="126"/>
        <v>0.41609225057254939</v>
      </c>
      <c r="Q418" s="30">
        <f t="shared" si="127"/>
        <v>6.6390487602465728E-2</v>
      </c>
      <c r="R418" s="30">
        <f t="shared" si="128"/>
        <v>35.962248176793409</v>
      </c>
      <c r="S418" s="30">
        <f t="shared" si="129"/>
        <v>-87.879718370936089</v>
      </c>
      <c r="T418" s="30">
        <f t="shared" si="130"/>
        <v>-11.169613888851744</v>
      </c>
      <c r="U418" s="39">
        <f t="shared" si="131"/>
        <v>50738001.38478823</v>
      </c>
      <c r="V418" s="39">
        <f t="shared" si="141"/>
        <v>6088560.1661745878</v>
      </c>
      <c r="W418" s="39">
        <f t="shared" si="138"/>
        <v>20066182.409644749</v>
      </c>
      <c r="X418" s="30">
        <f t="shared" si="132"/>
        <v>117.044029898315</v>
      </c>
    </row>
    <row r="419" spans="5:24" x14ac:dyDescent="0.3">
      <c r="E419" s="30">
        <f t="shared" si="133"/>
        <v>4.1699999999999555</v>
      </c>
      <c r="F419" s="30">
        <f t="shared" si="134"/>
        <v>168.60080118395459</v>
      </c>
      <c r="G419" s="30">
        <f t="shared" si="122"/>
        <v>5.1275337975372155</v>
      </c>
      <c r="H419" s="30">
        <f t="shared" si="139"/>
        <v>0.21352600915491848</v>
      </c>
      <c r="I419" s="30">
        <f t="shared" si="135"/>
        <v>184.48739545110644</v>
      </c>
      <c r="J419" s="30">
        <f t="shared" si="136"/>
        <v>142.76299688165921</v>
      </c>
      <c r="K419" s="30">
        <f t="shared" si="137"/>
        <v>23.992747966746496</v>
      </c>
      <c r="L419" s="30">
        <f t="shared" si="123"/>
        <v>958.79895450489221</v>
      </c>
      <c r="M419" s="30">
        <f t="shared" si="124"/>
        <v>0.21674404670163247</v>
      </c>
      <c r="N419" s="30">
        <f t="shared" si="125"/>
        <v>3.5974020252240906E-3</v>
      </c>
      <c r="O419" s="30">
        <f t="shared" si="140"/>
        <v>120.5993462875372</v>
      </c>
      <c r="P419" s="30">
        <f t="shared" si="126"/>
        <v>0.41605658534511808</v>
      </c>
      <c r="Q419" s="30">
        <f t="shared" si="127"/>
        <v>6.637431148316629E-2</v>
      </c>
      <c r="R419" s="30">
        <f t="shared" si="128"/>
        <v>35.93669506211414</v>
      </c>
      <c r="S419" s="30">
        <f t="shared" si="129"/>
        <v>-87.83233149749374</v>
      </c>
      <c r="T419" s="30">
        <f t="shared" si="130"/>
        <v>-11.190762094095193</v>
      </c>
      <c r="U419" s="39">
        <f t="shared" si="131"/>
        <v>50706295.576981783</v>
      </c>
      <c r="V419" s="39">
        <f t="shared" si="141"/>
        <v>6084755.4692378137</v>
      </c>
      <c r="W419" s="39">
        <f t="shared" si="138"/>
        <v>20127029.964337125</v>
      </c>
      <c r="X419" s="30">
        <f t="shared" si="132"/>
        <v>117.35605318297398</v>
      </c>
    </row>
    <row r="420" spans="5:24" x14ac:dyDescent="0.3">
      <c r="E420" s="30">
        <f t="shared" si="133"/>
        <v>4.1799999999999553</v>
      </c>
      <c r="F420" s="30">
        <f t="shared" si="134"/>
        <v>168.96016813457572</v>
      </c>
      <c r="G420" s="30">
        <f t="shared" si="122"/>
        <v>5.1296629956320778</v>
      </c>
      <c r="H420" s="30">
        <f t="shared" si="139"/>
        <v>0.2129198094862339</v>
      </c>
      <c r="I420" s="30">
        <f t="shared" si="135"/>
        <v>183.60907213613149</v>
      </c>
      <c r="J420" s="30">
        <f t="shared" si="136"/>
        <v>142.65108926071827</v>
      </c>
      <c r="K420" s="30">
        <f t="shared" si="137"/>
        <v>24.086004317530623</v>
      </c>
      <c r="L420" s="30">
        <f t="shared" si="123"/>
        <v>962.52566774993988</v>
      </c>
      <c r="M420" s="30">
        <f t="shared" si="124"/>
        <v>0.2161432679336629</v>
      </c>
      <c r="N420" s="30">
        <f t="shared" si="125"/>
        <v>3.6058052717402949E-3</v>
      </c>
      <c r="O420" s="30">
        <f t="shared" si="140"/>
        <v>120.51994783047961</v>
      </c>
      <c r="P420" s="30">
        <f t="shared" si="126"/>
        <v>0.41602061881967384</v>
      </c>
      <c r="Q420" s="30">
        <f t="shared" si="127"/>
        <v>6.635809045643111E-2</v>
      </c>
      <c r="R420" s="30">
        <f t="shared" si="128"/>
        <v>35.910365426254558</v>
      </c>
      <c r="S420" s="30">
        <f t="shared" si="129"/>
        <v>-87.783156024432358</v>
      </c>
      <c r="T420" s="30">
        <f t="shared" si="130"/>
        <v>-11.211874120607986</v>
      </c>
      <c r="U420" s="39">
        <f t="shared" si="131"/>
        <v>50673525.275529847</v>
      </c>
      <c r="V420" s="39">
        <f t="shared" si="141"/>
        <v>6080823.0330635812</v>
      </c>
      <c r="W420" s="39">
        <f t="shared" si="138"/>
        <v>20187838.19466776</v>
      </c>
      <c r="X420" s="30">
        <f t="shared" si="132"/>
        <v>117.66817454155809</v>
      </c>
    </row>
    <row r="421" spans="5:24" x14ac:dyDescent="0.3">
      <c r="E421" s="30">
        <f t="shared" si="133"/>
        <v>4.1899999999999551</v>
      </c>
      <c r="F421" s="30">
        <f t="shared" si="134"/>
        <v>169.31927178883828</v>
      </c>
      <c r="G421" s="30">
        <f t="shared" si="122"/>
        <v>5.1317861148452124</v>
      </c>
      <c r="H421" s="30">
        <f t="shared" si="139"/>
        <v>0.21231192131345722</v>
      </c>
      <c r="I421" s="30">
        <f t="shared" si="135"/>
        <v>182.73124057588717</v>
      </c>
      <c r="J421" s="30">
        <f t="shared" si="136"/>
        <v>142.53897051951219</v>
      </c>
      <c r="K421" s="30">
        <f t="shared" si="137"/>
        <v>24.179436601869021</v>
      </c>
      <c r="L421" s="30">
        <f t="shared" si="123"/>
        <v>966.25941165725806</v>
      </c>
      <c r="M421" s="30">
        <f t="shared" si="124"/>
        <v>0.21554082986479323</v>
      </c>
      <c r="N421" s="30">
        <f t="shared" si="125"/>
        <v>3.6142337658484984E-3</v>
      </c>
      <c r="O421" s="30">
        <f t="shared" si="140"/>
        <v>120.4403995835939</v>
      </c>
      <c r="P421" s="30">
        <f t="shared" si="126"/>
        <v>0.41598434762531583</v>
      </c>
      <c r="Q421" s="30">
        <f t="shared" si="127"/>
        <v>6.6341824628571633E-2</v>
      </c>
      <c r="R421" s="30">
        <f t="shared" si="128"/>
        <v>35.883256924160577</v>
      </c>
      <c r="S421" s="30">
        <f t="shared" si="129"/>
        <v>-87.732186467603682</v>
      </c>
      <c r="T421" s="30">
        <f t="shared" si="130"/>
        <v>-11.232949435252566</v>
      </c>
      <c r="U421" s="39">
        <f t="shared" si="131"/>
        <v>50639687.234047651</v>
      </c>
      <c r="V421" s="39">
        <f t="shared" si="141"/>
        <v>6076762.4680857183</v>
      </c>
      <c r="W421" s="39">
        <f t="shared" si="138"/>
        <v>20248605.819348618</v>
      </c>
      <c r="X421" s="30">
        <f t="shared" si="132"/>
        <v>117.980392143744</v>
      </c>
    </row>
    <row r="422" spans="5:24" x14ac:dyDescent="0.3">
      <c r="E422" s="30">
        <f t="shared" si="133"/>
        <v>4.1999999999999549</v>
      </c>
      <c r="F422" s="30">
        <f t="shared" si="134"/>
        <v>169.67810435807988</v>
      </c>
      <c r="G422" s="30">
        <f t="shared" si="122"/>
        <v>5.1339031383298055</v>
      </c>
      <c r="H422" s="30">
        <f t="shared" si="139"/>
        <v>0.21170234845930835</v>
      </c>
      <c r="I422" s="30">
        <f t="shared" si="135"/>
        <v>181.85391871121112</v>
      </c>
      <c r="J422" s="30">
        <f t="shared" si="136"/>
        <v>142.42664102515965</v>
      </c>
      <c r="K422" s="30">
        <f t="shared" si="137"/>
        <v>24.273044513829458</v>
      </c>
      <c r="L422" s="30">
        <f t="shared" si="123"/>
        <v>970.00017400117326</v>
      </c>
      <c r="M422" s="30">
        <f t="shared" si="124"/>
        <v>0.2149367365620434</v>
      </c>
      <c r="N422" s="30">
        <f t="shared" si="125"/>
        <v>3.622687583405209E-3</v>
      </c>
      <c r="O422" s="30">
        <f t="shared" si="140"/>
        <v>120.36070180735078</v>
      </c>
      <c r="P422" s="30">
        <f t="shared" si="126"/>
        <v>0.415947768345788</v>
      </c>
      <c r="Q422" s="30">
        <f t="shared" si="127"/>
        <v>6.6325514109397382E-2</v>
      </c>
      <c r="R422" s="30">
        <f t="shared" si="128"/>
        <v>35.855367254925774</v>
      </c>
      <c r="S422" s="30">
        <f t="shared" si="129"/>
        <v>-87.679417446569957</v>
      </c>
      <c r="T422" s="30">
        <f t="shared" si="130"/>
        <v>-11.253987504657628</v>
      </c>
      <c r="U422" s="39">
        <f t="shared" si="131"/>
        <v>50604778.267076716</v>
      </c>
      <c r="V422" s="39">
        <f t="shared" si="141"/>
        <v>6072573.3920492055</v>
      </c>
      <c r="W422" s="39">
        <f t="shared" si="138"/>
        <v>20309331.553269111</v>
      </c>
      <c r="X422" s="30">
        <f t="shared" si="132"/>
        <v>118.29270414648519</v>
      </c>
    </row>
    <row r="423" spans="5:24" x14ac:dyDescent="0.3">
      <c r="E423" s="30">
        <f t="shared" si="133"/>
        <v>4.2099999999999547</v>
      </c>
      <c r="F423" s="30">
        <f t="shared" si="134"/>
        <v>170.03665803062913</v>
      </c>
      <c r="G423" s="30">
        <f t="shared" si="122"/>
        <v>5.1360140492785638</v>
      </c>
      <c r="H423" s="30">
        <f t="shared" si="139"/>
        <v>0.211091094875826</v>
      </c>
      <c r="I423" s="30">
        <f t="shared" si="135"/>
        <v>180.97712453674544</v>
      </c>
      <c r="J423" s="30">
        <f t="shared" si="136"/>
        <v>142.31410115011309</v>
      </c>
      <c r="K423" s="30">
        <f t="shared" si="137"/>
        <v>24.366827743034939</v>
      </c>
      <c r="L423" s="30">
        <f t="shared" si="123"/>
        <v>973.74794237839012</v>
      </c>
      <c r="M423" s="30">
        <f t="shared" si="124"/>
        <v>0.21433099222314761</v>
      </c>
      <c r="N423" s="30">
        <f t="shared" si="125"/>
        <v>3.6311668004948387E-3</v>
      </c>
      <c r="O423" s="30">
        <f t="shared" si="140"/>
        <v>120.28085476600523</v>
      </c>
      <c r="P423" s="30">
        <f t="shared" si="126"/>
        <v>0.41591087751878308</v>
      </c>
      <c r="Q423" s="30">
        <f t="shared" si="127"/>
        <v>6.6309159012247196E-2</v>
      </c>
      <c r="R423" s="30">
        <f t="shared" si="128"/>
        <v>35.826694162504872</v>
      </c>
      <c r="S423" s="30">
        <f t="shared" si="129"/>
        <v>-87.624843686294099</v>
      </c>
      <c r="T423" s="30">
        <f t="shared" si="130"/>
        <v>-11.274987795264085</v>
      </c>
      <c r="U423" s="39">
        <f t="shared" si="131"/>
        <v>50568795.251073509</v>
      </c>
      <c r="V423" s="39">
        <f t="shared" si="141"/>
        <v>6068255.4301288212</v>
      </c>
      <c r="W423" s="39">
        <f t="shared" si="138"/>
        <v>20370014.107570399</v>
      </c>
      <c r="X423" s="30">
        <f t="shared" si="132"/>
        <v>118.60510869407985</v>
      </c>
    </row>
    <row r="424" spans="5:24" x14ac:dyDescent="0.3">
      <c r="E424" s="30">
        <f t="shared" si="133"/>
        <v>4.2199999999999545</v>
      </c>
      <c r="F424" s="30">
        <f t="shared" si="134"/>
        <v>170.39492497225419</v>
      </c>
      <c r="G424" s="30">
        <f t="shared" si="122"/>
        <v>5.1381188309250145</v>
      </c>
      <c r="H424" s="30">
        <f t="shared" si="139"/>
        <v>0.21047816464507818</v>
      </c>
      <c r="I424" s="30">
        <f t="shared" si="135"/>
        <v>180.1008760998825</v>
      </c>
      <c r="J424" s="30">
        <f t="shared" si="136"/>
        <v>142.20135127216045</v>
      </c>
      <c r="K424" s="30">
        <f t="shared" si="137"/>
        <v>24.460785974662141</v>
      </c>
      <c r="L424" s="30">
        <f t="shared" si="123"/>
        <v>977.50270420792913</v>
      </c>
      <c r="M424" s="30">
        <f t="shared" si="124"/>
        <v>0.21372360117770509</v>
      </c>
      <c r="N424" s="30">
        <f t="shared" si="125"/>
        <v>3.6396714934303987E-3</v>
      </c>
      <c r="O424" s="30">
        <f t="shared" si="140"/>
        <v>120.20085872759785</v>
      </c>
      <c r="P424" s="30">
        <f t="shared" si="126"/>
        <v>0.41587367163523359</v>
      </c>
      <c r="Q424" s="30">
        <f t="shared" si="127"/>
        <v>6.6292759454020245E-2</v>
      </c>
      <c r="R424" s="30">
        <f t="shared" si="128"/>
        <v>35.797235436428309</v>
      </c>
      <c r="S424" s="30">
        <f t="shared" si="129"/>
        <v>-87.568460018832525</v>
      </c>
      <c r="T424" s="30">
        <f t="shared" si="130"/>
        <v>-11.295949773371474</v>
      </c>
      <c r="U424" s="39">
        <f t="shared" si="131"/>
        <v>50531735.125399575</v>
      </c>
      <c r="V424" s="39">
        <f t="shared" si="141"/>
        <v>6063808.215047949</v>
      </c>
      <c r="W424" s="39">
        <f t="shared" si="138"/>
        <v>20430652.189720877</v>
      </c>
      <c r="X424" s="30">
        <f t="shared" si="132"/>
        <v>118.91760391824022</v>
      </c>
    </row>
    <row r="425" spans="5:24" x14ac:dyDescent="0.3">
      <c r="E425" s="30">
        <f t="shared" si="133"/>
        <v>4.2299999999999542</v>
      </c>
      <c r="F425" s="30">
        <f t="shared" si="134"/>
        <v>170.75289732661847</v>
      </c>
      <c r="G425" s="30">
        <f t="shared" si="122"/>
        <v>5.140217466544823</v>
      </c>
      <c r="H425" s="30">
        <f t="shared" si="139"/>
        <v>0.20986356198084977</v>
      </c>
      <c r="I425" s="30">
        <f t="shared" si="135"/>
        <v>179.22519149969418</v>
      </c>
      <c r="J425" s="30">
        <f t="shared" si="136"/>
        <v>142.08839177442673</v>
      </c>
      <c r="K425" s="30">
        <f t="shared" si="137"/>
        <v>24.554918889440238</v>
      </c>
      <c r="L425" s="30">
        <f t="shared" si="123"/>
        <v>981.26444673107937</v>
      </c>
      <c r="M425" s="30">
        <f t="shared" si="124"/>
        <v>0.213114567888327</v>
      </c>
      <c r="N425" s="30">
        <f t="shared" si="125"/>
        <v>3.6482017387541848E-3</v>
      </c>
      <c r="O425" s="30">
        <f t="shared" si="140"/>
        <v>120.12071396395577</v>
      </c>
      <c r="P425" s="30">
        <f t="shared" si="126"/>
        <v>0.41583614713859157</v>
      </c>
      <c r="Q425" s="30">
        <f t="shared" si="127"/>
        <v>6.6276315555207049E-2</v>
      </c>
      <c r="R425" s="30">
        <f t="shared" si="128"/>
        <v>35.766988912517874</v>
      </c>
      <c r="S425" s="30">
        <f t="shared" si="129"/>
        <v>-87.510261385030518</v>
      </c>
      <c r="T425" s="30">
        <f t="shared" si="130"/>
        <v>-11.316872905184836</v>
      </c>
      <c r="U425" s="39">
        <f t="shared" si="131"/>
        <v>50493594.893313058</v>
      </c>
      <c r="V425" s="39">
        <f t="shared" si="141"/>
        <v>6059231.3871975671</v>
      </c>
      <c r="W425" s="39">
        <f t="shared" si="138"/>
        <v>20491244.503592853</v>
      </c>
      <c r="X425" s="30">
        <f t="shared" si="132"/>
        <v>119.23018793816341</v>
      </c>
    </row>
    <row r="426" spans="5:24" x14ac:dyDescent="0.3">
      <c r="E426" s="30">
        <f t="shared" si="133"/>
        <v>4.239999999999954</v>
      </c>
      <c r="F426" s="30">
        <f t="shared" si="134"/>
        <v>171.11056721574366</v>
      </c>
      <c r="G426" s="30">
        <f t="shared" si="122"/>
        <v>5.142309939457113</v>
      </c>
      <c r="H426" s="30">
        <f t="shared" si="139"/>
        <v>0.20924729122899777</v>
      </c>
      <c r="I426" s="30">
        <f t="shared" si="135"/>
        <v>178.35008888584386</v>
      </c>
      <c r="J426" s="30">
        <f t="shared" si="136"/>
        <v>141.97522304537489</v>
      </c>
      <c r="K426" s="30">
        <f t="shared" si="137"/>
        <v>24.649226163650113</v>
      </c>
      <c r="L426" s="30">
        <f t="shared" si="123"/>
        <v>985.03315701136728</v>
      </c>
      <c r="M426" s="30">
        <f t="shared" si="124"/>
        <v>0.21250389695177796</v>
      </c>
      <c r="N426" s="30">
        <f t="shared" si="125"/>
        <v>3.6567576132384601E-3</v>
      </c>
      <c r="O426" s="30">
        <f t="shared" si="140"/>
        <v>120.04042075069349</v>
      </c>
      <c r="P426" s="30">
        <f t="shared" si="126"/>
        <v>0.41579830042409555</v>
      </c>
      <c r="Q426" s="30">
        <f t="shared" si="127"/>
        <v>6.6259827439920219E-2</v>
      </c>
      <c r="R426" s="30">
        <f t="shared" si="128"/>
        <v>35.735952473602943</v>
      </c>
      <c r="S426" s="30">
        <f t="shared" si="129"/>
        <v>-87.450242836219886</v>
      </c>
      <c r="T426" s="30">
        <f t="shared" si="130"/>
        <v>-11.337756656862044</v>
      </c>
      <c r="U426" s="39">
        <f t="shared" si="131"/>
        <v>50454371.62296138</v>
      </c>
      <c r="V426" s="39">
        <f t="shared" si="141"/>
        <v>6054524.5947553655</v>
      </c>
      <c r="W426" s="39">
        <f t="shared" si="138"/>
        <v>20551789.749540407</v>
      </c>
      <c r="X426" s="30">
        <f t="shared" si="132"/>
        <v>119.54285886060349</v>
      </c>
    </row>
    <row r="427" spans="5:24" x14ac:dyDescent="0.3">
      <c r="E427" s="30">
        <f t="shared" si="133"/>
        <v>4.2499999999999538</v>
      </c>
      <c r="F427" s="30">
        <f t="shared" si="134"/>
        <v>171.4679267404797</v>
      </c>
      <c r="G427" s="30">
        <f t="shared" si="122"/>
        <v>5.144396233025808</v>
      </c>
      <c r="H427" s="30">
        <f t="shared" si="139"/>
        <v>0.20862935686949413</v>
      </c>
      <c r="I427" s="30">
        <f t="shared" si="135"/>
        <v>177.47558645748165</v>
      </c>
      <c r="J427" s="30">
        <f t="shared" si="136"/>
        <v>141.86184547880626</v>
      </c>
      <c r="K427" s="30">
        <f t="shared" si="137"/>
        <v>24.743707469123962</v>
      </c>
      <c r="L427" s="30">
        <f t="shared" si="123"/>
        <v>988.80882193454067</v>
      </c>
      <c r="M427" s="30">
        <f t="shared" si="124"/>
        <v>0.21189159310011407</v>
      </c>
      <c r="N427" s="30">
        <f t="shared" si="125"/>
        <v>3.6653391938861538E-3</v>
      </c>
      <c r="O427" s="30">
        <f t="shared" si="140"/>
        <v>119.95997936721304</v>
      </c>
      <c r="P427" s="30">
        <f t="shared" si="126"/>
        <v>0.41576012783802452</v>
      </c>
      <c r="Q427" s="30">
        <f t="shared" si="127"/>
        <v>6.6243295235925287E-2</v>
      </c>
      <c r="R427" s="30">
        <f t="shared" si="128"/>
        <v>35.704124050237617</v>
      </c>
      <c r="S427" s="30">
        <f t="shared" si="129"/>
        <v>-87.388399535918623</v>
      </c>
      <c r="T427" s="30">
        <f t="shared" si="130"/>
        <v>-11.358600494561605</v>
      </c>
      <c r="U427" s="39">
        <f t="shared" si="131"/>
        <v>50414062.44837492</v>
      </c>
      <c r="V427" s="39">
        <f t="shared" si="141"/>
        <v>6049687.4938049903</v>
      </c>
      <c r="W427" s="39">
        <f t="shared" si="138"/>
        <v>20612286.624478456</v>
      </c>
      <c r="X427" s="30">
        <f t="shared" si="132"/>
        <v>119.855614779945</v>
      </c>
    </row>
    <row r="428" spans="5:24" x14ac:dyDescent="0.3">
      <c r="E428" s="30">
        <f t="shared" si="133"/>
        <v>4.2599999999999536</v>
      </c>
      <c r="F428" s="30">
        <f t="shared" si="134"/>
        <v>171.82496798098208</v>
      </c>
      <c r="G428" s="30">
        <f t="shared" si="122"/>
        <v>5.146476330660974</v>
      </c>
      <c r="H428" s="30">
        <f t="shared" si="139"/>
        <v>0.20800976351660339</v>
      </c>
      <c r="I428" s="30">
        <f t="shared" si="135"/>
        <v>176.60170246212246</v>
      </c>
      <c r="J428" s="30">
        <f t="shared" si="136"/>
        <v>141.74825947386066</v>
      </c>
      <c r="K428" s="30">
        <f t="shared" si="137"/>
        <v>24.838362473245308</v>
      </c>
      <c r="L428" s="30">
        <f t="shared" si="123"/>
        <v>992.59142820856925</v>
      </c>
      <c r="M428" s="30">
        <f t="shared" si="124"/>
        <v>0.21127766120181385</v>
      </c>
      <c r="N428" s="30">
        <f t="shared" si="125"/>
        <v>3.6739465579315495E-3</v>
      </c>
      <c r="O428" s="30">
        <f t="shared" si="140"/>
        <v>119.87939009670414</v>
      </c>
      <c r="P428" s="30">
        <f t="shared" si="126"/>
        <v>0.41572162567693993</v>
      </c>
      <c r="Q428" s="30">
        <f t="shared" si="127"/>
        <v>6.6226719074671189E-2</v>
      </c>
      <c r="R428" s="30">
        <f t="shared" si="128"/>
        <v>35.671501621418017</v>
      </c>
      <c r="S428" s="30">
        <f t="shared" si="129"/>
        <v>-87.324726761531466</v>
      </c>
      <c r="T428" s="30">
        <f t="shared" si="130"/>
        <v>-11.379403884490872</v>
      </c>
      <c r="U428" s="39">
        <f t="shared" si="131"/>
        <v>50372664.570461206</v>
      </c>
      <c r="V428" s="39">
        <f t="shared" si="141"/>
        <v>6044719.7484553447</v>
      </c>
      <c r="W428" s="39">
        <f t="shared" si="138"/>
        <v>20672733.821963008</v>
      </c>
      <c r="X428" s="30">
        <f t="shared" si="132"/>
        <v>120.16845377827782</v>
      </c>
    </row>
    <row r="429" spans="5:24" x14ac:dyDescent="0.3">
      <c r="E429" s="30">
        <f t="shared" si="133"/>
        <v>4.2699999999999534</v>
      </c>
      <c r="F429" s="30">
        <f t="shared" si="134"/>
        <v>172.18168299719625</v>
      </c>
      <c r="G429" s="30">
        <f t="shared" si="122"/>
        <v>5.148550215820185</v>
      </c>
      <c r="H429" s="30">
        <f t="shared" si="139"/>
        <v>0.20738851592110308</v>
      </c>
      <c r="I429" s="30">
        <f t="shared" si="135"/>
        <v>175.72845519450715</v>
      </c>
      <c r="J429" s="30">
        <f t="shared" si="136"/>
        <v>141.63446543501576</v>
      </c>
      <c r="K429" s="30">
        <f t="shared" si="137"/>
        <v>24.933190838949397</v>
      </c>
      <c r="L429" s="30">
        <f t="shared" si="123"/>
        <v>996.38096236366084</v>
      </c>
      <c r="M429" s="30">
        <f t="shared" si="124"/>
        <v>0.21066210626290524</v>
      </c>
      <c r="N429" s="30">
        <f t="shared" si="125"/>
        <v>3.6825797828409826E-3</v>
      </c>
      <c r="O429" s="30">
        <f t="shared" si="140"/>
        <v>119.79865322614368</v>
      </c>
      <c r="P429" s="30">
        <f t="shared" si="126"/>
        <v>0.41568279018691345</v>
      </c>
      <c r="Q429" s="30">
        <f t="shared" si="127"/>
        <v>6.6210099091320654E-2</v>
      </c>
      <c r="R429" s="30">
        <f t="shared" si="128"/>
        <v>35.638083215300213</v>
      </c>
      <c r="S429" s="30">
        <f t="shared" si="129"/>
        <v>-87.259219906052152</v>
      </c>
      <c r="T429" s="30">
        <f t="shared" si="130"/>
        <v>-11.400166292954724</v>
      </c>
      <c r="U429" s="39">
        <f t="shared" si="131"/>
        <v>50330175.257999778</v>
      </c>
      <c r="V429" s="39">
        <f t="shared" si="141"/>
        <v>6039621.0309599731</v>
      </c>
      <c r="W429" s="39">
        <f t="shared" si="138"/>
        <v>20733130.032272607</v>
      </c>
      <c r="X429" s="30">
        <f t="shared" si="132"/>
        <v>120.48137392547358</v>
      </c>
    </row>
    <row r="430" spans="5:24" x14ac:dyDescent="0.3">
      <c r="E430" s="30">
        <f t="shared" si="133"/>
        <v>4.2799999999999532</v>
      </c>
      <c r="F430" s="30">
        <f t="shared" si="134"/>
        <v>172.53806382934926</v>
      </c>
      <c r="G430" s="30">
        <f t="shared" si="122"/>
        <v>5.1506178720098896</v>
      </c>
      <c r="H430" s="30">
        <f t="shared" si="139"/>
        <v>0.20676561897046142</v>
      </c>
      <c r="I430" s="30">
        <f t="shared" si="135"/>
        <v>174.85586299544661</v>
      </c>
      <c r="J430" s="30">
        <f t="shared" si="136"/>
        <v>141.5204637720862</v>
      </c>
      <c r="K430" s="30">
        <f t="shared" si="137"/>
        <v>25.02819222472402</v>
      </c>
      <c r="L430" s="30">
        <f t="shared" si="123"/>
        <v>1000.1774107522934</v>
      </c>
      <c r="M430" s="30">
        <f t="shared" si="124"/>
        <v>0.21004493342808522</v>
      </c>
      <c r="N430" s="30">
        <f t="shared" si="125"/>
        <v>3.6912389463135335E-3</v>
      </c>
      <c r="O430" s="30">
        <f t="shared" si="140"/>
        <v>119.71776904629516</v>
      </c>
      <c r="P430" s="30">
        <f t="shared" si="126"/>
        <v>0.41564361756274237</v>
      </c>
      <c r="Q430" s="30">
        <f t="shared" si="127"/>
        <v>6.6193435424780511E-2</v>
      </c>
      <c r="R430" s="30">
        <f t="shared" si="128"/>
        <v>35.603866909917954</v>
      </c>
      <c r="S430" s="30">
        <f t="shared" si="129"/>
        <v>-87.19187447976573</v>
      </c>
      <c r="T430" s="30">
        <f t="shared" si="130"/>
        <v>-11.420887186404688</v>
      </c>
      <c r="U430" s="39">
        <f t="shared" si="131"/>
        <v>50286591.848637052</v>
      </c>
      <c r="V430" s="39">
        <f t="shared" si="141"/>
        <v>6034391.0218364457</v>
      </c>
      <c r="W430" s="39">
        <f t="shared" si="138"/>
        <v>20793473.942490973</v>
      </c>
      <c r="X430" s="30">
        <f t="shared" si="132"/>
        <v>120.79437327926317</v>
      </c>
    </row>
    <row r="431" spans="5:24" x14ac:dyDescent="0.3">
      <c r="E431" s="30">
        <f t="shared" si="133"/>
        <v>4.289999999999953</v>
      </c>
      <c r="F431" s="30">
        <f t="shared" si="134"/>
        <v>172.89410249844843</v>
      </c>
      <c r="G431" s="30">
        <f t="shared" si="122"/>
        <v>5.152679282786794</v>
      </c>
      <c r="H431" s="30">
        <f t="shared" si="139"/>
        <v>0.20614107769043599</v>
      </c>
      <c r="I431" s="30">
        <f t="shared" si="135"/>
        <v>173.98394425064896</v>
      </c>
      <c r="J431" s="30">
        <f t="shared" si="136"/>
        <v>141.40625490022217</v>
      </c>
      <c r="K431" s="30">
        <f t="shared" si="137"/>
        <v>25.123366284610725</v>
      </c>
      <c r="L431" s="30">
        <f t="shared" si="123"/>
        <v>1003.9807595492647</v>
      </c>
      <c r="M431" s="30">
        <f t="shared" si="124"/>
        <v>0.20942614798183357</v>
      </c>
      <c r="N431" s="30">
        <f t="shared" si="125"/>
        <v>3.699924126281734E-3</v>
      </c>
      <c r="O431" s="30">
        <f t="shared" si="140"/>
        <v>119.63673785170762</v>
      </c>
      <c r="P431" s="30">
        <f t="shared" si="126"/>
        <v>0.41560410394715042</v>
      </c>
      <c r="Q431" s="30">
        <f t="shared" si="127"/>
        <v>6.6176728217731726E-2</v>
      </c>
      <c r="R431" s="30">
        <f t="shared" si="128"/>
        <v>35.568850833900527</v>
      </c>
      <c r="S431" s="30">
        <f t="shared" si="129"/>
        <v>-87.122686111951296</v>
      </c>
      <c r="T431" s="30">
        <f t="shared" si="130"/>
        <v>-11.441566031488474</v>
      </c>
      <c r="U431" s="39">
        <f t="shared" si="131"/>
        <v>50241911.749881223</v>
      </c>
      <c r="V431" s="39">
        <f t="shared" si="141"/>
        <v>6029029.4099857463</v>
      </c>
      <c r="W431" s="39">
        <f t="shared" si="138"/>
        <v>20853764.236590829</v>
      </c>
      <c r="X431" s="30">
        <f t="shared" si="132"/>
        <v>121.10744988531609</v>
      </c>
    </row>
    <row r="432" spans="5:24" x14ac:dyDescent="0.3">
      <c r="E432" s="30">
        <f t="shared" si="133"/>
        <v>4.2999999999999527</v>
      </c>
      <c r="F432" s="30">
        <f t="shared" si="134"/>
        <v>173.24979100678743</v>
      </c>
      <c r="G432" s="30">
        <f t="shared" si="122"/>
        <v>5.1547344317592554</v>
      </c>
      <c r="H432" s="30">
        <f t="shared" si="139"/>
        <v>0.20551489724613958</v>
      </c>
      <c r="I432" s="30">
        <f t="shared" si="135"/>
        <v>173.11271738952945</v>
      </c>
      <c r="J432" s="30">
        <f t="shared" si="136"/>
        <v>141.29183923990729</v>
      </c>
      <c r="K432" s="30">
        <f t="shared" si="137"/>
        <v>25.218712668206461</v>
      </c>
      <c r="L432" s="30">
        <f t="shared" si="123"/>
        <v>1007.7909947517567</v>
      </c>
      <c r="M432" s="30">
        <f t="shared" si="124"/>
        <v>0.20880575534952012</v>
      </c>
      <c r="N432" s="30">
        <f t="shared" si="125"/>
        <v>3.7086354009122622E-3</v>
      </c>
      <c r="O432" s="30">
        <f t="shared" si="140"/>
        <v>119.55555994071422</v>
      </c>
      <c r="P432" s="30">
        <f t="shared" si="126"/>
        <v>0.41556424542997566</v>
      </c>
      <c r="Q432" s="30">
        <f t="shared" si="127"/>
        <v>6.615997761665926E-2</v>
      </c>
      <c r="R432" s="30">
        <f t="shared" si="128"/>
        <v>35.533033167190325</v>
      </c>
      <c r="S432" s="30">
        <f t="shared" si="129"/>
        <v>-87.051650552584618</v>
      </c>
      <c r="T432" s="30">
        <f t="shared" si="130"/>
        <v>-11.462202295099951</v>
      </c>
      <c r="U432" s="39">
        <f t="shared" si="131"/>
        <v>50196132.440096997</v>
      </c>
      <c r="V432" s="39">
        <f t="shared" si="141"/>
        <v>6023535.8928116392</v>
      </c>
      <c r="W432" s="39">
        <f t="shared" si="138"/>
        <v>20913999.595518947</v>
      </c>
      <c r="X432" s="30">
        <f t="shared" si="132"/>
        <v>121.42060177732077</v>
      </c>
    </row>
    <row r="433" spans="5:24" x14ac:dyDescent="0.3">
      <c r="E433" s="30">
        <f t="shared" si="133"/>
        <v>4.3099999999999525</v>
      </c>
      <c r="F433" s="30">
        <f t="shared" si="134"/>
        <v>173.60512133845933</v>
      </c>
      <c r="G433" s="30">
        <f t="shared" si="122"/>
        <v>5.1567833025886864</v>
      </c>
      <c r="H433" s="30">
        <f t="shared" si="139"/>
        <v>0.20488708294310598</v>
      </c>
      <c r="I433" s="30">
        <f t="shared" si="135"/>
        <v>172.24220088400361</v>
      </c>
      <c r="J433" s="30">
        <f t="shared" si="136"/>
        <v>141.17721721695628</v>
      </c>
      <c r="K433" s="30">
        <f t="shared" si="137"/>
        <v>25.314231020665627</v>
      </c>
      <c r="L433" s="30">
        <f t="shared" si="123"/>
        <v>1011.6081021794181</v>
      </c>
      <c r="M433" s="30">
        <f t="shared" si="124"/>
        <v>0.20818376109850395</v>
      </c>
      <c r="N433" s="30">
        <f t="shared" si="125"/>
        <v>3.7173728486066468E-3</v>
      </c>
      <c r="O433" s="30">
        <f t="shared" si="140"/>
        <v>119.47423561543049</v>
      </c>
      <c r="P433" s="30">
        <f t="shared" si="126"/>
        <v>0.41552403804734339</v>
      </c>
      <c r="Q433" s="30">
        <f t="shared" si="127"/>
        <v>6.6143183771881817E-2</v>
      </c>
      <c r="R433" s="30">
        <f t="shared" si="128"/>
        <v>35.496412141759954</v>
      </c>
      <c r="S433" s="30">
        <f t="shared" si="129"/>
        <v>-86.978763674039811</v>
      </c>
      <c r="T433" s="30">
        <f t="shared" si="130"/>
        <v>-11.482795444429557</v>
      </c>
      <c r="U433" s="39">
        <f t="shared" si="131"/>
        <v>50149251.469499514</v>
      </c>
      <c r="V433" s="39">
        <f t="shared" si="141"/>
        <v>6017910.1763399411</v>
      </c>
      <c r="W433" s="39">
        <f t="shared" si="138"/>
        <v>20974178.697282348</v>
      </c>
      <c r="X433" s="30">
        <f t="shared" si="132"/>
        <v>121.73382697706666</v>
      </c>
    </row>
    <row r="434" spans="5:24" x14ac:dyDescent="0.3">
      <c r="E434" s="30">
        <f t="shared" si="133"/>
        <v>4.3199999999999523</v>
      </c>
      <c r="F434" s="30">
        <f t="shared" si="134"/>
        <v>173.96008545987692</v>
      </c>
      <c r="G434" s="30">
        <f t="shared" si="122"/>
        <v>5.1588258789909682</v>
      </c>
      <c r="H434" s="30">
        <f t="shared" si="139"/>
        <v>0.20425764022817816</v>
      </c>
      <c r="I434" s="30">
        <f t="shared" si="135"/>
        <v>171.37241324726321</v>
      </c>
      <c r="J434" s="30">
        <f t="shared" si="136"/>
        <v>141.06238926251197</v>
      </c>
      <c r="K434" s="30">
        <f t="shared" si="137"/>
        <v>25.409920982702541</v>
      </c>
      <c r="L434" s="30">
        <f t="shared" si="123"/>
        <v>1015.4320674744633</v>
      </c>
      <c r="M434" s="30">
        <f t="shared" si="124"/>
        <v>0.20756017093922596</v>
      </c>
      <c r="N434" s="30">
        <f t="shared" si="125"/>
        <v>3.7261365480019759E-3</v>
      </c>
      <c r="O434" s="30">
        <f t="shared" si="140"/>
        <v>119.39276518175224</v>
      </c>
      <c r="P434" s="30">
        <f t="shared" si="126"/>
        <v>0.41548347778082523</v>
      </c>
      <c r="Q434" s="30">
        <f t="shared" si="127"/>
        <v>6.6126346837581312E-2</v>
      </c>
      <c r="R434" s="30">
        <f t="shared" si="128"/>
        <v>35.458986042328817</v>
      </c>
      <c r="S434" s="30">
        <f t="shared" si="129"/>
        <v>-86.904021472790262</v>
      </c>
      <c r="T434" s="30">
        <f t="shared" si="130"/>
        <v>-11.503344947015107</v>
      </c>
      <c r="U434" s="39">
        <f t="shared" si="131"/>
        <v>50101266.461147808</v>
      </c>
      <c r="V434" s="39">
        <f t="shared" si="141"/>
        <v>6012151.9753377363</v>
      </c>
      <c r="W434" s="39">
        <f t="shared" si="138"/>
        <v>21034300.217035726</v>
      </c>
      <c r="X434" s="30">
        <f t="shared" si="132"/>
        <v>122.04712349452754</v>
      </c>
    </row>
    <row r="435" spans="5:24" x14ac:dyDescent="0.3">
      <c r="E435" s="30">
        <f t="shared" si="133"/>
        <v>4.3299999999999521</v>
      </c>
      <c r="F435" s="30">
        <f t="shared" si="134"/>
        <v>174.31467532030021</v>
      </c>
      <c r="G435" s="30">
        <f t="shared" si="122"/>
        <v>5.1608621447378802</v>
      </c>
      <c r="H435" s="30">
        <f t="shared" si="139"/>
        <v>0.20362657469119583</v>
      </c>
      <c r="I435" s="30">
        <f t="shared" si="135"/>
        <v>170.50337303253531</v>
      </c>
      <c r="J435" s="30">
        <f t="shared" si="136"/>
        <v>140.94735581304181</v>
      </c>
      <c r="K435" s="30">
        <f t="shared" si="137"/>
        <v>25.505782190594335</v>
      </c>
      <c r="L435" s="30">
        <f t="shared" si="123"/>
        <v>1019.2628761017876</v>
      </c>
      <c r="M435" s="30">
        <f t="shared" si="124"/>
        <v>0.20693499072629243</v>
      </c>
      <c r="N435" s="30">
        <f t="shared" si="125"/>
        <v>3.7349265779716067E-3</v>
      </c>
      <c r="O435" s="30">
        <f t="shared" si="140"/>
        <v>119.31114894935317</v>
      </c>
      <c r="P435" s="30">
        <f t="shared" si="126"/>
        <v>0.41544256055658285</v>
      </c>
      <c r="Q435" s="30">
        <f t="shared" si="127"/>
        <v>6.6109466971832107E-2</v>
      </c>
      <c r="R435" s="30">
        <f t="shared" si="128"/>
        <v>35.420753207078718</v>
      </c>
      <c r="S435" s="30">
        <f t="shared" si="129"/>
        <v>-86.827420071107653</v>
      </c>
      <c r="T435" s="30">
        <f t="shared" si="130"/>
        <v>-11.523850270793025</v>
      </c>
      <c r="U435" s="39">
        <f t="shared" si="131"/>
        <v>50052175.111936785</v>
      </c>
      <c r="V435" s="39">
        <f t="shared" si="141"/>
        <v>6006261.0134324143</v>
      </c>
      <c r="W435" s="39">
        <f t="shared" si="138"/>
        <v>21094362.827170052</v>
      </c>
      <c r="X435" s="30">
        <f t="shared" si="132"/>
        <v>122.3604893279464</v>
      </c>
    </row>
    <row r="436" spans="5:24" x14ac:dyDescent="0.3">
      <c r="E436" s="30">
        <f t="shared" si="133"/>
        <v>4.3399999999999519</v>
      </c>
      <c r="F436" s="30">
        <f t="shared" si="134"/>
        <v>174.66888285237098</v>
      </c>
      <c r="G436" s="30">
        <f t="shared" si="122"/>
        <v>5.1628920836585328</v>
      </c>
      <c r="H436" s="30">
        <f t="shared" si="139"/>
        <v>0.20299389206526186</v>
      </c>
      <c r="I436" s="30">
        <f t="shared" si="135"/>
        <v>169.63509883182422</v>
      </c>
      <c r="J436" s="30">
        <f t="shared" si="136"/>
        <v>140.83211731033387</v>
      </c>
      <c r="K436" s="30">
        <f t="shared" si="137"/>
        <v>25.601814276184278</v>
      </c>
      <c r="L436" s="30">
        <f t="shared" si="123"/>
        <v>1023.1005133490997</v>
      </c>
      <c r="M436" s="30">
        <f t="shared" si="124"/>
        <v>0.2063082264595508</v>
      </c>
      <c r="N436" s="30">
        <f t="shared" si="125"/>
        <v>3.7437430176258655E-3</v>
      </c>
      <c r="O436" s="30">
        <f t="shared" si="140"/>
        <v>119.22938723168188</v>
      </c>
      <c r="P436" s="30">
        <f t="shared" si="126"/>
        <v>0.41540128224449707</v>
      </c>
      <c r="Q436" s="30">
        <f t="shared" si="127"/>
        <v>6.6092544336630088E-2</v>
      </c>
      <c r="R436" s="30">
        <f t="shared" si="128"/>
        <v>35.381712028368625</v>
      </c>
      <c r="S436" s="30">
        <f t="shared" si="129"/>
        <v>-86.748955718759277</v>
      </c>
      <c r="T436" s="30">
        <f t="shared" si="130"/>
        <v>-11.544310884149976</v>
      </c>
      <c r="U436" s="39">
        <f t="shared" si="131"/>
        <v>50001975.19358819</v>
      </c>
      <c r="V436" s="39">
        <f t="shared" si="141"/>
        <v>6000237.0232305825</v>
      </c>
      <c r="W436" s="39">
        <f t="shared" si="138"/>
        <v>21154365.197402358</v>
      </c>
      <c r="X436" s="30">
        <f t="shared" si="132"/>
        <v>122.67392246392154</v>
      </c>
    </row>
    <row r="437" spans="5:24" x14ac:dyDescent="0.3">
      <c r="E437" s="30">
        <f t="shared" si="133"/>
        <v>4.3499999999999517</v>
      </c>
      <c r="F437" s="30">
        <f t="shared" si="134"/>
        <v>175.02269997265466</v>
      </c>
      <c r="G437" s="30">
        <f t="shared" si="122"/>
        <v>5.1649156796408189</v>
      </c>
      <c r="H437" s="30">
        <f t="shared" si="139"/>
        <v>0.2023595982286075</v>
      </c>
      <c r="I437" s="30">
        <f t="shared" si="135"/>
        <v>168.76760927463664</v>
      </c>
      <c r="J437" s="30">
        <f t="shared" si="136"/>
        <v>140.71667420149237</v>
      </c>
      <c r="K437" s="30">
        <f t="shared" si="137"/>
        <v>25.698016866885528</v>
      </c>
      <c r="L437" s="30">
        <f t="shared" si="123"/>
        <v>1026.944964327073</v>
      </c>
      <c r="M437" s="30">
        <f t="shared" si="124"/>
        <v>0.20567988428515679</v>
      </c>
      <c r="N437" s="30">
        <f t="shared" si="125"/>
        <v>3.7525859463127696E-3</v>
      </c>
      <c r="O437" s="30">
        <f t="shared" si="140"/>
        <v>119.14748034595884</v>
      </c>
      <c r="P437" s="30">
        <f t="shared" si="126"/>
        <v>0.41535963865728215</v>
      </c>
      <c r="Q437" s="30">
        <f t="shared" si="127"/>
        <v>6.6075579097921444E-2</v>
      </c>
      <c r="R437" s="30">
        <f t="shared" si="128"/>
        <v>35.341860953448226</v>
      </c>
      <c r="S437" s="30">
        <f t="shared" si="129"/>
        <v>-86.668624794702808</v>
      </c>
      <c r="T437" s="30">
        <f t="shared" si="130"/>
        <v>-11.564726255974916</v>
      </c>
      <c r="U437" s="39">
        <f t="shared" si="131"/>
        <v>49950664.553639889</v>
      </c>
      <c r="V437" s="39">
        <f t="shared" si="141"/>
        <v>5994079.7464367868</v>
      </c>
      <c r="W437" s="39">
        <f t="shared" si="138"/>
        <v>21214305.994866725</v>
      </c>
      <c r="X437" s="30">
        <f t="shared" si="132"/>
        <v>122.98742087749449</v>
      </c>
    </row>
    <row r="438" spans="5:24" x14ac:dyDescent="0.3">
      <c r="E438" s="30">
        <f t="shared" si="133"/>
        <v>4.3599999999999515</v>
      </c>
      <c r="F438" s="30">
        <f t="shared" si="134"/>
        <v>175.37611858218915</v>
      </c>
      <c r="G438" s="30">
        <f t="shared" si="122"/>
        <v>5.166932916632871</v>
      </c>
      <c r="H438" s="30">
        <f t="shared" si="139"/>
        <v>0.20172369920521405</v>
      </c>
      <c r="I438" s="30">
        <f t="shared" si="135"/>
        <v>167.90092302668961</v>
      </c>
      <c r="J438" s="30">
        <f t="shared" si="136"/>
        <v>140.60102693893262</v>
      </c>
      <c r="K438" s="30">
        <f t="shared" si="137"/>
        <v>25.79438958568532</v>
      </c>
      <c r="L438" s="30">
        <f t="shared" si="123"/>
        <v>1030.7962139695107</v>
      </c>
      <c r="M438" s="30">
        <f t="shared" si="124"/>
        <v>0.20504997049663129</v>
      </c>
      <c r="N438" s="30">
        <f t="shared" si="125"/>
        <v>3.7614554436187367E-3</v>
      </c>
      <c r="O438" s="30">
        <f t="shared" si="140"/>
        <v>119.0654286131727</v>
      </c>
      <c r="P438" s="30">
        <f t="shared" si="126"/>
        <v>0.41531762554958307</v>
      </c>
      <c r="Q438" s="30">
        <f t="shared" si="127"/>
        <v>6.6058571425631263E-2</v>
      </c>
      <c r="R438" s="30">
        <f t="shared" si="128"/>
        <v>35.301198485169891</v>
      </c>
      <c r="S438" s="30">
        <f t="shared" si="129"/>
        <v>-86.586423808778065</v>
      </c>
      <c r="T438" s="30">
        <f t="shared" si="130"/>
        <v>-11.58509585571152</v>
      </c>
      <c r="U438" s="39">
        <f t="shared" si="131"/>
        <v>49898241.116433024</v>
      </c>
      <c r="V438" s="39">
        <f t="shared" si="141"/>
        <v>5987788.9339719629</v>
      </c>
      <c r="W438" s="39">
        <f t="shared" si="138"/>
        <v>21274183.884206444</v>
      </c>
      <c r="X438" s="30">
        <f t="shared" si="132"/>
        <v>123.30098253223885</v>
      </c>
    </row>
    <row r="439" spans="5:24" x14ac:dyDescent="0.3">
      <c r="E439" s="30">
        <f t="shared" si="133"/>
        <v>4.3699999999999513</v>
      </c>
      <c r="F439" s="30">
        <f t="shared" si="134"/>
        <v>175.72913056704084</v>
      </c>
      <c r="G439" s="30">
        <f t="shared" si="122"/>
        <v>5.1689437786445289</v>
      </c>
      <c r="H439" s="30">
        <f t="shared" si="139"/>
        <v>0.2010862011657899</v>
      </c>
      <c r="I439" s="30">
        <f t="shared" si="135"/>
        <v>167.03505878860184</v>
      </c>
      <c r="J439" s="30">
        <f t="shared" si="136"/>
        <v>140.48517598037552</v>
      </c>
      <c r="K439" s="30">
        <f t="shared" si="137"/>
        <v>25.890932051149584</v>
      </c>
      <c r="L439" s="30">
        <f t="shared" si="123"/>
        <v>1034.654247033533</v>
      </c>
      <c r="M439" s="30">
        <f t="shared" si="124"/>
        <v>0.20441849153590849</v>
      </c>
      <c r="N439" s="30">
        <f t="shared" si="125"/>
        <v>3.770351589369302E-3</v>
      </c>
      <c r="O439" s="30">
        <f t="shared" si="140"/>
        <v>118.98323235807644</v>
      </c>
      <c r="P439" s="30">
        <f t="shared" si="126"/>
        <v>0.41527523861705856</v>
      </c>
      <c r="Q439" s="30">
        <f t="shared" si="127"/>
        <v>6.6041521493691746E-2</v>
      </c>
      <c r="R439" s="30">
        <f t="shared" si="128"/>
        <v>35.259723182699268</v>
      </c>
      <c r="S439" s="30">
        <f t="shared" si="129"/>
        <v>-86.502349403395399</v>
      </c>
      <c r="T439" s="30">
        <f t="shared" si="130"/>
        <v>-11.60541915341099</v>
      </c>
      <c r="U439" s="39">
        <f t="shared" si="131"/>
        <v>49844702.884097338</v>
      </c>
      <c r="V439" s="39">
        <f t="shared" si="141"/>
        <v>5981364.3460916802</v>
      </c>
      <c r="W439" s="39">
        <f t="shared" si="138"/>
        <v>21333997.527667362</v>
      </c>
      <c r="X439" s="30">
        <f t="shared" si="132"/>
        <v>123.61460538035114</v>
      </c>
    </row>
    <row r="440" spans="5:24" x14ac:dyDescent="0.3">
      <c r="E440" s="30">
        <f t="shared" si="133"/>
        <v>4.379999999999951</v>
      </c>
      <c r="F440" s="30">
        <f t="shared" si="134"/>
        <v>176.08172779886783</v>
      </c>
      <c r="G440" s="30">
        <f t="shared" si="122"/>
        <v>5.1709482497488217</v>
      </c>
      <c r="H440" s="30">
        <f t="shared" si="139"/>
        <v>0.20044711042928043</v>
      </c>
      <c r="I440" s="30">
        <f t="shared" si="135"/>
        <v>166.1700352945679</v>
      </c>
      <c r="J440" s="30">
        <f t="shared" si="136"/>
        <v>140.3691217888414</v>
      </c>
      <c r="K440" s="30">
        <f t="shared" si="137"/>
        <v>25.98764387742801</v>
      </c>
      <c r="L440" s="30">
        <f t="shared" si="123"/>
        <v>1038.5190480997774</v>
      </c>
      <c r="M440" s="30">
        <f t="shared" si="124"/>
        <v>0.20378545399437351</v>
      </c>
      <c r="N440" s="30">
        <f t="shared" si="125"/>
        <v>3.7792744636298376E-3</v>
      </c>
      <c r="O440" s="30">
        <f t="shared" si="140"/>
        <v>118.90089190918297</v>
      </c>
      <c r="P440" s="30">
        <f t="shared" si="126"/>
        <v>0.41523247349544673</v>
      </c>
      <c r="Q440" s="30">
        <f t="shared" si="127"/>
        <v>6.6024429480070299E-2</v>
      </c>
      <c r="R440" s="30">
        <f t="shared" si="128"/>
        <v>35.217433662223897</v>
      </c>
      <c r="S440" s="30">
        <f t="shared" si="129"/>
        <v>-86.416398355220309</v>
      </c>
      <c r="T440" s="30">
        <f t="shared" si="130"/>
        <v>-11.625695619785283</v>
      </c>
      <c r="U440" s="39">
        <f t="shared" si="131"/>
        <v>49790047.937533706</v>
      </c>
      <c r="V440" s="39">
        <f t="shared" si="141"/>
        <v>5974805.7525040442</v>
      </c>
      <c r="W440" s="39">
        <f t="shared" si="138"/>
        <v>21393745.585192401</v>
      </c>
      <c r="X440" s="30">
        <f t="shared" si="132"/>
        <v>123.92828736274265</v>
      </c>
    </row>
    <row r="441" spans="5:24" x14ac:dyDescent="0.3">
      <c r="E441" s="30">
        <f t="shared" si="133"/>
        <v>4.3899999999999508</v>
      </c>
      <c r="F441" s="30">
        <f t="shared" si="134"/>
        <v>176.43390213549006</v>
      </c>
      <c r="G441" s="30">
        <f t="shared" si="122"/>
        <v>5.1729463140834566</v>
      </c>
      <c r="H441" s="30">
        <f t="shared" si="139"/>
        <v>0.1998064334634897</v>
      </c>
      <c r="I441" s="30">
        <f t="shared" si="135"/>
        <v>165.30587131101569</v>
      </c>
      <c r="J441" s="30">
        <f t="shared" si="136"/>
        <v>140.25286483264355</v>
      </c>
      <c r="K441" s="30">
        <f t="shared" si="137"/>
        <v>26.084524674259555</v>
      </c>
      <c r="L441" s="30">
        <f t="shared" si="123"/>
        <v>1042.3906015726197</v>
      </c>
      <c r="M441" s="30">
        <f t="shared" si="124"/>
        <v>0.2031508646138892</v>
      </c>
      <c r="N441" s="30">
        <f t="shared" si="125"/>
        <v>3.788224146706271E-3</v>
      </c>
      <c r="O441" s="30">
        <f t="shared" si="140"/>
        <v>118.8184075987606</v>
      </c>
      <c r="P441" s="30">
        <f t="shared" si="126"/>
        <v>0.41518932575961448</v>
      </c>
      <c r="Q441" s="30">
        <f t="shared" si="127"/>
        <v>6.6007295566797228E-2</v>
      </c>
      <c r="R441" s="30">
        <f t="shared" si="128"/>
        <v>35.174328597659844</v>
      </c>
      <c r="S441" s="30">
        <f t="shared" si="129"/>
        <v>-86.328567576853487</v>
      </c>
      <c r="T441" s="30">
        <f t="shared" si="130"/>
        <v>-11.645924726260668</v>
      </c>
      <c r="U441" s="39">
        <f t="shared" si="131"/>
        <v>49734274.43739415</v>
      </c>
      <c r="V441" s="39">
        <f t="shared" si="141"/>
        <v>5968112.9324872978</v>
      </c>
      <c r="W441" s="39">
        <f t="shared" si="138"/>
        <v>21453426.714517273</v>
      </c>
      <c r="X441" s="30">
        <f t="shared" si="132"/>
        <v>124.242026409133</v>
      </c>
    </row>
    <row r="442" spans="5:24" x14ac:dyDescent="0.3">
      <c r="E442" s="30">
        <f t="shared" si="133"/>
        <v>4.3999999999999506</v>
      </c>
      <c r="F442" s="30">
        <f t="shared" si="134"/>
        <v>176.78564542146665</v>
      </c>
      <c r="G442" s="30">
        <f t="shared" si="122"/>
        <v>5.1749379558523181</v>
      </c>
      <c r="H442" s="30">
        <f t="shared" si="139"/>
        <v>0.19916417688614629</v>
      </c>
      <c r="I442" s="30">
        <f t="shared" si="135"/>
        <v>164.44258563524716</v>
      </c>
      <c r="J442" s="30">
        <f t="shared" si="136"/>
        <v>140.13640558538094</v>
      </c>
      <c r="K442" s="30">
        <f t="shared" si="137"/>
        <v>26.181574046978394</v>
      </c>
      <c r="L442" s="30">
        <f t="shared" si="123"/>
        <v>1046.2688916804116</v>
      </c>
      <c r="M442" s="30">
        <f t="shared" si="124"/>
        <v>0.20251473028781242</v>
      </c>
      <c r="N442" s="30">
        <f t="shared" si="125"/>
        <v>3.7972007191458125E-3</v>
      </c>
      <c r="O442" s="30">
        <f t="shared" si="140"/>
        <v>118.73577976282778</v>
      </c>
      <c r="P442" s="30">
        <f t="shared" si="126"/>
        <v>0.41514579092259069</v>
      </c>
      <c r="Q442" s="30">
        <f t="shared" si="127"/>
        <v>6.5990119939993153E-2</v>
      </c>
      <c r="R442" s="30">
        <f t="shared" si="128"/>
        <v>35.13040672135611</v>
      </c>
      <c r="S442" s="30">
        <f t="shared" si="129"/>
        <v>-86.238854118506168</v>
      </c>
      <c r="T442" s="30">
        <f t="shared" si="130"/>
        <v>-11.666105945031687</v>
      </c>
      <c r="U442" s="39">
        <f t="shared" si="131"/>
        <v>49677380.625058658</v>
      </c>
      <c r="V442" s="39">
        <f t="shared" si="141"/>
        <v>5961285.6750070387</v>
      </c>
      <c r="W442" s="39">
        <f t="shared" si="138"/>
        <v>21513039.571267344</v>
      </c>
      <c r="X442" s="30">
        <f t="shared" si="132"/>
        <v>124.55582043814496</v>
      </c>
    </row>
    <row r="443" spans="5:24" x14ac:dyDescent="0.3">
      <c r="E443" s="30">
        <f t="shared" si="133"/>
        <v>4.4099999999999504</v>
      </c>
      <c r="F443" s="30">
        <f t="shared" si="134"/>
        <v>177.13694948868022</v>
      </c>
      <c r="G443" s="30">
        <f t="shared" si="122"/>
        <v>5.1769231593269804</v>
      </c>
      <c r="H443" s="30">
        <f t="shared" si="139"/>
        <v>0.19852034746623559</v>
      </c>
      <c r="I443" s="30">
        <f t="shared" si="135"/>
        <v>163.5801970940621</v>
      </c>
      <c r="J443" s="30">
        <f t="shared" si="136"/>
        <v>140.01974452593063</v>
      </c>
      <c r="K443" s="30">
        <f t="shared" si="137"/>
        <v>26.278791596520325</v>
      </c>
      <c r="L443" s="30">
        <f t="shared" si="123"/>
        <v>1050.1539024757371</v>
      </c>
      <c r="M443" s="30">
        <f t="shared" si="124"/>
        <v>0.20187705806199849</v>
      </c>
      <c r="N443" s="30">
        <f t="shared" si="125"/>
        <v>3.8062042617376737E-3</v>
      </c>
      <c r="O443" s="30">
        <f t="shared" si="140"/>
        <v>118.65300874114779</v>
      </c>
      <c r="P443" s="30">
        <f t="shared" si="126"/>
        <v>0.4151018644345808</v>
      </c>
      <c r="Q443" s="30">
        <f t="shared" si="127"/>
        <v>6.5972902789896176E-2</v>
      </c>
      <c r="R443" s="30">
        <f t="shared" si="128"/>
        <v>35.085666824796562</v>
      </c>
      <c r="S443" s="30">
        <f t="shared" si="129"/>
        <v>-86.14725516966999</v>
      </c>
      <c r="T443" s="30">
        <f t="shared" si="130"/>
        <v>-11.686238749115448</v>
      </c>
      <c r="U443" s="39">
        <f t="shared" si="131"/>
        <v>49619364.823608629</v>
      </c>
      <c r="V443" s="39">
        <f t="shared" si="141"/>
        <v>5954323.7788330354</v>
      </c>
      <c r="W443" s="39">
        <f t="shared" si="138"/>
        <v>21572582.809055675</v>
      </c>
      <c r="X443" s="30">
        <f t="shared" si="132"/>
        <v>124.86966735740111</v>
      </c>
    </row>
    <row r="444" spans="5:24" x14ac:dyDescent="0.3">
      <c r="E444" s="30">
        <f t="shared" si="133"/>
        <v>4.4199999999999502</v>
      </c>
      <c r="F444" s="30">
        <f t="shared" si="134"/>
        <v>177.48780615692817</v>
      </c>
      <c r="G444" s="30">
        <f t="shared" si="122"/>
        <v>5.1789019088482284</v>
      </c>
      <c r="H444" s="30">
        <f t="shared" si="139"/>
        <v>0.19787495212479911</v>
      </c>
      <c r="I444" s="30">
        <f t="shared" si="135"/>
        <v>162.71872454236541</v>
      </c>
      <c r="J444" s="30">
        <f t="shared" si="136"/>
        <v>139.90288213843948</v>
      </c>
      <c r="K444" s="30">
        <f t="shared" si="137"/>
        <v>26.376176919429621</v>
      </c>
      <c r="L444" s="30">
        <f t="shared" si="123"/>
        <v>1054.0456178356851</v>
      </c>
      <c r="M444" s="30">
        <f t="shared" si="124"/>
        <v>0.20123785513579362</v>
      </c>
      <c r="N444" s="30">
        <f t="shared" si="125"/>
        <v>3.8152348555137972E-3</v>
      </c>
      <c r="O444" s="30">
        <f t="shared" si="140"/>
        <v>118.57009487722281</v>
      </c>
      <c r="P444" s="30">
        <f t="shared" si="126"/>
        <v>0.41505754168196551</v>
      </c>
      <c r="Q444" s="30">
        <f t="shared" si="127"/>
        <v>6.5955644310888642E-2</v>
      </c>
      <c r="R444" s="30">
        <f t="shared" si="128"/>
        <v>35.04010775929914</v>
      </c>
      <c r="S444" s="30">
        <f t="shared" si="129"/>
        <v>-86.053768060780826</v>
      </c>
      <c r="T444" s="30">
        <f t="shared" si="130"/>
        <v>-11.706322612406305</v>
      </c>
      <c r="U444" s="39">
        <f t="shared" si="131"/>
        <v>49560225.438796744</v>
      </c>
      <c r="V444" s="39">
        <f t="shared" si="141"/>
        <v>5947227.0526556093</v>
      </c>
      <c r="W444" s="39">
        <f t="shared" si="138"/>
        <v>21632055.079582229</v>
      </c>
      <c r="X444" s="30">
        <f t="shared" si="132"/>
        <v>125.1835650636213</v>
      </c>
    </row>
    <row r="445" spans="5:24" x14ac:dyDescent="0.3">
      <c r="E445" s="30">
        <f t="shared" si="133"/>
        <v>4.42999999999995</v>
      </c>
      <c r="F445" s="30">
        <f t="shared" si="134"/>
        <v>177.83820723452118</v>
      </c>
      <c r="G445" s="30">
        <f t="shared" si="122"/>
        <v>5.1808741888275831</v>
      </c>
      <c r="H445" s="30">
        <f t="shared" si="139"/>
        <v>0.19722799793546741</v>
      </c>
      <c r="I445" s="30">
        <f t="shared" si="135"/>
        <v>161.85818686175759</v>
      </c>
      <c r="J445" s="30">
        <f t="shared" si="136"/>
        <v>139.78581891231542</v>
      </c>
      <c r="K445" s="30">
        <f t="shared" si="137"/>
        <v>26.473729607866339</v>
      </c>
      <c r="L445" s="30">
        <f t="shared" si="123"/>
        <v>1057.9440214621436</v>
      </c>
      <c r="M445" s="30">
        <f t="shared" si="124"/>
        <v>0.20059712886301528</v>
      </c>
      <c r="N445" s="30">
        <f t="shared" si="125"/>
        <v>3.8242925817495903E-3</v>
      </c>
      <c r="O445" s="30">
        <f t="shared" si="140"/>
        <v>118.48703851828779</v>
      </c>
      <c r="P445" s="30">
        <f t="shared" si="126"/>
        <v>0.4150128179862802</v>
      </c>
      <c r="Q445" s="30">
        <f t="shared" si="127"/>
        <v>6.5938344701523627E-2</v>
      </c>
      <c r="R445" s="30">
        <f t="shared" si="128"/>
        <v>34.993728436712232</v>
      </c>
      <c r="S445" s="30">
        <f t="shared" si="129"/>
        <v>-85.95839026487657</v>
      </c>
      <c r="T445" s="30">
        <f t="shared" si="130"/>
        <v>-11.726357009730851</v>
      </c>
      <c r="U445" s="39">
        <f t="shared" si="131"/>
        <v>49499960.960012771</v>
      </c>
      <c r="V445" s="39">
        <f t="shared" si="141"/>
        <v>5939995.3152015321</v>
      </c>
      <c r="W445" s="39">
        <f t="shared" si="138"/>
        <v>21691455.032734245</v>
      </c>
      <c r="X445" s="30">
        <f t="shared" si="132"/>
        <v>125.49751144272241</v>
      </c>
    </row>
    <row r="446" spans="5:24" x14ac:dyDescent="0.3">
      <c r="E446" s="30">
        <f t="shared" si="133"/>
        <v>4.4399999999999498</v>
      </c>
      <c r="F446" s="30">
        <f t="shared" si="134"/>
        <v>178.18814451888829</v>
      </c>
      <c r="G446" s="30">
        <f t="shared" si="122"/>
        <v>5.1828399837488508</v>
      </c>
      <c r="H446" s="30">
        <f t="shared" si="139"/>
        <v>0.1965794921267694</v>
      </c>
      <c r="I446" s="30">
        <f t="shared" si="135"/>
        <v>160.99860295910881</v>
      </c>
      <c r="J446" s="30">
        <f t="shared" si="136"/>
        <v>139.6685553422181</v>
      </c>
      <c r="K446" s="30">
        <f t="shared" si="137"/>
        <v>26.571449249614098</v>
      </c>
      <c r="L446" s="30">
        <f t="shared" si="123"/>
        <v>1061.8490968821081</v>
      </c>
      <c r="M446" s="30">
        <f t="shared" si="124"/>
        <v>0.19995488675291942</v>
      </c>
      <c r="N446" s="30">
        <f t="shared" si="125"/>
        <v>3.8333775219646479E-3</v>
      </c>
      <c r="O446" s="30">
        <f t="shared" si="140"/>
        <v>118.40384001530374</v>
      </c>
      <c r="P446" s="30">
        <f t="shared" si="126"/>
        <v>0.41496768860317723</v>
      </c>
      <c r="Q446" s="30">
        <f t="shared" si="127"/>
        <v>6.5921004164551045E-2</v>
      </c>
      <c r="R446" s="30">
        <f t="shared" si="128"/>
        <v>34.946527830107854</v>
      </c>
      <c r="S446" s="30">
        <f t="shared" si="129"/>
        <v>-85.861119399247471</v>
      </c>
      <c r="T446" s="30">
        <f t="shared" si="130"/>
        <v>-11.746341416903258</v>
      </c>
      <c r="U446" s="39">
        <f t="shared" si="131"/>
        <v>49438569.961245179</v>
      </c>
      <c r="V446" s="39">
        <f t="shared" si="141"/>
        <v>5932628.3953494215</v>
      </c>
      <c r="W446" s="39">
        <f t="shared" si="138"/>
        <v>21750781.31668774</v>
      </c>
      <c r="X446" s="30">
        <f t="shared" si="132"/>
        <v>125.81150436991878</v>
      </c>
    </row>
    <row r="447" spans="5:24" x14ac:dyDescent="0.3">
      <c r="E447" s="30">
        <f t="shared" si="133"/>
        <v>4.4499999999999496</v>
      </c>
      <c r="F447" s="30">
        <f t="shared" si="134"/>
        <v>178.53760979718936</v>
      </c>
      <c r="G447" s="30">
        <f t="shared" si="122"/>
        <v>5.184799278169665</v>
      </c>
      <c r="H447" s="30">
        <f t="shared" si="139"/>
        <v>0.19592944208142171</v>
      </c>
      <c r="I447" s="30">
        <f t="shared" si="135"/>
        <v>160.13999176511632</v>
      </c>
      <c r="J447" s="30">
        <f t="shared" si="136"/>
        <v>139.55109192804906</v>
      </c>
      <c r="K447" s="30">
        <f t="shared" si="137"/>
        <v>26.669335428088292</v>
      </c>
      <c r="L447" s="30">
        <f t="shared" si="123"/>
        <v>1065.7608274480115</v>
      </c>
      <c r="M447" s="30">
        <f t="shared" si="124"/>
        <v>0.19931113647115437</v>
      </c>
      <c r="N447" s="30">
        <f t="shared" si="125"/>
        <v>3.8424897579234967E-3</v>
      </c>
      <c r="O447" s="30">
        <f t="shared" si="140"/>
        <v>118.32049972295081</v>
      </c>
      <c r="P447" s="30">
        <f t="shared" si="126"/>
        <v>0.41492214872136851</v>
      </c>
      <c r="Q447" s="30">
        <f t="shared" si="127"/>
        <v>6.5903622906943377E-2</v>
      </c>
      <c r="R447" s="30">
        <f t="shared" si="128"/>
        <v>34.898504974471471</v>
      </c>
      <c r="S447" s="30">
        <f t="shared" si="129"/>
        <v>-85.761953227079459</v>
      </c>
      <c r="T447" s="30">
        <f t="shared" si="130"/>
        <v>-11.766275310780967</v>
      </c>
      <c r="U447" s="39">
        <f t="shared" si="131"/>
        <v>49376051.102037989</v>
      </c>
      <c r="V447" s="39">
        <f t="shared" si="141"/>
        <v>5925126.1322445581</v>
      </c>
      <c r="W447" s="39">
        <f t="shared" si="138"/>
        <v>21810032.578010187</v>
      </c>
      <c r="X447" s="30">
        <f t="shared" si="132"/>
        <v>126.12554170982459</v>
      </c>
    </row>
    <row r="448" spans="5:24" x14ac:dyDescent="0.3">
      <c r="E448" s="30">
        <f t="shared" si="133"/>
        <v>4.4599999999999493</v>
      </c>
      <c r="F448" s="30">
        <f t="shared" si="134"/>
        <v>178.88659484693409</v>
      </c>
      <c r="G448" s="30">
        <f t="shared" si="122"/>
        <v>5.1867520567230487</v>
      </c>
      <c r="H448" s="30">
        <f t="shared" si="139"/>
        <v>0.19527785533837161</v>
      </c>
      <c r="I448" s="30">
        <f t="shared" si="135"/>
        <v>159.28237223284552</v>
      </c>
      <c r="J448" s="30">
        <f t="shared" si="136"/>
        <v>139.43342917494124</v>
      </c>
      <c r="K448" s="30">
        <f t="shared" si="137"/>
        <v>26.7673877223448</v>
      </c>
      <c r="L448" s="30">
        <f t="shared" si="123"/>
        <v>1069.6791963380713</v>
      </c>
      <c r="M448" s="30">
        <f t="shared" si="124"/>
        <v>0.19866588584070105</v>
      </c>
      <c r="N448" s="30">
        <f t="shared" si="125"/>
        <v>3.8516293716363182E-3</v>
      </c>
      <c r="O448" s="30">
        <f t="shared" si="140"/>
        <v>118.2370179996208</v>
      </c>
      <c r="P448" s="30">
        <f t="shared" si="126"/>
        <v>0.41487619346155019</v>
      </c>
      <c r="Q448" s="30">
        <f t="shared" si="127"/>
        <v>6.5886201139921136E-2</v>
      </c>
      <c r="R448" s="30">
        <f t="shared" si="128"/>
        <v>34.849658967388287</v>
      </c>
      <c r="S448" s="30">
        <f t="shared" si="129"/>
        <v>-85.660889659089079</v>
      </c>
      <c r="T448" s="30">
        <f t="shared" si="130"/>
        <v>-11.786158169320679</v>
      </c>
      <c r="U448" s="39">
        <f t="shared" si="131"/>
        <v>49312403.128442839</v>
      </c>
      <c r="V448" s="39">
        <f t="shared" si="141"/>
        <v>5917488.3754131403</v>
      </c>
      <c r="W448" s="39">
        <f t="shared" si="138"/>
        <v>21869207.461764317</v>
      </c>
      <c r="X448" s="30">
        <f t="shared" si="132"/>
        <v>126.43962131655765</v>
      </c>
    </row>
    <row r="449" spans="5:24" x14ac:dyDescent="0.3">
      <c r="E449" s="30">
        <f t="shared" si="133"/>
        <v>4.4699999999999491</v>
      </c>
      <c r="F449" s="30">
        <f t="shared" si="134"/>
        <v>179.23509143660797</v>
      </c>
      <c r="G449" s="30">
        <f t="shared" si="122"/>
        <v>5.1886983041189865</v>
      </c>
      <c r="H449" s="30">
        <f t="shared" si="139"/>
        <v>0.19462473959377391</v>
      </c>
      <c r="I449" s="30">
        <f t="shared" si="135"/>
        <v>158.42576333625462</v>
      </c>
      <c r="J449" s="30">
        <f t="shared" si="136"/>
        <v>139.31556759324803</v>
      </c>
      <c r="K449" s="30">
        <f t="shared" si="137"/>
        <v>26.865605707089138</v>
      </c>
      <c r="L449" s="30">
        <f t="shared" si="123"/>
        <v>1073.6041865566558</v>
      </c>
      <c r="M449" s="30">
        <f t="shared" si="124"/>
        <v>0.19801914284279865</v>
      </c>
      <c r="N449" s="30">
        <f t="shared" si="125"/>
        <v>3.8607964453596997E-3</v>
      </c>
      <c r="O449" s="30">
        <f t="shared" si="140"/>
        <v>118.15339520740947</v>
      </c>
      <c r="P449" s="30">
        <f t="shared" si="126"/>
        <v>0.41482981787530726</v>
      </c>
      <c r="Q449" s="30">
        <f t="shared" si="127"/>
        <v>6.5868739078977778E-2</v>
      </c>
      <c r="R449" s="30">
        <f t="shared" si="128"/>
        <v>34.799988969725575</v>
      </c>
      <c r="S449" s="30">
        <f t="shared" si="129"/>
        <v>-85.557926755149992</v>
      </c>
      <c r="T449" s="30">
        <f t="shared" si="130"/>
        <v>-11.805989471634655</v>
      </c>
      <c r="U449" s="39">
        <f t="shared" si="131"/>
        <v>49247624.873965666</v>
      </c>
      <c r="V449" s="39">
        <f t="shared" si="141"/>
        <v>5909714.9848758793</v>
      </c>
      <c r="W449" s="39">
        <f t="shared" si="138"/>
        <v>21928304.611613076</v>
      </c>
      <c r="X449" s="30">
        <f t="shared" si="132"/>
        <v>126.75374103384442</v>
      </c>
    </row>
    <row r="450" spans="5:24" x14ac:dyDescent="0.3">
      <c r="E450" s="30">
        <f t="shared" si="133"/>
        <v>4.4799999999999489</v>
      </c>
      <c r="F450" s="30">
        <f t="shared" si="134"/>
        <v>179.58309132630524</v>
      </c>
      <c r="G450" s="30">
        <f t="shared" ref="G450:G513" si="142">LN(F450)</f>
        <v>5.190638005145999</v>
      </c>
      <c r="H450" s="30">
        <f t="shared" si="139"/>
        <v>0.19397010270125747</v>
      </c>
      <c r="I450" s="30">
        <f t="shared" si="135"/>
        <v>157.57018406870313</v>
      </c>
      <c r="J450" s="30">
        <f t="shared" si="136"/>
        <v>139.19750769853169</v>
      </c>
      <c r="K450" s="30">
        <f t="shared" si="137"/>
        <v>26.963988952686094</v>
      </c>
      <c r="L450" s="30">
        <f t="shared" ref="L450:L502" si="143">K450*$B$15/1000</f>
        <v>1077.5357809346694</v>
      </c>
      <c r="M450" s="30">
        <f t="shared" ref="M450:M502" si="144">$B$5*I450/(O450*(1+J450/$B$4)+I450)</f>
        <v>0.19737091561785586</v>
      </c>
      <c r="N450" s="30">
        <f t="shared" ref="N450:N502" si="145">$B$6*(1+EXP(0.005*E450*60))</f>
        <v>3.8699910615973658E-3</v>
      </c>
      <c r="O450" s="30">
        <f t="shared" si="140"/>
        <v>118.06963171210823</v>
      </c>
      <c r="P450" s="30">
        <f t="shared" ref="P450:P502" si="146">1/(1/$B$3+N450/($B$3*(M450-N450)))</f>
        <v>0.41478301694399872</v>
      </c>
      <c r="Q450" s="30">
        <f t="shared" ref="Q450:Q502" si="147">M450*$B$7+$B$8</f>
        <v>6.5851236943904323E-2</v>
      </c>
      <c r="R450" s="30">
        <f t="shared" ref="R450:R513" si="148">F450*(M450-N450)</f>
        <v>34.74949420631107</v>
      </c>
      <c r="S450" s="30">
        <f t="shared" ref="S450:S513" si="149">-M450*F450/P450</f>
        <v>-85.453062725910428</v>
      </c>
      <c r="T450" s="30">
        <f t="shared" ref="T450:T513" si="150">-Q450*F450</f>
        <v>-11.825768698047336</v>
      </c>
      <c r="U450" s="39">
        <f t="shared" ref="U450:U513" si="151">M450*F450/0.9*$B$15*1000/32</f>
        <v>49181715.260507971</v>
      </c>
      <c r="V450" s="39">
        <f t="shared" si="141"/>
        <v>5901805.8312609559</v>
      </c>
      <c r="W450" s="39">
        <f t="shared" si="138"/>
        <v>21987322.669925686</v>
      </c>
      <c r="X450" s="30">
        <f t="shared" ref="X450:X502" si="152">L450/(E450+$B$18)</f>
        <v>127.06789869512689</v>
      </c>
    </row>
    <row r="451" spans="5:24" x14ac:dyDescent="0.3">
      <c r="E451" s="30">
        <f t="shared" ref="E451:E514" si="153">E450+$B$11</f>
        <v>4.4899999999999487</v>
      </c>
      <c r="F451" s="30">
        <f t="shared" ref="F451:F514" si="154">$B$11*R450+F450</f>
        <v>179.93058626836836</v>
      </c>
      <c r="G451" s="30">
        <f t="shared" si="142"/>
        <v>5.1925711446727316</v>
      </c>
      <c r="H451" s="30">
        <f t="shared" si="139"/>
        <v>0.19331395267325746</v>
      </c>
      <c r="I451" s="30">
        <f t="shared" ref="I451:I502" si="155">$B$11*S450+I450</f>
        <v>156.71565344144403</v>
      </c>
      <c r="J451" s="30">
        <f t="shared" ref="J451:J502" si="156">$B$11*T450+J450</f>
        <v>139.07925001155121</v>
      </c>
      <c r="K451" s="30">
        <f t="shared" ref="K451:K502" si="157">-$B$11*T450/1.2+K450</f>
        <v>27.062537025169821</v>
      </c>
      <c r="L451" s="30">
        <f t="shared" si="143"/>
        <v>1081.4739621299552</v>
      </c>
      <c r="M451" s="30">
        <f t="shared" si="144"/>
        <v>0.19672121246634633</v>
      </c>
      <c r="N451" s="30">
        <f t="shared" si="145"/>
        <v>3.8792133031009244E-3</v>
      </c>
      <c r="O451" s="30">
        <f t="shared" si="140"/>
        <v>117.98572788319558</v>
      </c>
      <c r="P451" s="30">
        <f t="shared" si="146"/>
        <v>0.41473578557762231</v>
      </c>
      <c r="Q451" s="30">
        <f t="shared" si="147"/>
        <v>6.5833694958813568E-2</v>
      </c>
      <c r="R451" s="30">
        <f t="shared" si="148"/>
        <v>34.698173966606944</v>
      </c>
      <c r="S451" s="30">
        <f t="shared" si="149"/>
        <v>-85.3462959344008</v>
      </c>
      <c r="T451" s="30">
        <f t="shared" si="150"/>
        <v>-11.845495330152252</v>
      </c>
      <c r="U451" s="39">
        <f t="shared" si="151"/>
        <v>49114673.299301937</v>
      </c>
      <c r="V451" s="39">
        <f t="shared" si="141"/>
        <v>5893760.7959162323</v>
      </c>
      <c r="W451" s="39">
        <f t="shared" ref="W451:W502" si="158">V451*$B$11+W450</f>
        <v>22046260.277884848</v>
      </c>
      <c r="X451" s="30">
        <f t="shared" si="152"/>
        <v>127.3820921236704</v>
      </c>
    </row>
    <row r="452" spans="5:24" x14ac:dyDescent="0.3">
      <c r="E452" s="30">
        <f t="shared" si="153"/>
        <v>4.4999999999999485</v>
      </c>
      <c r="F452" s="30">
        <f t="shared" si="154"/>
        <v>180.27756800803442</v>
      </c>
      <c r="G452" s="30">
        <f t="shared" si="142"/>
        <v>5.1944977076495515</v>
      </c>
      <c r="H452" s="30">
        <f t="shared" ref="H452:H515" si="159">(G452-G451)/$B$11</f>
        <v>0.19265629768199233</v>
      </c>
      <c r="I452" s="30">
        <f t="shared" si="155"/>
        <v>155.86219048210003</v>
      </c>
      <c r="J452" s="30">
        <f t="shared" si="156"/>
        <v>138.96079505824969</v>
      </c>
      <c r="K452" s="30">
        <f t="shared" si="157"/>
        <v>27.161249486254423</v>
      </c>
      <c r="L452" s="30">
        <f t="shared" si="143"/>
        <v>1085.4187126277182</v>
      </c>
      <c r="M452" s="30">
        <f t="shared" si="144"/>
        <v>0.19607004184968857</v>
      </c>
      <c r="N452" s="30">
        <f t="shared" si="145"/>
        <v>3.888463252870612E-3</v>
      </c>
      <c r="O452" s="30">
        <f t="shared" si="140"/>
        <v>117.90168409382815</v>
      </c>
      <c r="P452" s="30">
        <f t="shared" si="146"/>
        <v>0.4146881186136594</v>
      </c>
      <c r="Q452" s="30">
        <f t="shared" si="147"/>
        <v>6.5816113352163808E-2</v>
      </c>
      <c r="R452" s="30">
        <f t="shared" si="148"/>
        <v>34.64602760537926</v>
      </c>
      <c r="S452" s="30">
        <f t="shared" si="149"/>
        <v>-85.237624897630937</v>
      </c>
      <c r="T452" s="30">
        <f t="shared" si="150"/>
        <v>-11.865168850869214</v>
      </c>
      <c r="U452" s="39">
        <f t="shared" si="151"/>
        <v>49046498.091839388</v>
      </c>
      <c r="V452" s="39">
        <f t="shared" si="141"/>
        <v>5885579.7710207263</v>
      </c>
      <c r="W452" s="39">
        <f t="shared" si="158"/>
        <v>22105116.075595055</v>
      </c>
      <c r="X452" s="30">
        <f t="shared" si="152"/>
        <v>127.69631913267349</v>
      </c>
    </row>
    <row r="453" spans="5:24" x14ac:dyDescent="0.3">
      <c r="E453" s="30">
        <f t="shared" si="153"/>
        <v>4.5099999999999483</v>
      </c>
      <c r="F453" s="30">
        <f t="shared" si="154"/>
        <v>180.62402828408821</v>
      </c>
      <c r="G453" s="30">
        <f t="shared" si="142"/>
        <v>5.1964176791101533</v>
      </c>
      <c r="H453" s="30">
        <f t="shared" si="159"/>
        <v>0.19199714606017437</v>
      </c>
      <c r="I453" s="30">
        <f t="shared" si="155"/>
        <v>155.00981423312373</v>
      </c>
      <c r="J453" s="30">
        <f t="shared" si="156"/>
        <v>138.842143369741</v>
      </c>
      <c r="K453" s="30">
        <f t="shared" si="157"/>
        <v>27.260125893344998</v>
      </c>
      <c r="L453" s="30">
        <f t="shared" si="143"/>
        <v>1089.3700147409668</v>
      </c>
      <c r="M453" s="30">
        <f t="shared" si="144"/>
        <v>0.19541741239110982</v>
      </c>
      <c r="N453" s="30">
        <f t="shared" si="145"/>
        <v>3.8977409941560377E-3</v>
      </c>
      <c r="O453" s="30">
        <f t="shared" si="140"/>
        <v>117.81750072083123</v>
      </c>
      <c r="P453" s="30">
        <f t="shared" si="146"/>
        <v>0.41464001081589769</v>
      </c>
      <c r="Q453" s="30">
        <f t="shared" si="147"/>
        <v>6.5798492356782173E-2</v>
      </c>
      <c r="R453" s="30">
        <f t="shared" si="148"/>
        <v>34.593054543362662</v>
      </c>
      <c r="S453" s="30">
        <f t="shared" si="149"/>
        <v>-85.127048288176994</v>
      </c>
      <c r="T453" s="30">
        <f t="shared" si="150"/>
        <v>-11.884788744501785</v>
      </c>
      <c r="U453" s="39">
        <f t="shared" si="151"/>
        <v>48977188.830794245</v>
      </c>
      <c r="V453" s="39">
        <f t="shared" si="141"/>
        <v>5877262.6596953096</v>
      </c>
      <c r="W453" s="39">
        <f t="shared" si="158"/>
        <v>22163888.702192008</v>
      </c>
      <c r="X453" s="30">
        <f t="shared" si="152"/>
        <v>128.01057752537878</v>
      </c>
    </row>
    <row r="454" spans="5:24" x14ac:dyDescent="0.3">
      <c r="E454" s="30">
        <f t="shared" si="153"/>
        <v>4.5199999999999481</v>
      </c>
      <c r="F454" s="30">
        <f t="shared" si="154"/>
        <v>180.96995882952183</v>
      </c>
      <c r="G454" s="30">
        <f t="shared" si="142"/>
        <v>5.1983310441731714</v>
      </c>
      <c r="H454" s="30">
        <f t="shared" si="159"/>
        <v>0.1913365063018091</v>
      </c>
      <c r="I454" s="30">
        <f t="shared" si="155"/>
        <v>154.15854375024196</v>
      </c>
      <c r="J454" s="30">
        <f t="shared" si="156"/>
        <v>138.72329548229598</v>
      </c>
      <c r="K454" s="30">
        <f t="shared" si="157"/>
        <v>27.359165799549181</v>
      </c>
      <c r="L454" s="30">
        <f t="shared" si="143"/>
        <v>1093.3278506109739</v>
      </c>
      <c r="M454" s="30">
        <f t="shared" si="144"/>
        <v>0.19476333287649256</v>
      </c>
      <c r="N454" s="30">
        <f t="shared" si="145"/>
        <v>3.9070466104569384E-3</v>
      </c>
      <c r="O454" s="30">
        <f t="shared" si="140"/>
        <v>117.73317814468899</v>
      </c>
      <c r="P454" s="30">
        <f t="shared" si="146"/>
        <v>0.41459145687323401</v>
      </c>
      <c r="Q454" s="30">
        <f t="shared" si="147"/>
        <v>6.5780832209887508E-2</v>
      </c>
      <c r="R454" s="30">
        <f t="shared" si="148"/>
        <v>34.539254267919901</v>
      </c>
      <c r="S454" s="30">
        <f t="shared" si="149"/>
        <v>-85.014564935756184</v>
      </c>
      <c r="T454" s="30">
        <f t="shared" si="150"/>
        <v>-11.904354496795026</v>
      </c>
      <c r="U454" s="39">
        <f t="shared" si="151"/>
        <v>48906744.800937809</v>
      </c>
      <c r="V454" s="39">
        <f t="shared" si="141"/>
        <v>5868809.3761125365</v>
      </c>
      <c r="W454" s="39">
        <f t="shared" si="158"/>
        <v>22222576.795953132</v>
      </c>
      <c r="X454" s="30">
        <f t="shared" si="152"/>
        <v>128.32486509518552</v>
      </c>
    </row>
    <row r="455" spans="5:24" x14ac:dyDescent="0.3">
      <c r="E455" s="30">
        <f t="shared" si="153"/>
        <v>4.5299999999999478</v>
      </c>
      <c r="F455" s="30">
        <f t="shared" si="154"/>
        <v>181.31535137220104</v>
      </c>
      <c r="G455" s="30">
        <f t="shared" si="142"/>
        <v>5.200237788043804</v>
      </c>
      <c r="H455" s="30">
        <f t="shared" si="159"/>
        <v>0.19067438706326101</v>
      </c>
      <c r="I455" s="30">
        <f t="shared" si="155"/>
        <v>153.3083981008844</v>
      </c>
      <c r="J455" s="30">
        <f t="shared" si="156"/>
        <v>138.60425193732803</v>
      </c>
      <c r="K455" s="30">
        <f t="shared" si="157"/>
        <v>27.45836875368914</v>
      </c>
      <c r="L455" s="30">
        <f t="shared" si="143"/>
        <v>1097.2922022077571</v>
      </c>
      <c r="M455" s="30">
        <f t="shared" si="144"/>
        <v>0.19410781225520429</v>
      </c>
      <c r="N455" s="30">
        <f t="shared" si="145"/>
        <v>3.9163801855239206E-3</v>
      </c>
      <c r="O455" s="30">
        <f t="shared" si="140"/>
        <v>117.64871674953423</v>
      </c>
      <c r="P455" s="30">
        <f t="shared" si="146"/>
        <v>0.41454245139845403</v>
      </c>
      <c r="Q455" s="30">
        <f t="shared" si="147"/>
        <v>6.5763133153112732E-2</v>
      </c>
      <c r="R455" s="30">
        <f t="shared" si="148"/>
        <v>34.484626333696198</v>
      </c>
      <c r="S455" s="30">
        <f t="shared" si="149"/>
        <v>-84.900173828790287</v>
      </c>
      <c r="T455" s="30">
        <f t="shared" si="150"/>
        <v>-11.923865594993478</v>
      </c>
      <c r="U455" s="39">
        <f t="shared" si="151"/>
        <v>48835165.380046993</v>
      </c>
      <c r="V455" s="39">
        <f t="shared" si="141"/>
        <v>5860219.8456056388</v>
      </c>
      <c r="W455" s="39">
        <f t="shared" si="158"/>
        <v>22281178.994409189</v>
      </c>
      <c r="X455" s="30">
        <f t="shared" si="152"/>
        <v>128.63917962576363</v>
      </c>
    </row>
    <row r="456" spans="5:24" x14ac:dyDescent="0.3">
      <c r="E456" s="30">
        <f t="shared" si="153"/>
        <v>4.5399999999999476</v>
      </c>
      <c r="F456" s="30">
        <f t="shared" si="154"/>
        <v>181.660197635538</v>
      </c>
      <c r="G456" s="30">
        <f t="shared" si="142"/>
        <v>5.2021378960154445</v>
      </c>
      <c r="H456" s="30">
        <f t="shared" si="159"/>
        <v>0.190010797164053</v>
      </c>
      <c r="I456" s="30">
        <f t="shared" si="155"/>
        <v>152.45939636259649</v>
      </c>
      <c r="J456" s="30">
        <f t="shared" si="156"/>
        <v>138.48501328137809</v>
      </c>
      <c r="K456" s="30">
        <f t="shared" si="157"/>
        <v>27.557734300314085</v>
      </c>
      <c r="L456" s="30">
        <f t="shared" si="143"/>
        <v>1101.2630513305774</v>
      </c>
      <c r="M456" s="30">
        <f t="shared" si="144"/>
        <v>0.19345085964090866</v>
      </c>
      <c r="N456" s="30">
        <f t="shared" si="145"/>
        <v>3.9257418033592237E-3</v>
      </c>
      <c r="O456" s="30">
        <f t="shared" si="140"/>
        <v>117.56411692313776</v>
      </c>
      <c r="P456" s="30">
        <f t="shared" si="146"/>
        <v>0.41449298892699044</v>
      </c>
      <c r="Q456" s="30">
        <f t="shared" si="147"/>
        <v>6.5745395432526749E-2</v>
      </c>
      <c r="R456" s="30">
        <f t="shared" si="148"/>
        <v>34.429170363267858</v>
      </c>
      <c r="S456" s="30">
        <f t="shared" si="149"/>
        <v>-84.783874115955726</v>
      </c>
      <c r="T456" s="30">
        <f t="shared" si="150"/>
        <v>-11.943321527899407</v>
      </c>
      <c r="U456" s="39">
        <f t="shared" si="151"/>
        <v>48762450.039804578</v>
      </c>
      <c r="V456" s="39">
        <f t="shared" si="141"/>
        <v>5851494.0047765495</v>
      </c>
      <c r="W456" s="39">
        <f t="shared" si="158"/>
        <v>22339693.934456956</v>
      </c>
      <c r="X456" s="30">
        <f t="shared" si="152"/>
        <v>128.9535188911691</v>
      </c>
    </row>
    <row r="457" spans="5:24" x14ac:dyDescent="0.3">
      <c r="E457" s="30">
        <f t="shared" si="153"/>
        <v>4.5499999999999474</v>
      </c>
      <c r="F457" s="30">
        <f t="shared" si="154"/>
        <v>182.00448933917068</v>
      </c>
      <c r="G457" s="30">
        <f t="shared" si="142"/>
        <v>5.2040313534713176</v>
      </c>
      <c r="H457" s="30">
        <f t="shared" si="159"/>
        <v>0.18934574558731043</v>
      </c>
      <c r="I457" s="30">
        <f t="shared" si="155"/>
        <v>151.61155762143693</v>
      </c>
      <c r="J457" s="30">
        <f t="shared" si="156"/>
        <v>138.36558006609908</v>
      </c>
      <c r="K457" s="30">
        <f t="shared" si="157"/>
        <v>27.657261979713248</v>
      </c>
      <c r="L457" s="30">
        <f t="shared" si="143"/>
        <v>1105.2403796084586</v>
      </c>
      <c r="M457" s="30">
        <f t="shared" si="144"/>
        <v>0.19279248431235946</v>
      </c>
      <c r="N457" s="30">
        <f t="shared" si="145"/>
        <v>3.9351315482174737E-3</v>
      </c>
      <c r="O457" s="30">
        <f t="shared" si="140"/>
        <v>117.4793790568973</v>
      </c>
      <c r="P457" s="30">
        <f t="shared" si="146"/>
        <v>0.41444306391565799</v>
      </c>
      <c r="Q457" s="30">
        <f t="shared" si="147"/>
        <v>6.572761929865592E-2</v>
      </c>
      <c r="R457" s="30">
        <f t="shared" si="148"/>
        <v>34.372886047785272</v>
      </c>
      <c r="S457" s="30">
        <f t="shared" si="149"/>
        <v>-84.665665107721352</v>
      </c>
      <c r="T457" s="30">
        <f t="shared" si="150"/>
        <v>-11.96272178593129</v>
      </c>
      <c r="U457" s="39">
        <f t="shared" si="151"/>
        <v>48688598.346691847</v>
      </c>
      <c r="V457" s="39">
        <f t="shared" si="141"/>
        <v>5842631.8016030211</v>
      </c>
      <c r="W457" s="39">
        <f t="shared" si="158"/>
        <v>22398120.252472986</v>
      </c>
      <c r="X457" s="30">
        <f t="shared" si="152"/>
        <v>129.26788065596088</v>
      </c>
    </row>
    <row r="458" spans="5:24" x14ac:dyDescent="0.3">
      <c r="E458" s="30">
        <f t="shared" si="153"/>
        <v>4.5599999999999472</v>
      </c>
      <c r="F458" s="30">
        <f t="shared" si="154"/>
        <v>182.34821819964853</v>
      </c>
      <c r="G458" s="30">
        <f t="shared" si="142"/>
        <v>5.2059181458861294</v>
      </c>
      <c r="H458" s="30">
        <f t="shared" si="159"/>
        <v>0.1886792414811822</v>
      </c>
      <c r="I458" s="30">
        <f t="shared" si="155"/>
        <v>150.76490097035972</v>
      </c>
      <c r="J458" s="30">
        <f t="shared" si="156"/>
        <v>138.24595284823977</v>
      </c>
      <c r="K458" s="30">
        <f t="shared" si="157"/>
        <v>27.756951327929343</v>
      </c>
      <c r="L458" s="30">
        <f t="shared" si="143"/>
        <v>1109.2241685007248</v>
      </c>
      <c r="M458" s="30">
        <f t="shared" si="144"/>
        <v>0.1921326957141743</v>
      </c>
      <c r="N458" s="30">
        <f t="shared" si="145"/>
        <v>3.9445495046064342E-3</v>
      </c>
      <c r="O458" s="30">
        <f t="shared" si="140"/>
        <v>117.39450354582611</v>
      </c>
      <c r="P458" s="30">
        <f t="shared" si="146"/>
        <v>0.41439267074136582</v>
      </c>
      <c r="Q458" s="30">
        <f t="shared" si="147"/>
        <v>6.5709805006504918E-2</v>
      </c>
      <c r="R458" s="30">
        <f t="shared" si="148"/>
        <v>34.31577314760964</v>
      </c>
      <c r="S458" s="30">
        <f t="shared" si="149"/>
        <v>-84.545546277871537</v>
      </c>
      <c r="T458" s="30">
        <f t="shared" si="150"/>
        <v>-11.982065861182516</v>
      </c>
      <c r="U458" s="39">
        <f t="shared" si="151"/>
        <v>48613609.962872468</v>
      </c>
      <c r="V458" s="39">
        <f t="shared" si="141"/>
        <v>5833633.1955446955</v>
      </c>
      <c r="W458" s="39">
        <f t="shared" si="158"/>
        <v>22456456.584428433</v>
      </c>
      <c r="X458" s="30">
        <f t="shared" si="152"/>
        <v>129.5822626753191</v>
      </c>
    </row>
    <row r="459" spans="5:24" x14ac:dyDescent="0.3">
      <c r="E459" s="30">
        <f t="shared" si="153"/>
        <v>4.569999999999947</v>
      </c>
      <c r="F459" s="30">
        <f t="shared" si="154"/>
        <v>182.69137593112461</v>
      </c>
      <c r="G459" s="30">
        <f t="shared" si="142"/>
        <v>5.2077982588277232</v>
      </c>
      <c r="H459" s="30">
        <f t="shared" si="159"/>
        <v>0.18801129415937368</v>
      </c>
      <c r="I459" s="30">
        <f t="shared" si="155"/>
        <v>149.919445507581</v>
      </c>
      <c r="J459" s="30">
        <f t="shared" si="156"/>
        <v>138.12613218962795</v>
      </c>
      <c r="K459" s="30">
        <f t="shared" si="157"/>
        <v>27.856801876772529</v>
      </c>
      <c r="L459" s="30">
        <f t="shared" si="143"/>
        <v>1113.2143992975587</v>
      </c>
      <c r="M459" s="30">
        <f t="shared" si="144"/>
        <v>0.19147150345759001</v>
      </c>
      <c r="N459" s="30">
        <f t="shared" si="145"/>
        <v>3.9539957572877777E-3</v>
      </c>
      <c r="O459" s="30">
        <f t="shared" ref="O459:O502" si="160">19.309+0.7095*J459</f>
        <v>117.30949078854103</v>
      </c>
      <c r="P459" s="30">
        <f t="shared" si="146"/>
        <v>0.41434180369980578</v>
      </c>
      <c r="Q459" s="30">
        <f t="shared" si="147"/>
        <v>6.5691952815577145E-2</v>
      </c>
      <c r="R459" s="30">
        <f t="shared" si="148"/>
        <v>34.257831492943467</v>
      </c>
      <c r="S459" s="30">
        <f t="shared" si="149"/>
        <v>-84.423517265015462</v>
      </c>
      <c r="T459" s="30">
        <f t="shared" si="150"/>
        <v>-12.001353247480305</v>
      </c>
      <c r="U459" s="39">
        <f t="shared" si="151"/>
        <v>48537484.64706789</v>
      </c>
      <c r="V459" s="39">
        <f t="shared" ref="V459:V502" si="161">0.12*U459</f>
        <v>5824498.1576481462</v>
      </c>
      <c r="W459" s="39">
        <f t="shared" si="158"/>
        <v>22514701.566004913</v>
      </c>
      <c r="X459" s="30">
        <f t="shared" si="152"/>
        <v>129.89666269516516</v>
      </c>
    </row>
    <row r="460" spans="5:24" x14ac:dyDescent="0.3">
      <c r="E460" s="30">
        <f t="shared" si="153"/>
        <v>4.5799999999999468</v>
      </c>
      <c r="F460" s="30">
        <f t="shared" si="154"/>
        <v>183.03395424605404</v>
      </c>
      <c r="G460" s="30">
        <f t="shared" si="142"/>
        <v>5.2096716779587364</v>
      </c>
      <c r="H460" s="30">
        <f t="shared" si="159"/>
        <v>0.18734191310132431</v>
      </c>
      <c r="I460" s="30">
        <f t="shared" si="155"/>
        <v>149.07521033493086</v>
      </c>
      <c r="J460" s="30">
        <f t="shared" si="156"/>
        <v>138.00611865715314</v>
      </c>
      <c r="K460" s="30">
        <f t="shared" si="157"/>
        <v>27.956813153834865</v>
      </c>
      <c r="L460" s="30">
        <f t="shared" si="143"/>
        <v>1117.2110531205794</v>
      </c>
      <c r="M460" s="30">
        <f t="shared" si="144"/>
        <v>0.19080891732119787</v>
      </c>
      <c r="N460" s="30">
        <f t="shared" si="145"/>
        <v>3.9634703912778436E-3</v>
      </c>
      <c r="O460" s="30">
        <f t="shared" si="160"/>
        <v>117.22434118725015</v>
      </c>
      <c r="P460" s="30">
        <f t="shared" si="146"/>
        <v>0.4142904570041161</v>
      </c>
      <c r="Q460" s="30">
        <f t="shared" si="147"/>
        <v>6.567406298989456E-2</v>
      </c>
      <c r="R460" s="30">
        <f t="shared" si="148"/>
        <v>34.199060984454498</v>
      </c>
      <c r="S460" s="30">
        <f t="shared" si="149"/>
        <v>-84.299577874081365</v>
      </c>
      <c r="T460" s="30">
        <f t="shared" si="150"/>
        <v>-12.020583440444831</v>
      </c>
      <c r="U460" s="39">
        <f t="shared" si="151"/>
        <v>48460222.255423635</v>
      </c>
      <c r="V460" s="39">
        <f t="shared" si="161"/>
        <v>5815226.6706508361</v>
      </c>
      <c r="W460" s="39">
        <f t="shared" si="158"/>
        <v>22572853.832711421</v>
      </c>
      <c r="X460" s="30">
        <f t="shared" si="152"/>
        <v>130.21107845228281</v>
      </c>
    </row>
    <row r="461" spans="5:24" x14ac:dyDescent="0.3">
      <c r="E461" s="30">
        <f t="shared" si="153"/>
        <v>4.5899999999999466</v>
      </c>
      <c r="F461" s="30">
        <f t="shared" si="154"/>
        <v>183.37594485589858</v>
      </c>
      <c r="G461" s="30">
        <f t="shared" si="142"/>
        <v>5.2115383890382754</v>
      </c>
      <c r="H461" s="30">
        <f t="shared" si="159"/>
        <v>0.18667110795389519</v>
      </c>
      <c r="I461" s="30">
        <f t="shared" si="155"/>
        <v>148.23221455619006</v>
      </c>
      <c r="J461" s="30">
        <f t="shared" si="156"/>
        <v>137.88591282274868</v>
      </c>
      <c r="K461" s="30">
        <f t="shared" si="157"/>
        <v>28.056984682505238</v>
      </c>
      <c r="L461" s="30">
        <f t="shared" si="143"/>
        <v>1121.2141109234381</v>
      </c>
      <c r="M461" s="30">
        <f t="shared" si="144"/>
        <v>0.19014494725165743</v>
      </c>
      <c r="N461" s="30">
        <f t="shared" si="145"/>
        <v>3.9729734918484E-3</v>
      </c>
      <c r="O461" s="30">
        <f t="shared" si="160"/>
        <v>117.13905514774019</v>
      </c>
      <c r="P461" s="30">
        <f t="shared" si="146"/>
        <v>0.41423862478352202</v>
      </c>
      <c r="Q461" s="30">
        <f t="shared" si="147"/>
        <v>6.5656135798016962E-2</v>
      </c>
      <c r="R461" s="30">
        <f t="shared" si="148"/>
        <v>34.139461593892541</v>
      </c>
      <c r="S461" s="30">
        <f t="shared" si="149"/>
        <v>-84.173728077794379</v>
      </c>
      <c r="T461" s="30">
        <f t="shared" si="150"/>
        <v>-12.039755937548547</v>
      </c>
      <c r="U461" s="39">
        <f t="shared" si="151"/>
        <v>48381822.74236583</v>
      </c>
      <c r="V461" s="39">
        <f t="shared" si="161"/>
        <v>5805818.7290838994</v>
      </c>
      <c r="W461" s="39">
        <f t="shared" si="158"/>
        <v>22630912.020002261</v>
      </c>
      <c r="X461" s="30">
        <f t="shared" si="152"/>
        <v>130.52550767444063</v>
      </c>
    </row>
    <row r="462" spans="5:24" x14ac:dyDescent="0.3">
      <c r="E462" s="30">
        <f t="shared" si="153"/>
        <v>4.5999999999999464</v>
      </c>
      <c r="F462" s="30">
        <f t="shared" si="154"/>
        <v>183.71733947183751</v>
      </c>
      <c r="G462" s="30">
        <f t="shared" si="142"/>
        <v>5.2133983779235908</v>
      </c>
      <c r="H462" s="30">
        <f t="shared" si="159"/>
        <v>0.18599888853154667</v>
      </c>
      <c r="I462" s="30">
        <f t="shared" si="155"/>
        <v>147.39047727541211</v>
      </c>
      <c r="J462" s="30">
        <f t="shared" si="156"/>
        <v>137.7655152633732</v>
      </c>
      <c r="K462" s="30">
        <f t="shared" si="157"/>
        <v>28.157315981984809</v>
      </c>
      <c r="L462" s="30">
        <f t="shared" si="143"/>
        <v>1125.2235534924366</v>
      </c>
      <c r="M462" s="30">
        <f t="shared" si="144"/>
        <v>0.18947960336439082</v>
      </c>
      <c r="N462" s="30">
        <f t="shared" si="145"/>
        <v>3.9825051445274168E-3</v>
      </c>
      <c r="O462" s="30">
        <f t="shared" si="160"/>
        <v>117.05363307936329</v>
      </c>
      <c r="P462" s="30">
        <f t="shared" si="146"/>
        <v>0.4141863010819492</v>
      </c>
      <c r="Q462" s="30">
        <f t="shared" si="147"/>
        <v>6.563817151306077E-2</v>
      </c>
      <c r="R462" s="30">
        <f t="shared" si="148"/>
        <v>34.079033364699427</v>
      </c>
      <c r="S462" s="30">
        <f t="shared" si="149"/>
        <v>-84.045968018139291</v>
      </c>
      <c r="T462" s="30">
        <f t="shared" si="150"/>
        <v>-12.058870238175679</v>
      </c>
      <c r="U462" s="39">
        <f t="shared" si="151"/>
        <v>48302286.161448315</v>
      </c>
      <c r="V462" s="39">
        <f t="shared" si="161"/>
        <v>5796274.3393737972</v>
      </c>
      <c r="W462" s="39">
        <f t="shared" si="158"/>
        <v>22688874.763395999</v>
      </c>
      <c r="X462" s="30">
        <f t="shared" si="152"/>
        <v>130.83994808051671</v>
      </c>
    </row>
    <row r="463" spans="5:24" x14ac:dyDescent="0.3">
      <c r="E463" s="30">
        <f t="shared" si="153"/>
        <v>4.6099999999999461</v>
      </c>
      <c r="F463" s="30">
        <f t="shared" si="154"/>
        <v>184.0581298054845</v>
      </c>
      <c r="G463" s="30">
        <f t="shared" si="142"/>
        <v>5.2152516305717622</v>
      </c>
      <c r="H463" s="30">
        <f t="shared" si="159"/>
        <v>0.18532526481713774</v>
      </c>
      <c r="I463" s="30">
        <f t="shared" si="155"/>
        <v>146.55001759523071</v>
      </c>
      <c r="J463" s="30">
        <f t="shared" si="156"/>
        <v>137.64492656099145</v>
      </c>
      <c r="K463" s="30">
        <f t="shared" si="157"/>
        <v>28.257806567302939</v>
      </c>
      <c r="L463" s="30">
        <f t="shared" si="143"/>
        <v>1129.2393614471632</v>
      </c>
      <c r="M463" s="30">
        <f t="shared" si="144"/>
        <v>0.18881289594425429</v>
      </c>
      <c r="N463" s="30">
        <f t="shared" si="145"/>
        <v>3.9920654350998324E-3</v>
      </c>
      <c r="O463" s="30">
        <f t="shared" si="160"/>
        <v>116.96807539502343</v>
      </c>
      <c r="P463" s="30">
        <f t="shared" si="146"/>
        <v>0.41413347985661325</v>
      </c>
      <c r="Q463" s="30">
        <f t="shared" si="147"/>
        <v>6.5620170412717074E-2</v>
      </c>
      <c r="R463" s="30">
        <f t="shared" si="148"/>
        <v>34.017776412611404</v>
      </c>
      <c r="S463" s="30">
        <f t="shared" si="149"/>
        <v>-83.91629800780531</v>
      </c>
      <c r="T463" s="30">
        <f t="shared" si="150"/>
        <v>-12.077925843681893</v>
      </c>
      <c r="U463" s="39">
        <f t="shared" si="151"/>
        <v>48221612.666189164</v>
      </c>
      <c r="V463" s="39">
        <f t="shared" si="161"/>
        <v>5786593.519942699</v>
      </c>
      <c r="W463" s="39">
        <f t="shared" si="158"/>
        <v>22746740.698595427</v>
      </c>
      <c r="X463" s="30">
        <f t="shared" si="152"/>
        <v>131.15439738062372</v>
      </c>
    </row>
    <row r="464" spans="5:24" x14ac:dyDescent="0.3">
      <c r="E464" s="30">
        <f t="shared" si="153"/>
        <v>4.6199999999999459</v>
      </c>
      <c r="F464" s="30">
        <f t="shared" si="154"/>
        <v>184.39830756961061</v>
      </c>
      <c r="G464" s="30">
        <f t="shared" si="142"/>
        <v>5.2170981330413868</v>
      </c>
      <c r="H464" s="30">
        <f t="shared" si="159"/>
        <v>0.18465024696245891</v>
      </c>
      <c r="I464" s="30">
        <f t="shared" si="155"/>
        <v>145.71085461515267</v>
      </c>
      <c r="J464" s="30">
        <f t="shared" si="156"/>
        <v>137.52414730255464</v>
      </c>
      <c r="K464" s="30">
        <f t="shared" si="157"/>
        <v>28.358455949333621</v>
      </c>
      <c r="L464" s="30">
        <f t="shared" si="143"/>
        <v>1133.2615152411483</v>
      </c>
      <c r="M464" s="30">
        <f t="shared" si="144"/>
        <v>0.1881448354461884</v>
      </c>
      <c r="N464" s="30">
        <f t="shared" si="145"/>
        <v>4.0016544496083257E-3</v>
      </c>
      <c r="O464" s="30">
        <f t="shared" si="160"/>
        <v>116.88238251116252</v>
      </c>
      <c r="P464" s="30">
        <f t="shared" si="146"/>
        <v>0.41408015497658168</v>
      </c>
      <c r="Q464" s="30">
        <f t="shared" si="147"/>
        <v>6.5602132779269295E-2</v>
      </c>
      <c r="R464" s="30">
        <f t="shared" si="148"/>
        <v>33.955690926253851</v>
      </c>
      <c r="S464" s="30">
        <f t="shared" si="149"/>
        <v>-83.784718531614047</v>
      </c>
      <c r="T464" s="30">
        <f t="shared" si="150"/>
        <v>-12.096922257454134</v>
      </c>
      <c r="U464" s="39">
        <f t="shared" si="151"/>
        <v>48139802.510896921</v>
      </c>
      <c r="V464" s="39">
        <f t="shared" si="161"/>
        <v>5776776.3013076307</v>
      </c>
      <c r="W464" s="39">
        <f t="shared" si="158"/>
        <v>22804508.461608503</v>
      </c>
      <c r="X464" s="30">
        <f t="shared" si="152"/>
        <v>131.46885327623613</v>
      </c>
    </row>
    <row r="465" spans="5:24" x14ac:dyDescent="0.3">
      <c r="E465" s="30">
        <f t="shared" si="153"/>
        <v>4.6299999999999457</v>
      </c>
      <c r="F465" s="30">
        <f t="shared" si="154"/>
        <v>184.73786447887315</v>
      </c>
      <c r="G465" s="30">
        <f t="shared" si="142"/>
        <v>5.2189378714942798</v>
      </c>
      <c r="H465" s="30">
        <f t="shared" si="159"/>
        <v>0.18397384528929805</v>
      </c>
      <c r="I465" s="30">
        <f t="shared" si="155"/>
        <v>144.87300742983652</v>
      </c>
      <c r="J465" s="30">
        <f t="shared" si="156"/>
        <v>137.40317807998011</v>
      </c>
      <c r="K465" s="30">
        <f t="shared" si="157"/>
        <v>28.459263634812405</v>
      </c>
      <c r="L465" s="30">
        <f t="shared" si="143"/>
        <v>1137.2899951625429</v>
      </c>
      <c r="M465" s="30">
        <f t="shared" si="144"/>
        <v>0.18747543249584478</v>
      </c>
      <c r="N465" s="30">
        <f t="shared" si="145"/>
        <v>4.0112722743540939E-3</v>
      </c>
      <c r="O465" s="30">
        <f t="shared" si="160"/>
        <v>116.79655484774588</v>
      </c>
      <c r="P465" s="30">
        <f t="shared" si="146"/>
        <v>0.41402632022131003</v>
      </c>
      <c r="Q465" s="30">
        <f t="shared" si="147"/>
        <v>6.5584058899610026E-2</v>
      </c>
      <c r="R465" s="30">
        <f t="shared" si="148"/>
        <v>33.892777167728013</v>
      </c>
      <c r="S465" s="30">
        <f t="shared" si="149"/>
        <v>-83.651230247928794</v>
      </c>
      <c r="T465" s="30">
        <f t="shared" si="150"/>
        <v>-12.115858984970592</v>
      </c>
      <c r="U465" s="39">
        <f t="shared" si="151"/>
        <v>48056856.051485516</v>
      </c>
      <c r="V465" s="39">
        <f t="shared" si="161"/>
        <v>5766822.7261782615</v>
      </c>
      <c r="W465" s="39">
        <f t="shared" si="158"/>
        <v>22862176.688870285</v>
      </c>
      <c r="X465" s="30">
        <f t="shared" si="152"/>
        <v>131.78331346031865</v>
      </c>
    </row>
    <row r="466" spans="5:24" x14ac:dyDescent="0.3">
      <c r="E466" s="30">
        <f t="shared" si="153"/>
        <v>4.6399999999999455</v>
      </c>
      <c r="F466" s="30">
        <f t="shared" si="154"/>
        <v>185.07679225055043</v>
      </c>
      <c r="G466" s="30">
        <f t="shared" si="142"/>
        <v>5.2207708321971751</v>
      </c>
      <c r="H466" s="30">
        <f t="shared" si="159"/>
        <v>0.18329607028952921</v>
      </c>
      <c r="I466" s="30">
        <f t="shared" si="155"/>
        <v>144.03649512735723</v>
      </c>
      <c r="J466" s="30">
        <f t="shared" si="156"/>
        <v>137.28201949013041</v>
      </c>
      <c r="K466" s="30">
        <f t="shared" si="157"/>
        <v>28.560229126353828</v>
      </c>
      <c r="L466" s="30">
        <f t="shared" si="143"/>
        <v>1141.324781334813</v>
      </c>
      <c r="M466" s="30">
        <f t="shared" si="144"/>
        <v>0.18680469789019061</v>
      </c>
      <c r="N466" s="30">
        <f t="shared" si="145"/>
        <v>4.0209189958976222E-3</v>
      </c>
      <c r="O466" s="30">
        <f t="shared" si="160"/>
        <v>116.71059282824753</v>
      </c>
      <c r="P466" s="30">
        <f t="shared" si="146"/>
        <v>0.4139719692791502</v>
      </c>
      <c r="Q466" s="30">
        <f t="shared" si="147"/>
        <v>6.5565949065257353E-2</v>
      </c>
      <c r="R466" s="30">
        <f t="shared" si="148"/>
        <v>33.829035473189606</v>
      </c>
      <c r="S466" s="30">
        <f t="shared" si="149"/>
        <v>-83.515833990045294</v>
      </c>
      <c r="T466" s="30">
        <f t="shared" si="150"/>
        <v>-12.134735533860805</v>
      </c>
      <c r="U466" s="39">
        <f t="shared" si="151"/>
        <v>47972773.7462781</v>
      </c>
      <c r="V466" s="39">
        <f t="shared" si="161"/>
        <v>5756732.8495533718</v>
      </c>
      <c r="W466" s="39">
        <f t="shared" si="158"/>
        <v>22919744.017365817</v>
      </c>
      <c r="X466" s="30">
        <f t="shared" si="152"/>
        <v>132.09777561745605</v>
      </c>
    </row>
    <row r="467" spans="5:24" x14ac:dyDescent="0.3">
      <c r="E467" s="30">
        <f t="shared" si="153"/>
        <v>4.6499999999999453</v>
      </c>
      <c r="F467" s="30">
        <f t="shared" si="154"/>
        <v>185.41508260528232</v>
      </c>
      <c r="G467" s="30">
        <f t="shared" si="142"/>
        <v>5.2225970015234369</v>
      </c>
      <c r="H467" s="30">
        <f t="shared" si="159"/>
        <v>0.1826169326261784</v>
      </c>
      <c r="I467" s="30">
        <f t="shared" si="155"/>
        <v>143.20133678745677</v>
      </c>
      <c r="J467" s="30">
        <f t="shared" si="156"/>
        <v>137.16067213479181</v>
      </c>
      <c r="K467" s="30">
        <f t="shared" si="157"/>
        <v>28.661351922469336</v>
      </c>
      <c r="L467" s="30">
        <f t="shared" si="143"/>
        <v>1145.365853717457</v>
      </c>
      <c r="M467" s="30">
        <f t="shared" si="144"/>
        <v>0.18613264259808854</v>
      </c>
      <c r="N467" s="30">
        <f t="shared" si="145"/>
        <v>4.0305947010594711E-3</v>
      </c>
      <c r="O467" s="30">
        <f t="shared" si="160"/>
        <v>116.62449687963479</v>
      </c>
      <c r="P467" s="30">
        <f t="shared" si="146"/>
        <v>0.4139170957458313</v>
      </c>
      <c r="Q467" s="30">
        <f t="shared" si="147"/>
        <v>6.5547803572370611E-2</v>
      </c>
      <c r="R467" s="30">
        <f t="shared" si="148"/>
        <v>33.764466253418725</v>
      </c>
      <c r="S467" s="30">
        <f t="shared" si="149"/>
        <v>-83.378530767562907</v>
      </c>
      <c r="T467" s="30">
        <f t="shared" si="150"/>
        <v>-12.153551413965916</v>
      </c>
      <c r="U467" s="39">
        <f t="shared" si="151"/>
        <v>47887556.156799018</v>
      </c>
      <c r="V467" s="39">
        <f t="shared" si="161"/>
        <v>5746506.7388158822</v>
      </c>
      <c r="W467" s="39">
        <f t="shared" si="158"/>
        <v>22977209.084753975</v>
      </c>
      <c r="X467" s="30">
        <f t="shared" si="152"/>
        <v>132.41223742398429</v>
      </c>
    </row>
    <row r="468" spans="5:24" x14ac:dyDescent="0.3">
      <c r="E468" s="30">
        <f t="shared" si="153"/>
        <v>4.6599999999999451</v>
      </c>
      <c r="F468" s="30">
        <f t="shared" si="154"/>
        <v>185.75272726781651</v>
      </c>
      <c r="G468" s="30">
        <f t="shared" si="142"/>
        <v>5.2244163659547738</v>
      </c>
      <c r="H468" s="30">
        <f t="shared" si="159"/>
        <v>0.18193644313369006</v>
      </c>
      <c r="I468" s="30">
        <f t="shared" si="155"/>
        <v>142.36755147978113</v>
      </c>
      <c r="J468" s="30">
        <f t="shared" si="156"/>
        <v>137.03913662065216</v>
      </c>
      <c r="K468" s="30">
        <f t="shared" si="157"/>
        <v>28.762631517585717</v>
      </c>
      <c r="L468" s="30">
        <f t="shared" si="143"/>
        <v>1149.4131921067426</v>
      </c>
      <c r="M468" s="30">
        <f t="shared" si="144"/>
        <v>0.1854592777608528</v>
      </c>
      <c r="N468" s="30">
        <f t="shared" si="145"/>
        <v>4.0402994769210528E-3</v>
      </c>
      <c r="O468" s="30">
        <f t="shared" si="160"/>
        <v>116.53826743235271</v>
      </c>
      <c r="P468" s="30">
        <f t="shared" si="146"/>
        <v>0.41386169312291121</v>
      </c>
      <c r="Q468" s="30">
        <f t="shared" si="147"/>
        <v>6.5529622721765241E-2</v>
      </c>
      <c r="R468" s="30">
        <f t="shared" si="148"/>
        <v>33.699069994381098</v>
      </c>
      <c r="S468" s="30">
        <f t="shared" si="149"/>
        <v>-83.23932176773576</v>
      </c>
      <c r="T468" s="30">
        <f t="shared" si="150"/>
        <v>-12.172306137398971</v>
      </c>
      <c r="U468" s="39">
        <f t="shared" si="151"/>
        <v>47801203.948553585</v>
      </c>
      <c r="V468" s="39">
        <f t="shared" si="161"/>
        <v>5736144.4738264298</v>
      </c>
      <c r="W468" s="39">
        <f t="shared" si="158"/>
        <v>23034570.52949224</v>
      </c>
      <c r="X468" s="30">
        <f t="shared" si="152"/>
        <v>132.72669654812356</v>
      </c>
    </row>
    <row r="469" spans="5:24" x14ac:dyDescent="0.3">
      <c r="E469" s="30">
        <f t="shared" si="153"/>
        <v>4.6699999999999449</v>
      </c>
      <c r="F469" s="30">
        <f t="shared" si="154"/>
        <v>186.08971796776032</v>
      </c>
      <c r="G469" s="30">
        <f t="shared" si="142"/>
        <v>5.2262289120829637</v>
      </c>
      <c r="H469" s="30">
        <f t="shared" si="159"/>
        <v>0.18125461281899291</v>
      </c>
      <c r="I469" s="30">
        <f t="shared" si="155"/>
        <v>141.53515826210378</v>
      </c>
      <c r="J469" s="30">
        <f t="shared" si="156"/>
        <v>136.91741355927817</v>
      </c>
      <c r="K469" s="30">
        <f t="shared" si="157"/>
        <v>28.864067402064041</v>
      </c>
      <c r="L469" s="30">
        <f t="shared" si="143"/>
        <v>1153.4667761364624</v>
      </c>
      <c r="M469" s="30">
        <f t="shared" si="144"/>
        <v>0.18478461469278037</v>
      </c>
      <c r="N469" s="30">
        <f t="shared" si="145"/>
        <v>4.0500334108254151E-3</v>
      </c>
      <c r="O469" s="30">
        <f t="shared" si="160"/>
        <v>116.45190492030787</v>
      </c>
      <c r="P469" s="30">
        <f t="shared" si="146"/>
        <v>0.41380575481620013</v>
      </c>
      <c r="Q469" s="30">
        <f t="shared" si="147"/>
        <v>6.5511406818927281E-2</v>
      </c>
      <c r="R469" s="30">
        <f t="shared" si="148"/>
        <v>33.632847257780256</v>
      </c>
      <c r="S469" s="30">
        <f t="shared" si="149"/>
        <v>-83.098208356803056</v>
      </c>
      <c r="T469" s="30">
        <f t="shared" si="150"/>
        <v>-12.190999218605388</v>
      </c>
      <c r="U469" s="39">
        <f t="shared" si="151"/>
        <v>47713717.891795546</v>
      </c>
      <c r="V469" s="39">
        <f t="shared" si="161"/>
        <v>5725646.1470154654</v>
      </c>
      <c r="W469" s="39">
        <f t="shared" si="158"/>
        <v>23091826.990962394</v>
      </c>
      <c r="X469" s="30">
        <f t="shared" si="152"/>
        <v>133.04115065011186</v>
      </c>
    </row>
    <row r="470" spans="5:24" x14ac:dyDescent="0.3">
      <c r="E470" s="30">
        <f t="shared" si="153"/>
        <v>4.6799999999999446</v>
      </c>
      <c r="F470" s="30">
        <f t="shared" si="154"/>
        <v>186.42604644033813</v>
      </c>
      <c r="G470" s="30">
        <f t="shared" si="142"/>
        <v>5.2280346266115734</v>
      </c>
      <c r="H470" s="30">
        <f t="shared" si="159"/>
        <v>0.18057145286096699</v>
      </c>
      <c r="I470" s="30">
        <f t="shared" si="155"/>
        <v>140.70417617853576</v>
      </c>
      <c r="J470" s="30">
        <f t="shared" si="156"/>
        <v>136.79550356709211</v>
      </c>
      <c r="K470" s="30">
        <f t="shared" si="157"/>
        <v>28.965659062219085</v>
      </c>
      <c r="L470" s="30">
        <f t="shared" si="143"/>
        <v>1157.5265852787115</v>
      </c>
      <c r="M470" s="30">
        <f t="shared" si="144"/>
        <v>0.18410866488165631</v>
      </c>
      <c r="N470" s="30">
        <f t="shared" si="145"/>
        <v>4.0597965903780278E-3</v>
      </c>
      <c r="O470" s="30">
        <f t="shared" si="160"/>
        <v>116.36540978085185</v>
      </c>
      <c r="P470" s="30">
        <f t="shared" si="146"/>
        <v>0.41374927413415391</v>
      </c>
      <c r="Q470" s="30">
        <f t="shared" si="147"/>
        <v>6.5493156174026929E-2</v>
      </c>
      <c r="R470" s="30">
        <f t="shared" si="148"/>
        <v>33.565798681600164</v>
      </c>
      <c r="S470" s="30">
        <f t="shared" si="149"/>
        <v>-82.955192081297881</v>
      </c>
      <c r="T470" s="30">
        <f t="shared" si="150"/>
        <v>-12.209630174423461</v>
      </c>
      <c r="U470" s="39">
        <f t="shared" si="151"/>
        <v>47625098.862281322</v>
      </c>
      <c r="V470" s="39">
        <f t="shared" si="161"/>
        <v>5715011.8634737581</v>
      </c>
      <c r="W470" s="39">
        <f t="shared" si="158"/>
        <v>23148977.109597132</v>
      </c>
      <c r="X470" s="30">
        <f t="shared" si="152"/>
        <v>133.3555973823409</v>
      </c>
    </row>
    <row r="471" spans="5:24" x14ac:dyDescent="0.3">
      <c r="E471" s="30">
        <f t="shared" si="153"/>
        <v>4.6899999999999444</v>
      </c>
      <c r="F471" s="30">
        <f t="shared" si="154"/>
        <v>186.76170442715411</v>
      </c>
      <c r="G471" s="30">
        <f t="shared" si="142"/>
        <v>5.2298334963576973</v>
      </c>
      <c r="H471" s="30">
        <f t="shared" si="159"/>
        <v>0.17988697461239767</v>
      </c>
      <c r="I471" s="30">
        <f t="shared" si="155"/>
        <v>139.87462425772279</v>
      </c>
      <c r="J471" s="30">
        <f t="shared" si="156"/>
        <v>136.67340726534789</v>
      </c>
      <c r="K471" s="30">
        <f t="shared" si="157"/>
        <v>29.067405980339281</v>
      </c>
      <c r="L471" s="30">
        <f t="shared" si="143"/>
        <v>1161.5925988446836</v>
      </c>
      <c r="M471" s="30">
        <f t="shared" si="144"/>
        <v>0.18343143998923345</v>
      </c>
      <c r="N471" s="30">
        <f t="shared" si="145"/>
        <v>4.0695891034475736E-3</v>
      </c>
      <c r="O471" s="30">
        <f t="shared" si="160"/>
        <v>116.27878245476433</v>
      </c>
      <c r="P471" s="30">
        <f t="shared" si="146"/>
        <v>0.41369224428623658</v>
      </c>
      <c r="Q471" s="30">
        <f t="shared" si="147"/>
        <v>6.5474871101931523E-2</v>
      </c>
      <c r="R471" s="30">
        <f t="shared" si="148"/>
        <v>33.49792498063843</v>
      </c>
      <c r="S471" s="30">
        <f t="shared" si="149"/>
        <v>-82.810274669334021</v>
      </c>
      <c r="T471" s="30">
        <f t="shared" si="150"/>
        <v>-12.228198524144949</v>
      </c>
      <c r="U471" s="39">
        <f t="shared" si="151"/>
        <v>47535347.842011102</v>
      </c>
      <c r="V471" s="39">
        <f t="shared" si="161"/>
        <v>5704241.7410413316</v>
      </c>
      <c r="W471" s="39">
        <f t="shared" si="158"/>
        <v>23206019.527007546</v>
      </c>
      <c r="X471" s="30">
        <f t="shared" si="152"/>
        <v>133.67003438949263</v>
      </c>
    </row>
    <row r="472" spans="5:24" x14ac:dyDescent="0.3">
      <c r="E472" s="30">
        <f t="shared" si="153"/>
        <v>4.6999999999999442</v>
      </c>
      <c r="F472" s="30">
        <f t="shared" si="154"/>
        <v>187.09668367696051</v>
      </c>
      <c r="G472" s="30">
        <f t="shared" si="142"/>
        <v>5.2316255082536918</v>
      </c>
      <c r="H472" s="30">
        <f t="shared" si="159"/>
        <v>0.17920118959944276</v>
      </c>
      <c r="I472" s="30">
        <f t="shared" si="155"/>
        <v>139.04652151102945</v>
      </c>
      <c r="J472" s="30">
        <f t="shared" si="156"/>
        <v>136.55112528010645</v>
      </c>
      <c r="K472" s="30">
        <f t="shared" si="157"/>
        <v>29.169307634707156</v>
      </c>
      <c r="L472" s="30">
        <f t="shared" si="143"/>
        <v>1165.6647959854881</v>
      </c>
      <c r="M472" s="30">
        <f t="shared" si="144"/>
        <v>0.18275295185168586</v>
      </c>
      <c r="N472" s="30">
        <f t="shared" si="145"/>
        <v>4.0794110381667369E-3</v>
      </c>
      <c r="O472" s="30">
        <f t="shared" si="160"/>
        <v>116.19202338623552</v>
      </c>
      <c r="P472" s="30">
        <f t="shared" si="146"/>
        <v>0.41363465838125313</v>
      </c>
      <c r="Q472" s="30">
        <f t="shared" si="147"/>
        <v>6.5456551922217734E-2</v>
      </c>
      <c r="R472" s="30">
        <f t="shared" si="148"/>
        <v>33.429226947029484</v>
      </c>
      <c r="S472" s="30">
        <f t="shared" si="149"/>
        <v>-82.66345803187015</v>
      </c>
      <c r="T472" s="30">
        <f t="shared" si="150"/>
        <v>-12.246703789575713</v>
      </c>
      <c r="U472" s="39">
        <f t="shared" si="151"/>
        <v>47444465.919956364</v>
      </c>
      <c r="V472" s="39">
        <f t="shared" si="161"/>
        <v>5693335.9103947636</v>
      </c>
      <c r="W472" s="39">
        <f t="shared" si="158"/>
        <v>23262952.886111494</v>
      </c>
      <c r="X472" s="30">
        <f t="shared" si="152"/>
        <v>133.98445930867766</v>
      </c>
    </row>
    <row r="473" spans="5:24" x14ac:dyDescent="0.3">
      <c r="E473" s="30">
        <f t="shared" si="153"/>
        <v>4.709999999999944</v>
      </c>
      <c r="F473" s="30">
        <f t="shared" si="154"/>
        <v>187.43097594643081</v>
      </c>
      <c r="G473" s="30">
        <f t="shared" si="142"/>
        <v>5.2334106493489116</v>
      </c>
      <c r="H473" s="30">
        <f t="shared" si="159"/>
        <v>0.17851410952198776</v>
      </c>
      <c r="I473" s="30">
        <f t="shared" si="155"/>
        <v>138.21988693071074</v>
      </c>
      <c r="J473" s="30">
        <f t="shared" si="156"/>
        <v>136.4286582422107</v>
      </c>
      <c r="K473" s="30">
        <f t="shared" si="157"/>
        <v>29.271363499620286</v>
      </c>
      <c r="L473" s="30">
        <f t="shared" si="143"/>
        <v>1169.7431556929889</v>
      </c>
      <c r="M473" s="30">
        <f t="shared" si="144"/>
        <v>0.18207321248003439</v>
      </c>
      <c r="N473" s="30">
        <f t="shared" si="145"/>
        <v>4.0892624829329946E-3</v>
      </c>
      <c r="O473" s="30">
        <f t="shared" si="160"/>
        <v>116.10513302284849</v>
      </c>
      <c r="P473" s="30">
        <f t="shared" si="146"/>
        <v>0.41357650942564944</v>
      </c>
      <c r="Q473" s="30">
        <f t="shared" si="147"/>
        <v>6.5438198959183139E-2</v>
      </c>
      <c r="R473" s="30">
        <f t="shared" si="148"/>
        <v>33.35970545075746</v>
      </c>
      <c r="S473" s="30">
        <f t="shared" si="149"/>
        <v>-82.514744263950334</v>
      </c>
      <c r="T473" s="30">
        <f t="shared" si="150"/>
        <v>-12.265145495096409</v>
      </c>
      <c r="U473" s="39">
        <f t="shared" si="151"/>
        <v>47352454.292772964</v>
      </c>
      <c r="V473" s="39">
        <f t="shared" si="161"/>
        <v>5682294.515132755</v>
      </c>
      <c r="W473" s="39">
        <f t="shared" si="158"/>
        <v>23319775.831262823</v>
      </c>
      <c r="X473" s="30">
        <f t="shared" si="152"/>
        <v>134.29886976957479</v>
      </c>
    </row>
    <row r="474" spans="5:24" x14ac:dyDescent="0.3">
      <c r="E474" s="30">
        <f t="shared" si="153"/>
        <v>4.7199999999999438</v>
      </c>
      <c r="F474" s="30">
        <f t="shared" si="154"/>
        <v>187.76457300093838</v>
      </c>
      <c r="G474" s="30">
        <f t="shared" si="142"/>
        <v>5.2351889068114632</v>
      </c>
      <c r="H474" s="30">
        <f t="shared" si="159"/>
        <v>0.17782574625515579</v>
      </c>
      <c r="I474" s="30">
        <f t="shared" si="155"/>
        <v>137.39473948807125</v>
      </c>
      <c r="J474" s="30">
        <f t="shared" si="156"/>
        <v>136.30600678725975</v>
      </c>
      <c r="K474" s="30">
        <f t="shared" si="157"/>
        <v>29.373573045412755</v>
      </c>
      <c r="L474" s="30">
        <f t="shared" si="143"/>
        <v>1173.82765680066</v>
      </c>
      <c r="M474" s="30">
        <f t="shared" si="144"/>
        <v>0.18139223406054542</v>
      </c>
      <c r="N474" s="30">
        <f t="shared" si="145"/>
        <v>4.0991435264094182E-3</v>
      </c>
      <c r="O474" s="30">
        <f t="shared" si="160"/>
        <v>116.01811181556079</v>
      </c>
      <c r="P474" s="30">
        <f t="shared" si="146"/>
        <v>0.41351779032178088</v>
      </c>
      <c r="Q474" s="30">
        <f t="shared" si="147"/>
        <v>6.5419812541856942E-2</v>
      </c>
      <c r="R474" s="30">
        <f t="shared" si="148"/>
        <v>33.289361440158757</v>
      </c>
      <c r="S474" s="30">
        <f t="shared" si="149"/>
        <v>-82.364135645920754</v>
      </c>
      <c r="T474" s="30">
        <f t="shared" si="150"/>
        <v>-12.283523167723203</v>
      </c>
      <c r="U474" s="39">
        <f t="shared" si="151"/>
        <v>47259314.265500128</v>
      </c>
      <c r="V474" s="39">
        <f t="shared" si="161"/>
        <v>5671117.7118600151</v>
      </c>
      <c r="W474" s="39">
        <f t="shared" si="158"/>
        <v>23376487.008381423</v>
      </c>
      <c r="X474" s="30">
        <f t="shared" si="152"/>
        <v>134.61326339457196</v>
      </c>
    </row>
    <row r="475" spans="5:24" x14ac:dyDescent="0.3">
      <c r="E475" s="30">
        <f t="shared" si="153"/>
        <v>4.7299999999999436</v>
      </c>
      <c r="F475" s="30">
        <f t="shared" si="154"/>
        <v>188.09746661533998</v>
      </c>
      <c r="G475" s="30">
        <f t="shared" si="142"/>
        <v>5.2369602679299492</v>
      </c>
      <c r="H475" s="30">
        <f t="shared" si="159"/>
        <v>0.17713611184859701</v>
      </c>
      <c r="I475" s="30">
        <f t="shared" si="155"/>
        <v>136.57109813161205</v>
      </c>
      <c r="J475" s="30">
        <f t="shared" si="156"/>
        <v>136.1831715555825</v>
      </c>
      <c r="K475" s="30">
        <f t="shared" si="157"/>
        <v>29.475935738477116</v>
      </c>
      <c r="L475" s="30">
        <f t="shared" si="143"/>
        <v>1177.9182779844627</v>
      </c>
      <c r="M475" s="30">
        <f t="shared" si="144"/>
        <v>0.18071002895510022</v>
      </c>
      <c r="N475" s="30">
        <f t="shared" si="145"/>
        <v>4.1090542575254654E-3</v>
      </c>
      <c r="O475" s="30">
        <f t="shared" si="160"/>
        <v>115.93096021868578</v>
      </c>
      <c r="P475" s="30">
        <f t="shared" si="146"/>
        <v>0.41345849386614725</v>
      </c>
      <c r="Q475" s="30">
        <f t="shared" si="147"/>
        <v>6.540139300400992E-2</v>
      </c>
      <c r="R475" s="30">
        <f t="shared" si="148"/>
        <v>33.218195942413566</v>
      </c>
      <c r="S475" s="30">
        <f t="shared" si="149"/>
        <v>-82.21163464462127</v>
      </c>
      <c r="T475" s="30">
        <f t="shared" si="150"/>
        <v>-12.301836337168485</v>
      </c>
      <c r="U475" s="39">
        <f t="shared" si="151"/>
        <v>47165047.252244011</v>
      </c>
      <c r="V475" s="39">
        <f t="shared" si="161"/>
        <v>5659805.6702692807</v>
      </c>
      <c r="W475" s="39">
        <f t="shared" si="158"/>
        <v>23433085.065084115</v>
      </c>
      <c r="X475" s="30">
        <f t="shared" si="152"/>
        <v>134.92763779890839</v>
      </c>
    </row>
    <row r="476" spans="5:24" x14ac:dyDescent="0.3">
      <c r="E476" s="30">
        <f t="shared" si="153"/>
        <v>4.7399999999999434</v>
      </c>
      <c r="F476" s="30">
        <f t="shared" si="154"/>
        <v>188.42964857476412</v>
      </c>
      <c r="G476" s="30">
        <f t="shared" si="142"/>
        <v>5.2387247201152221</v>
      </c>
      <c r="H476" s="30">
        <f t="shared" si="159"/>
        <v>0.17644521852728801</v>
      </c>
      <c r="I476" s="30">
        <f t="shared" si="155"/>
        <v>135.74898178516582</v>
      </c>
      <c r="J476" s="30">
        <f t="shared" si="156"/>
        <v>136.06015319221081</v>
      </c>
      <c r="K476" s="30">
        <f t="shared" si="157"/>
        <v>29.578451041286854</v>
      </c>
      <c r="L476" s="30">
        <f t="shared" si="143"/>
        <v>1182.0149977637459</v>
      </c>
      <c r="M476" s="30">
        <f t="shared" si="144"/>
        <v>0.18002660970153692</v>
      </c>
      <c r="N476" s="30">
        <f t="shared" si="145"/>
        <v>4.1189947654777818E-3</v>
      </c>
      <c r="O476" s="30">
        <f t="shared" si="160"/>
        <v>115.84367868987357</v>
      </c>
      <c r="P476" s="30">
        <f t="shared" si="146"/>
        <v>0.41339861274759437</v>
      </c>
      <c r="Q476" s="30">
        <f t="shared" si="147"/>
        <v>6.5382940684163712E-2</v>
      </c>
      <c r="R476" s="30">
        <f t="shared" si="148"/>
        <v>33.146210064026548</v>
      </c>
      <c r="S476" s="30">
        <f t="shared" si="149"/>
        <v>-82.057243914552103</v>
      </c>
      <c r="T476" s="30">
        <f t="shared" si="150"/>
        <v>-12.320084535901616</v>
      </c>
      <c r="U476" s="39">
        <f t="shared" si="151"/>
        <v>47069654.776846521</v>
      </c>
      <c r="V476" s="39">
        <f t="shared" si="161"/>
        <v>5648358.573221582</v>
      </c>
      <c r="W476" s="39">
        <f t="shared" si="158"/>
        <v>23489568.650816329</v>
      </c>
      <c r="X476" s="30">
        <f t="shared" si="152"/>
        <v>135.24199059081849</v>
      </c>
    </row>
    <row r="477" spans="5:24" x14ac:dyDescent="0.3">
      <c r="E477" s="30">
        <f t="shared" si="153"/>
        <v>4.7499999999999432</v>
      </c>
      <c r="F477" s="30">
        <f t="shared" si="154"/>
        <v>188.76111067540438</v>
      </c>
      <c r="G477" s="30">
        <f t="shared" si="142"/>
        <v>5.2404822509021409</v>
      </c>
      <c r="H477" s="30">
        <f t="shared" si="159"/>
        <v>0.17575307869188705</v>
      </c>
      <c r="I477" s="30">
        <f t="shared" si="155"/>
        <v>134.92840934602032</v>
      </c>
      <c r="J477" s="30">
        <f t="shared" si="156"/>
        <v>135.9369523468518</v>
      </c>
      <c r="K477" s="30">
        <f t="shared" si="157"/>
        <v>29.681118412419369</v>
      </c>
      <c r="L477" s="30">
        <f t="shared" si="143"/>
        <v>1186.1177945021625</v>
      </c>
      <c r="M477" s="30">
        <f t="shared" si="144"/>
        <v>0.17934198901396201</v>
      </c>
      <c r="N477" s="30">
        <f t="shared" si="145"/>
        <v>4.1289651397310063E-3</v>
      </c>
      <c r="O477" s="30">
        <f t="shared" si="160"/>
        <v>115.75626769009135</v>
      </c>
      <c r="P477" s="30">
        <f t="shared" si="146"/>
        <v>0.41333813954548121</v>
      </c>
      <c r="Q477" s="30">
        <f t="shared" si="147"/>
        <v>6.5364455925599182E-2</v>
      </c>
      <c r="R477" s="30">
        <f t="shared" si="148"/>
        <v>33.073404991295988</v>
      </c>
      <c r="S477" s="30">
        <f t="shared" si="149"/>
        <v>-81.900966299014087</v>
      </c>
      <c r="T477" s="30">
        <f t="shared" si="150"/>
        <v>-12.338267299209619</v>
      </c>
      <c r="U477" s="39">
        <f t="shared" si="151"/>
        <v>46973138.473538078</v>
      </c>
      <c r="V477" s="39">
        <f t="shared" si="161"/>
        <v>5636776.6168245692</v>
      </c>
      <c r="W477" s="39">
        <f t="shared" si="158"/>
        <v>23545936.416984573</v>
      </c>
      <c r="X477" s="30">
        <f t="shared" si="152"/>
        <v>135.55631937167661</v>
      </c>
    </row>
    <row r="478" spans="5:24" x14ac:dyDescent="0.3">
      <c r="E478" s="30">
        <f t="shared" si="153"/>
        <v>4.7599999999999429</v>
      </c>
      <c r="F478" s="30">
        <f t="shared" si="154"/>
        <v>189.09184472531734</v>
      </c>
      <c r="G478" s="30">
        <f t="shared" si="142"/>
        <v>5.2422328479513336</v>
      </c>
      <c r="H478" s="30">
        <f t="shared" si="159"/>
        <v>0.17505970491926703</v>
      </c>
      <c r="I478" s="30">
        <f t="shared" si="155"/>
        <v>134.10939968303018</v>
      </c>
      <c r="J478" s="30">
        <f t="shared" si="156"/>
        <v>135.81356967385969</v>
      </c>
      <c r="K478" s="30">
        <f t="shared" si="157"/>
        <v>29.78393730657945</v>
      </c>
      <c r="L478" s="30">
        <f t="shared" si="143"/>
        <v>1190.2266464086081</v>
      </c>
      <c r="M478" s="30">
        <f t="shared" si="144"/>
        <v>0.17865617978303241</v>
      </c>
      <c r="N478" s="30">
        <f t="shared" si="145"/>
        <v>4.1389654700185749E-3</v>
      </c>
      <c r="O478" s="30">
        <f t="shared" si="160"/>
        <v>115.66872768360345</v>
      </c>
      <c r="P478" s="30">
        <f t="shared" si="146"/>
        <v>0.413277066727812</v>
      </c>
      <c r="Q478" s="30">
        <f t="shared" si="147"/>
        <v>6.5345939076364087E-2</v>
      </c>
      <c r="R478" s="30">
        <f t="shared" si="148"/>
        <v>32.999781990771339</v>
      </c>
      <c r="S478" s="30">
        <f t="shared" si="149"/>
        <v>-81.74280483122223</v>
      </c>
      <c r="T478" s="30">
        <f t="shared" si="150"/>
        <v>-12.356384165257886</v>
      </c>
      <c r="U478" s="39">
        <f t="shared" si="151"/>
        <v>46875500.087574415</v>
      </c>
      <c r="V478" s="39">
        <f t="shared" si="161"/>
        <v>5625060.0105089294</v>
      </c>
      <c r="W478" s="39">
        <f t="shared" si="158"/>
        <v>23602187.017089661</v>
      </c>
      <c r="X478" s="30">
        <f t="shared" si="152"/>
        <v>135.87062173614336</v>
      </c>
    </row>
    <row r="479" spans="5:24" x14ac:dyDescent="0.3">
      <c r="E479" s="30">
        <f t="shared" si="153"/>
        <v>4.7699999999999427</v>
      </c>
      <c r="F479" s="30">
        <f t="shared" si="154"/>
        <v>189.42184254522505</v>
      </c>
      <c r="G479" s="30">
        <f t="shared" si="142"/>
        <v>5.243976499050957</v>
      </c>
      <c r="H479" s="30">
        <f t="shared" si="159"/>
        <v>0.17436510996233778</v>
      </c>
      <c r="I479" s="30">
        <f t="shared" si="155"/>
        <v>133.29197163471795</v>
      </c>
      <c r="J479" s="30">
        <f t="shared" si="156"/>
        <v>135.69000583220711</v>
      </c>
      <c r="K479" s="30">
        <f t="shared" si="157"/>
        <v>29.886907174623264</v>
      </c>
      <c r="L479" s="30">
        <f t="shared" si="143"/>
        <v>1194.3415315381794</v>
      </c>
      <c r="M479" s="30">
        <f t="shared" si="144"/>
        <v>0.17796919507620665</v>
      </c>
      <c r="N479" s="30">
        <f t="shared" si="145"/>
        <v>4.1489958463435299E-3</v>
      </c>
      <c r="O479" s="30">
        <f t="shared" si="160"/>
        <v>115.58105913795094</v>
      </c>
      <c r="P479" s="30">
        <f t="shared" si="146"/>
        <v>0.41321538664933211</v>
      </c>
      <c r="Q479" s="30">
        <f t="shared" si="147"/>
        <v>6.5327390489279796E-2</v>
      </c>
      <c r="R479" s="30">
        <f t="shared" si="148"/>
        <v>32.925342409698779</v>
      </c>
      <c r="S479" s="30">
        <f t="shared" si="149"/>
        <v>-81.582762735391825</v>
      </c>
      <c r="T479" s="30">
        <f t="shared" si="150"/>
        <v>-12.374434675150789</v>
      </c>
      <c r="U479" s="39">
        <f t="shared" si="151"/>
        <v>46776741.475856699</v>
      </c>
      <c r="V479" s="39">
        <f t="shared" si="161"/>
        <v>5613208.977102804</v>
      </c>
      <c r="W479" s="39">
        <f t="shared" si="158"/>
        <v>23658319.10686069</v>
      </c>
      <c r="X479" s="30">
        <f t="shared" si="152"/>
        <v>136.18489527231324</v>
      </c>
    </row>
    <row r="480" spans="5:24" x14ac:dyDescent="0.3">
      <c r="E480" s="30">
        <f t="shared" si="153"/>
        <v>4.7799999999999425</v>
      </c>
      <c r="F480" s="30">
        <f t="shared" si="154"/>
        <v>189.75109596932202</v>
      </c>
      <c r="G480" s="30">
        <f t="shared" si="142"/>
        <v>5.2457131921184637</v>
      </c>
      <c r="H480" s="30">
        <f t="shared" si="159"/>
        <v>0.17366930675066783</v>
      </c>
      <c r="I480" s="30">
        <f t="shared" si="155"/>
        <v>132.47614400736404</v>
      </c>
      <c r="J480" s="30">
        <f t="shared" si="156"/>
        <v>135.56626148545558</v>
      </c>
      <c r="K480" s="30">
        <f t="shared" si="157"/>
        <v>29.990027463582855</v>
      </c>
      <c r="L480" s="30">
        <f t="shared" si="143"/>
        <v>1198.4624277931534</v>
      </c>
      <c r="M480" s="30">
        <f t="shared" si="144"/>
        <v>0.17728104813796566</v>
      </c>
      <c r="N480" s="30">
        <f t="shared" si="145"/>
        <v>4.1590563589793215E-3</v>
      </c>
      <c r="O480" s="30">
        <f t="shared" si="160"/>
        <v>115.49326252393074</v>
      </c>
      <c r="P480" s="30">
        <f t="shared" si="146"/>
        <v>0.41315309154958746</v>
      </c>
      <c r="Q480" s="30">
        <f t="shared" si="147"/>
        <v>6.5308810521947286E-2</v>
      </c>
      <c r="R480" s="30">
        <f t="shared" si="148"/>
        <v>32.850087676454621</v>
      </c>
      <c r="S480" s="30">
        <f t="shared" si="149"/>
        <v>-81.420843427796711</v>
      </c>
      <c r="T480" s="30">
        <f t="shared" si="150"/>
        <v>-12.392418372992287</v>
      </c>
      <c r="U480" s="39">
        <f t="shared" si="151"/>
        <v>46676864.607535057</v>
      </c>
      <c r="V480" s="39">
        <f t="shared" si="161"/>
        <v>5601223.7529042065</v>
      </c>
      <c r="W480" s="39">
        <f t="shared" si="158"/>
        <v>23714331.344389733</v>
      </c>
      <c r="X480" s="30">
        <f t="shared" si="152"/>
        <v>136.49913756186348</v>
      </c>
    </row>
    <row r="481" spans="5:24" x14ac:dyDescent="0.3">
      <c r="E481" s="30">
        <f t="shared" si="153"/>
        <v>4.7899999999999423</v>
      </c>
      <c r="F481" s="30">
        <f t="shared" si="154"/>
        <v>190.07959684608656</v>
      </c>
      <c r="G481" s="30">
        <f t="shared" si="142"/>
        <v>5.2474429152023685</v>
      </c>
      <c r="H481" s="30">
        <f t="shared" si="159"/>
        <v>0.17297230839048439</v>
      </c>
      <c r="I481" s="30">
        <f t="shared" si="155"/>
        <v>131.66193557308608</v>
      </c>
      <c r="J481" s="30">
        <f t="shared" si="156"/>
        <v>135.44233730172567</v>
      </c>
      <c r="K481" s="30">
        <f t="shared" si="157"/>
        <v>30.093297616691125</v>
      </c>
      <c r="L481" s="30">
        <f t="shared" si="143"/>
        <v>1202.5893129239855</v>
      </c>
      <c r="M481" s="30">
        <f t="shared" si="144"/>
        <v>0.17659175239000113</v>
      </c>
      <c r="N481" s="30">
        <f t="shared" si="145"/>
        <v>4.1691470984706342E-3</v>
      </c>
      <c r="O481" s="30">
        <f t="shared" si="160"/>
        <v>115.40533831557437</v>
      </c>
      <c r="P481" s="30">
        <f t="shared" si="146"/>
        <v>0.41309017355094652</v>
      </c>
      <c r="Q481" s="30">
        <f t="shared" si="147"/>
        <v>6.5290199536752247E-2</v>
      </c>
      <c r="R481" s="30">
        <f t="shared" si="148"/>
        <v>32.774019300966032</v>
      </c>
      <c r="S481" s="30">
        <f t="shared" si="149"/>
        <v>-81.257050517798376</v>
      </c>
      <c r="T481" s="30">
        <f t="shared" si="150"/>
        <v>-12.410334805946414</v>
      </c>
      <c r="U481" s="39">
        <f t="shared" si="151"/>
        <v>46575871.564594455</v>
      </c>
      <c r="V481" s="39">
        <f t="shared" si="161"/>
        <v>5589104.5877513345</v>
      </c>
      <c r="W481" s="39">
        <f t="shared" si="158"/>
        <v>23770222.390267245</v>
      </c>
      <c r="X481" s="30">
        <f t="shared" si="152"/>
        <v>136.81334618020404</v>
      </c>
    </row>
    <row r="482" spans="5:24" x14ac:dyDescent="0.3">
      <c r="E482" s="30">
        <f t="shared" si="153"/>
        <v>4.7999999999999421</v>
      </c>
      <c r="F482" s="30">
        <f t="shared" si="154"/>
        <v>190.40733703909623</v>
      </c>
      <c r="G482" s="30">
        <f t="shared" si="142"/>
        <v>5.2491656564840188</v>
      </c>
      <c r="H482" s="30">
        <f t="shared" si="159"/>
        <v>0.17227412816502863</v>
      </c>
      <c r="I482" s="30">
        <f t="shared" si="155"/>
        <v>130.84936506790811</v>
      </c>
      <c r="J482" s="30">
        <f t="shared" si="156"/>
        <v>135.31823395366621</v>
      </c>
      <c r="K482" s="30">
        <f t="shared" si="157"/>
        <v>30.196717073407346</v>
      </c>
      <c r="L482" s="30">
        <f t="shared" si="143"/>
        <v>1206.7221645303293</v>
      </c>
      <c r="M482" s="30">
        <f t="shared" si="144"/>
        <v>0.17590132143137233</v>
      </c>
      <c r="N482" s="30">
        <f t="shared" si="145"/>
        <v>4.179268155634192E-3</v>
      </c>
      <c r="O482" s="30">
        <f t="shared" si="160"/>
        <v>115.31728699012618</v>
      </c>
      <c r="P482" s="30">
        <f t="shared" si="146"/>
        <v>0.41302662465658374</v>
      </c>
      <c r="Q482" s="30">
        <f t="shared" si="147"/>
        <v>6.5271557900869262E-2</v>
      </c>
      <c r="R482" s="30">
        <f t="shared" si="148"/>
        <v>32.697138875119109</v>
      </c>
      <c r="S482" s="30">
        <f t="shared" si="149"/>
        <v>-81.091387808846008</v>
      </c>
      <c r="T482" s="30">
        <f t="shared" si="150"/>
        <v>-12.428183524297697</v>
      </c>
      <c r="U482" s="39">
        <f t="shared" si="151"/>
        <v>46473764.542423129</v>
      </c>
      <c r="V482" s="39">
        <f t="shared" si="161"/>
        <v>5576851.7450907752</v>
      </c>
      <c r="W482" s="39">
        <f t="shared" si="158"/>
        <v>23825990.907718152</v>
      </c>
      <c r="X482" s="30">
        <f t="shared" si="152"/>
        <v>137.12751869662924</v>
      </c>
    </row>
    <row r="483" spans="5:24" x14ac:dyDescent="0.3">
      <c r="E483" s="30">
        <f t="shared" si="153"/>
        <v>4.8099999999999419</v>
      </c>
      <c r="F483" s="30">
        <f t="shared" si="154"/>
        <v>190.73430842784742</v>
      </c>
      <c r="G483" s="30">
        <f t="shared" si="142"/>
        <v>5.2508814042793661</v>
      </c>
      <c r="H483" s="30">
        <f t="shared" si="159"/>
        <v>0.17157477953473332</v>
      </c>
      <c r="I483" s="30">
        <f t="shared" si="155"/>
        <v>130.03845118981965</v>
      </c>
      <c r="J483" s="30">
        <f t="shared" si="156"/>
        <v>135.19395211842323</v>
      </c>
      <c r="K483" s="30">
        <f t="shared" si="157"/>
        <v>30.300285269443158</v>
      </c>
      <c r="L483" s="30">
        <f t="shared" si="143"/>
        <v>1210.8609600620762</v>
      </c>
      <c r="M483" s="30">
        <f t="shared" si="144"/>
        <v>0.17520976903862978</v>
      </c>
      <c r="N483" s="30">
        <f t="shared" si="145"/>
        <v>4.1894196215595753E-3</v>
      </c>
      <c r="O483" s="30">
        <f t="shared" si="160"/>
        <v>115.22910902802128</v>
      </c>
      <c r="P483" s="30">
        <f t="shared" si="146"/>
        <v>0.41296243674842431</v>
      </c>
      <c r="Q483" s="30">
        <f t="shared" si="147"/>
        <v>6.5252885986265219E-2</v>
      </c>
      <c r="R483" s="30">
        <f t="shared" si="148"/>
        <v>32.619448073153706</v>
      </c>
      <c r="S483" s="30">
        <f t="shared" si="149"/>
        <v>-80.923859299446164</v>
      </c>
      <c r="T483" s="30">
        <f t="shared" si="150"/>
        <v>-12.445964081511473</v>
      </c>
      <c r="U483" s="39">
        <f t="shared" si="151"/>
        <v>46370545.850362718</v>
      </c>
      <c r="V483" s="39">
        <f t="shared" si="161"/>
        <v>5564465.5020435257</v>
      </c>
      <c r="W483" s="39">
        <f t="shared" si="158"/>
        <v>23881635.562738586</v>
      </c>
      <c r="X483" s="30">
        <f t="shared" si="152"/>
        <v>137.44165267447039</v>
      </c>
    </row>
    <row r="484" spans="5:24" x14ac:dyDescent="0.3">
      <c r="E484" s="30">
        <f t="shared" si="153"/>
        <v>4.8199999999999417</v>
      </c>
      <c r="F484" s="30">
        <f t="shared" si="154"/>
        <v>191.06050290857897</v>
      </c>
      <c r="G484" s="30">
        <f t="shared" si="142"/>
        <v>5.2525901470407375</v>
      </c>
      <c r="H484" s="30">
        <f t="shared" si="159"/>
        <v>0.17087427613713402</v>
      </c>
      <c r="I484" s="30">
        <f t="shared" si="155"/>
        <v>129.22921259682519</v>
      </c>
      <c r="J484" s="30">
        <f t="shared" si="156"/>
        <v>135.06949247760812</v>
      </c>
      <c r="K484" s="30">
        <f t="shared" si="157"/>
        <v>30.404001636789086</v>
      </c>
      <c r="L484" s="30">
        <f t="shared" si="143"/>
        <v>1215.0056768204126</v>
      </c>
      <c r="M484" s="30">
        <f t="shared" si="144"/>
        <v>0.17451710916590565</v>
      </c>
      <c r="N484" s="30">
        <f t="shared" si="145"/>
        <v>4.1996015876100464E-3</v>
      </c>
      <c r="O484" s="30">
        <f t="shared" si="160"/>
        <v>115.14080491286296</v>
      </c>
      <c r="P484" s="30">
        <f t="shared" si="146"/>
        <v>0.41289760158504807</v>
      </c>
      <c r="Q484" s="30">
        <f t="shared" si="147"/>
        <v>6.523418416970167E-2</v>
      </c>
      <c r="R484" s="30">
        <f t="shared" si="148"/>
        <v>32.540948652044868</v>
      </c>
      <c r="S484" s="30">
        <f t="shared" si="149"/>
        <v>-80.754469184101808</v>
      </c>
      <c r="T484" s="30">
        <f t="shared" si="150"/>
        <v>-12.463676034294062</v>
      </c>
      <c r="U484" s="39">
        <f t="shared" si="151"/>
        <v>46266217.912239902</v>
      </c>
      <c r="V484" s="39">
        <f t="shared" si="161"/>
        <v>5551946.1494687879</v>
      </c>
      <c r="W484" s="39">
        <f t="shared" si="158"/>
        <v>23937155.024233274</v>
      </c>
      <c r="X484" s="30">
        <f t="shared" si="152"/>
        <v>137.75574567124951</v>
      </c>
    </row>
    <row r="485" spans="5:24" x14ac:dyDescent="0.3">
      <c r="E485" s="30">
        <f t="shared" si="153"/>
        <v>4.8299999999999415</v>
      </c>
      <c r="F485" s="30">
        <f t="shared" si="154"/>
        <v>191.38591239509941</v>
      </c>
      <c r="G485" s="30">
        <f t="shared" si="142"/>
        <v>5.2542918733586097</v>
      </c>
      <c r="H485" s="30">
        <f t="shared" si="159"/>
        <v>0.1701726317872243</v>
      </c>
      <c r="I485" s="30">
        <f t="shared" si="155"/>
        <v>128.42166790498416</v>
      </c>
      <c r="J485" s="30">
        <f t="shared" si="156"/>
        <v>134.94485571726517</v>
      </c>
      <c r="K485" s="30">
        <f t="shared" si="157"/>
        <v>30.507865603741536</v>
      </c>
      <c r="L485" s="30">
        <f t="shared" si="143"/>
        <v>1219.1562919589023</v>
      </c>
      <c r="M485" s="30">
        <f t="shared" si="144"/>
        <v>0.17382335594497073</v>
      </c>
      <c r="N485" s="30">
        <f t="shared" si="145"/>
        <v>4.2098141454233705E-3</v>
      </c>
      <c r="O485" s="30">
        <f t="shared" si="160"/>
        <v>115.05237513139964</v>
      </c>
      <c r="P485" s="30">
        <f t="shared" si="146"/>
        <v>0.41283211079955362</v>
      </c>
      <c r="Q485" s="30">
        <f t="shared" si="147"/>
        <v>6.5215452832736429E-2</v>
      </c>
      <c r="R485" s="30">
        <f t="shared" si="148"/>
        <v>32.461642451870702</v>
      </c>
      <c r="S485" s="30">
        <f t="shared" si="149"/>
        <v>-80.583221854219971</v>
      </c>
      <c r="T485" s="30">
        <f t="shared" si="150"/>
        <v>-12.481318942652832</v>
      </c>
      <c r="U485" s="39">
        <f t="shared" si="151"/>
        <v>46160783.266879298</v>
      </c>
      <c r="V485" s="39">
        <f t="shared" si="161"/>
        <v>5539293.9920255151</v>
      </c>
      <c r="W485" s="39">
        <f t="shared" si="158"/>
        <v>23992547.964153528</v>
      </c>
      <c r="X485" s="30">
        <f t="shared" si="152"/>
        <v>138.0697952388347</v>
      </c>
    </row>
    <row r="486" spans="5:24" x14ac:dyDescent="0.3">
      <c r="E486" s="30">
        <f t="shared" si="153"/>
        <v>4.8399999999999412</v>
      </c>
      <c r="F486" s="30">
        <f t="shared" si="154"/>
        <v>191.7105288196181</v>
      </c>
      <c r="G486" s="30">
        <f t="shared" si="142"/>
        <v>5.2559865719633843</v>
      </c>
      <c r="H486" s="30">
        <f t="shared" si="159"/>
        <v>0.16946986047745582</v>
      </c>
      <c r="I486" s="30">
        <f t="shared" si="155"/>
        <v>127.61583568644197</v>
      </c>
      <c r="J486" s="30">
        <f t="shared" si="156"/>
        <v>134.82004252783864</v>
      </c>
      <c r="K486" s="30">
        <f t="shared" si="157"/>
        <v>30.611876594930308</v>
      </c>
      <c r="L486" s="30">
        <f t="shared" si="143"/>
        <v>1223.3127824845824</v>
      </c>
      <c r="M486" s="30">
        <f t="shared" si="144"/>
        <v>0.1731285236852563</v>
      </c>
      <c r="N486" s="30">
        <f t="shared" si="145"/>
        <v>4.2200573869126366E-3</v>
      </c>
      <c r="O486" s="30">
        <f t="shared" si="160"/>
        <v>114.96382017350152</v>
      </c>
      <c r="P486" s="30">
        <f t="shared" si="146"/>
        <v>0.41276595589738002</v>
      </c>
      <c r="Q486" s="30">
        <f t="shared" si="147"/>
        <v>6.5196692361724137E-2</v>
      </c>
      <c r="R486" s="30">
        <f t="shared" si="148"/>
        <v>32.381531396166103</v>
      </c>
      <c r="S486" s="30">
        <f t="shared" si="149"/>
        <v>-80.410121898987114</v>
      </c>
      <c r="T486" s="30">
        <f t="shared" si="150"/>
        <v>-12.49889236995609</v>
      </c>
      <c r="U486" s="39">
        <f t="shared" si="151"/>
        <v>46054244.56859684</v>
      </c>
      <c r="V486" s="39">
        <f t="shared" si="161"/>
        <v>5526509.3482316202</v>
      </c>
      <c r="W486" s="39">
        <f t="shared" si="158"/>
        <v>24047813.057635844</v>
      </c>
      <c r="X486" s="30">
        <f t="shared" si="152"/>
        <v>138.3837989235962</v>
      </c>
    </row>
    <row r="487" spans="5:24" x14ac:dyDescent="0.3">
      <c r="E487" s="30">
        <f t="shared" si="153"/>
        <v>4.849999999999941</v>
      </c>
      <c r="F487" s="30">
        <f t="shared" si="154"/>
        <v>192.03434413357976</v>
      </c>
      <c r="G487" s="30">
        <f t="shared" si="142"/>
        <v>5.2576742317271599</v>
      </c>
      <c r="H487" s="30">
        <f t="shared" si="159"/>
        <v>0.16876597637756063</v>
      </c>
      <c r="I487" s="30">
        <f t="shared" si="155"/>
        <v>126.8117344674521</v>
      </c>
      <c r="J487" s="30">
        <f t="shared" si="156"/>
        <v>134.69505360413908</v>
      </c>
      <c r="K487" s="30">
        <f t="shared" si="157"/>
        <v>30.716034031346609</v>
      </c>
      <c r="L487" s="30">
        <f t="shared" si="143"/>
        <v>1227.4751252590854</v>
      </c>
      <c r="M487" s="30">
        <f t="shared" si="144"/>
        <v>0.17243262687384156</v>
      </c>
      <c r="N487" s="30">
        <f t="shared" si="145"/>
        <v>4.2303314042670855E-3</v>
      </c>
      <c r="O487" s="30">
        <f t="shared" si="160"/>
        <v>114.87514053213667</v>
      </c>
      <c r="P487" s="30">
        <f t="shared" si="146"/>
        <v>0.41269912825408561</v>
      </c>
      <c r="Q487" s="30">
        <f t="shared" si="147"/>
        <v>6.5177903147815935E-2</v>
      </c>
      <c r="R487" s="30">
        <f t="shared" si="148"/>
        <v>32.300617492262326</v>
      </c>
      <c r="S487" s="30">
        <f t="shared" si="149"/>
        <v>-80.235174106211929</v>
      </c>
      <c r="T487" s="30">
        <f t="shared" si="150"/>
        <v>-12.516395882992818</v>
      </c>
      <c r="U487" s="39">
        <f t="shared" si="151"/>
        <v>45946604.587673485</v>
      </c>
      <c r="V487" s="39">
        <f t="shared" si="161"/>
        <v>5513592.5505208177</v>
      </c>
      <c r="W487" s="39">
        <f t="shared" si="158"/>
        <v>24102948.983141053</v>
      </c>
      <c r="X487" s="30">
        <f t="shared" si="152"/>
        <v>138.69775426656426</v>
      </c>
    </row>
    <row r="488" spans="5:24" x14ac:dyDescent="0.3">
      <c r="E488" s="30">
        <f t="shared" si="153"/>
        <v>4.8599999999999408</v>
      </c>
      <c r="F488" s="30">
        <f t="shared" si="154"/>
        <v>192.35735030850239</v>
      </c>
      <c r="G488" s="30">
        <f t="shared" si="142"/>
        <v>5.2593548416655072</v>
      </c>
      <c r="H488" s="30">
        <f t="shared" si="159"/>
        <v>0.16806099383472883</v>
      </c>
      <c r="I488" s="30">
        <f t="shared" si="155"/>
        <v>126.00938272638997</v>
      </c>
      <c r="J488" s="30">
        <f t="shared" si="156"/>
        <v>134.56988964530916</v>
      </c>
      <c r="K488" s="30">
        <f t="shared" si="157"/>
        <v>30.820337330371551</v>
      </c>
      <c r="L488" s="30">
        <f t="shared" si="143"/>
        <v>1231.6432969997768</v>
      </c>
      <c r="M488" s="30">
        <f t="shared" si="144"/>
        <v>0.17173568017540544</v>
      </c>
      <c r="N488" s="30">
        <f t="shared" si="145"/>
        <v>4.2406362899529444E-3</v>
      </c>
      <c r="O488" s="30">
        <f t="shared" si="160"/>
        <v>114.78633670334685</v>
      </c>
      <c r="P488" s="30">
        <f t="shared" si="146"/>
        <v>0.41263161911308366</v>
      </c>
      <c r="Q488" s="30">
        <f t="shared" si="147"/>
        <v>6.5159085586958154E-2</v>
      </c>
      <c r="R488" s="30">
        <f t="shared" si="148"/>
        <v>32.21890283161197</v>
      </c>
      <c r="S488" s="30">
        <f t="shared" si="149"/>
        <v>-80.058383463134689</v>
      </c>
      <c r="T488" s="30">
        <f t="shared" si="150"/>
        <v>-12.533829052032198</v>
      </c>
      <c r="U488" s="39">
        <f t="shared" si="151"/>
        <v>45837866.210808918</v>
      </c>
      <c r="V488" s="39">
        <f t="shared" si="161"/>
        <v>5500543.9452970698</v>
      </c>
      <c r="W488" s="39">
        <f t="shared" si="158"/>
        <v>24157954.422594026</v>
      </c>
      <c r="X488" s="30">
        <f t="shared" si="152"/>
        <v>139.01165880358747</v>
      </c>
    </row>
    <row r="489" spans="5:24" x14ac:dyDescent="0.3">
      <c r="E489" s="30">
        <f t="shared" si="153"/>
        <v>4.8699999999999406</v>
      </c>
      <c r="F489" s="30">
        <f t="shared" si="154"/>
        <v>192.67953933681852</v>
      </c>
      <c r="G489" s="30">
        <f t="shared" si="142"/>
        <v>5.2610283909392459</v>
      </c>
      <c r="H489" s="30">
        <f t="shared" si="159"/>
        <v>0.16735492737387503</v>
      </c>
      <c r="I489" s="30">
        <f t="shared" si="155"/>
        <v>125.20879889175862</v>
      </c>
      <c r="J489" s="30">
        <f t="shared" si="156"/>
        <v>134.44455135478884</v>
      </c>
      <c r="K489" s="30">
        <f t="shared" si="157"/>
        <v>30.924785905805152</v>
      </c>
      <c r="L489" s="30">
        <f t="shared" si="143"/>
        <v>1235.8172742809145</v>
      </c>
      <c r="M489" s="30">
        <f t="shared" si="144"/>
        <v>0.1710376984321422</v>
      </c>
      <c r="N489" s="30">
        <f t="shared" si="145"/>
        <v>4.2509721367142532E-3</v>
      </c>
      <c r="O489" s="30">
        <f t="shared" si="160"/>
        <v>114.69740918622269</v>
      </c>
      <c r="P489" s="30">
        <f t="shared" si="146"/>
        <v>0.41256341958333337</v>
      </c>
      <c r="Q489" s="30">
        <f t="shared" si="147"/>
        <v>6.5140240079890055E-2</v>
      </c>
      <c r="R489" s="30">
        <f t="shared" si="148"/>
        <v>32.136389590099093</v>
      </c>
      <c r="S489" s="30">
        <f t="shared" si="149"/>
        <v>-79.879755157202439</v>
      </c>
      <c r="T489" s="30">
        <f t="shared" si="150"/>
        <v>-12.551191450882978</v>
      </c>
      <c r="U489" s="39">
        <f t="shared" si="151"/>
        <v>45728032.441554636</v>
      </c>
      <c r="V489" s="39">
        <f t="shared" si="161"/>
        <v>5487363.8929865565</v>
      </c>
      <c r="W489" s="39">
        <f t="shared" si="158"/>
        <v>24212828.061523892</v>
      </c>
      <c r="X489" s="30">
        <f t="shared" si="152"/>
        <v>139.32551006549298</v>
      </c>
    </row>
    <row r="490" spans="5:24" x14ac:dyDescent="0.3">
      <c r="E490" s="30">
        <f t="shared" si="153"/>
        <v>4.8799999999999404</v>
      </c>
      <c r="F490" s="30">
        <f t="shared" si="154"/>
        <v>193.00090323271951</v>
      </c>
      <c r="G490" s="30">
        <f t="shared" si="142"/>
        <v>5.2626948688562116</v>
      </c>
      <c r="H490" s="30">
        <f t="shared" si="159"/>
        <v>0.16664779169657251</v>
      </c>
      <c r="I490" s="30">
        <f t="shared" si="155"/>
        <v>124.4100013401866</v>
      </c>
      <c r="J490" s="30">
        <f t="shared" si="156"/>
        <v>134.31903944028002</v>
      </c>
      <c r="K490" s="30">
        <f t="shared" si="157"/>
        <v>31.029379167895843</v>
      </c>
      <c r="L490" s="30">
        <f t="shared" si="143"/>
        <v>1239.9970335348273</v>
      </c>
      <c r="M490" s="30">
        <f t="shared" si="144"/>
        <v>0.17033869666364054</v>
      </c>
      <c r="N490" s="30">
        <f t="shared" si="145"/>
        <v>4.2613390375737014E-3</v>
      </c>
      <c r="O490" s="30">
        <f t="shared" si="160"/>
        <v>114.60835848287867</v>
      </c>
      <c r="P490" s="30">
        <f t="shared" si="146"/>
        <v>0.41249452063698477</v>
      </c>
      <c r="Q490" s="30">
        <f t="shared" si="147"/>
        <v>6.5121367032140512E-2</v>
      </c>
      <c r="R490" s="30">
        <f t="shared" si="148"/>
        <v>32.053080028334278</v>
      </c>
      <c r="S490" s="30">
        <f t="shared" si="149"/>
        <v>-79.699294576809436</v>
      </c>
      <c r="T490" s="30">
        <f t="shared" si="150"/>
        <v>-12.568482656952561</v>
      </c>
      <c r="U490" s="39">
        <f t="shared" si="151"/>
        <v>45617106.400726132</v>
      </c>
      <c r="V490" s="39">
        <f t="shared" si="161"/>
        <v>5474052.7680871356</v>
      </c>
      <c r="W490" s="39">
        <f t="shared" si="158"/>
        <v>24267568.589204762</v>
      </c>
      <c r="X490" s="30">
        <f t="shared" si="152"/>
        <v>139.63930557824725</v>
      </c>
    </row>
    <row r="491" spans="5:24" x14ac:dyDescent="0.3">
      <c r="E491" s="30">
        <f t="shared" si="153"/>
        <v>4.8899999999999402</v>
      </c>
      <c r="F491" s="30">
        <f t="shared" si="154"/>
        <v>193.32143403300284</v>
      </c>
      <c r="G491" s="30">
        <f t="shared" si="142"/>
        <v>5.2643542648730355</v>
      </c>
      <c r="H491" s="30">
        <f t="shared" si="159"/>
        <v>0.16593960168238553</v>
      </c>
      <c r="I491" s="30">
        <f t="shared" si="155"/>
        <v>123.6130083944185</v>
      </c>
      <c r="J491" s="30">
        <f t="shared" si="156"/>
        <v>134.19335461371048</v>
      </c>
      <c r="K491" s="30">
        <f t="shared" si="157"/>
        <v>31.134116523370448</v>
      </c>
      <c r="L491" s="30">
        <f t="shared" si="143"/>
        <v>1244.1825510531141</v>
      </c>
      <c r="M491" s="30">
        <f t="shared" si="144"/>
        <v>0.16963869006672569</v>
      </c>
      <c r="N491" s="30">
        <f t="shared" si="145"/>
        <v>4.2717370858334691E-3</v>
      </c>
      <c r="O491" s="30">
        <f t="shared" si="160"/>
        <v>114.51918509842758</v>
      </c>
      <c r="P491" s="30">
        <f t="shared" si="146"/>
        <v>0.41242491310697754</v>
      </c>
      <c r="Q491" s="30">
        <f t="shared" si="147"/>
        <v>6.5102466854023808E-2</v>
      </c>
      <c r="R491" s="30">
        <f t="shared" si="148"/>
        <v>31.968976491934239</v>
      </c>
      <c r="S491" s="30">
        <f t="shared" si="149"/>
        <v>-79.517007312002491</v>
      </c>
      <c r="T491" s="30">
        <f t="shared" si="150"/>
        <v>-12.585702251305918</v>
      </c>
      <c r="U491" s="39">
        <f t="shared" si="151"/>
        <v>45505091.326793879</v>
      </c>
      <c r="V491" s="39">
        <f t="shared" si="161"/>
        <v>5460610.9592152657</v>
      </c>
      <c r="W491" s="39">
        <f t="shared" si="158"/>
        <v>24322174.698796913</v>
      </c>
      <c r="X491" s="30">
        <f t="shared" si="152"/>
        <v>139.95304286311838</v>
      </c>
    </row>
    <row r="492" spans="5:24" x14ac:dyDescent="0.3">
      <c r="E492" s="30">
        <f t="shared" si="153"/>
        <v>4.89999999999994</v>
      </c>
      <c r="F492" s="30">
        <f t="shared" si="154"/>
        <v>193.64112379792218</v>
      </c>
      <c r="G492" s="30">
        <f t="shared" si="142"/>
        <v>5.2660065685969073</v>
      </c>
      <c r="H492" s="30">
        <f t="shared" si="159"/>
        <v>0.16523037238718175</v>
      </c>
      <c r="I492" s="30">
        <f t="shared" si="155"/>
        <v>122.81783832129848</v>
      </c>
      <c r="J492" s="30">
        <f t="shared" si="156"/>
        <v>134.06749759119742</v>
      </c>
      <c r="K492" s="30">
        <f t="shared" si="157"/>
        <v>31.238997375464663</v>
      </c>
      <c r="L492" s="30">
        <f t="shared" si="143"/>
        <v>1248.3738029878609</v>
      </c>
      <c r="M492" s="30">
        <f t="shared" si="144"/>
        <v>0.16893769401526351</v>
      </c>
      <c r="N492" s="30">
        <f t="shared" si="145"/>
        <v>4.2821663750760583E-3</v>
      </c>
      <c r="O492" s="30">
        <f t="shared" si="160"/>
        <v>114.42988954095458</v>
      </c>
      <c r="P492" s="30">
        <f t="shared" si="146"/>
        <v>0.41235458768459188</v>
      </c>
      <c r="Q492" s="30">
        <f t="shared" si="147"/>
        <v>6.5083539960634332E-2</v>
      </c>
      <c r="R492" s="30">
        <f t="shared" si="148"/>
        <v>31.884081411785736</v>
      </c>
      <c r="S492" s="30">
        <f t="shared" si="149"/>
        <v>-79.332899155149875</v>
      </c>
      <c r="T492" s="30">
        <f t="shared" si="150"/>
        <v>-12.602849818724208</v>
      </c>
      <c r="U492" s="39">
        <f t="shared" si="151"/>
        <v>45391990.57625258</v>
      </c>
      <c r="V492" s="39">
        <f t="shared" si="161"/>
        <v>5447038.8691503098</v>
      </c>
      <c r="W492" s="39">
        <f t="shared" si="158"/>
        <v>24376645.087488417</v>
      </c>
      <c r="X492" s="30">
        <f t="shared" si="152"/>
        <v>140.26671943683925</v>
      </c>
    </row>
    <row r="493" spans="5:24" x14ac:dyDescent="0.3">
      <c r="E493" s="30">
        <f t="shared" si="153"/>
        <v>4.9099999999999397</v>
      </c>
      <c r="F493" s="30">
        <f t="shared" si="154"/>
        <v>193.95996461204004</v>
      </c>
      <c r="G493" s="30">
        <f t="shared" si="142"/>
        <v>5.2676517697873519</v>
      </c>
      <c r="H493" s="30">
        <f t="shared" si="159"/>
        <v>0.16452011904446451</v>
      </c>
      <c r="I493" s="30">
        <f t="shared" si="155"/>
        <v>122.02450932974698</v>
      </c>
      <c r="J493" s="30">
        <f t="shared" si="156"/>
        <v>133.94146909301017</v>
      </c>
      <c r="K493" s="30">
        <f t="shared" si="157"/>
        <v>31.344021123954033</v>
      </c>
      <c r="L493" s="30">
        <f t="shared" si="143"/>
        <v>1252.5707653528787</v>
      </c>
      <c r="M493" s="30">
        <f t="shared" si="144"/>
        <v>0.16823572405992693</v>
      </c>
      <c r="N493" s="30">
        <f t="shared" si="145"/>
        <v>4.2926269991651446E-3</v>
      </c>
      <c r="O493" s="30">
        <f t="shared" si="160"/>
        <v>114.34047232149072</v>
      </c>
      <c r="P493" s="30">
        <f t="shared" si="146"/>
        <v>0.41228353491695047</v>
      </c>
      <c r="Q493" s="30">
        <f t="shared" si="147"/>
        <v>6.5064586771840238E-2</v>
      </c>
      <c r="R493" s="30">
        <f t="shared" si="148"/>
        <v>31.798397304293601</v>
      </c>
      <c r="S493" s="30">
        <f t="shared" si="149"/>
        <v>-79.146976101574083</v>
      </c>
      <c r="T493" s="30">
        <f t="shared" si="150"/>
        <v>-12.619924947763142</v>
      </c>
      <c r="U493" s="39">
        <f t="shared" si="151"/>
        <v>45277807.623968303</v>
      </c>
      <c r="V493" s="39">
        <f t="shared" si="161"/>
        <v>5433336.9148761965</v>
      </c>
      <c r="W493" s="39">
        <f t="shared" si="158"/>
        <v>24430978.456637178</v>
      </c>
      <c r="X493" s="30">
        <f t="shared" si="152"/>
        <v>140.58033281177185</v>
      </c>
    </row>
    <row r="494" spans="5:24" x14ac:dyDescent="0.3">
      <c r="E494" s="30">
        <f t="shared" si="153"/>
        <v>4.9199999999999395</v>
      </c>
      <c r="F494" s="30">
        <f t="shared" si="154"/>
        <v>194.27794858508298</v>
      </c>
      <c r="G494" s="30">
        <f t="shared" si="142"/>
        <v>5.269289858357987</v>
      </c>
      <c r="H494" s="30">
        <f t="shared" si="159"/>
        <v>0.16380885706350767</v>
      </c>
      <c r="I494" s="30">
        <f t="shared" si="155"/>
        <v>121.23303956873123</v>
      </c>
      <c r="J494" s="30">
        <f t="shared" si="156"/>
        <v>133.81526984353255</v>
      </c>
      <c r="K494" s="30">
        <f t="shared" si="157"/>
        <v>31.449187165185393</v>
      </c>
      <c r="L494" s="30">
        <f t="shared" si="143"/>
        <v>1256.7734140249609</v>
      </c>
      <c r="M494" s="30">
        <f t="shared" si="144"/>
        <v>0.16753279592792311</v>
      </c>
      <c r="N494" s="30">
        <f t="shared" si="145"/>
        <v>4.3031190522464149E-3</v>
      </c>
      <c r="O494" s="30">
        <f t="shared" si="160"/>
        <v>114.25093395398635</v>
      </c>
      <c r="P494" s="30">
        <f t="shared" si="146"/>
        <v>0.41221174520447107</v>
      </c>
      <c r="Q494" s="30">
        <f t="shared" si="147"/>
        <v>6.5045607712276132E-2</v>
      </c>
      <c r="R494" s="30">
        <f t="shared" si="148"/>
        <v>31.711926771612426</v>
      </c>
      <c r="S494" s="30">
        <f t="shared" si="149"/>
        <v>-78.959244350146705</v>
      </c>
      <c r="T494" s="30">
        <f t="shared" si="150"/>
        <v>-12.636927230811059</v>
      </c>
      <c r="U494" s="39">
        <f t="shared" si="151"/>
        <v>45162546.063503243</v>
      </c>
      <c r="V494" s="39">
        <f t="shared" si="161"/>
        <v>5419505.5276203891</v>
      </c>
      <c r="W494" s="39">
        <f t="shared" si="158"/>
        <v>24485173.511913382</v>
      </c>
      <c r="X494" s="30">
        <f t="shared" si="152"/>
        <v>140.8938804960728</v>
      </c>
    </row>
    <row r="495" spans="5:24" x14ac:dyDescent="0.3">
      <c r="E495" s="30">
        <f t="shared" si="153"/>
        <v>4.9299999999999393</v>
      </c>
      <c r="F495" s="30">
        <f t="shared" si="154"/>
        <v>194.5950678527991</v>
      </c>
      <c r="G495" s="30">
        <f t="shared" si="142"/>
        <v>5.2709208243782939</v>
      </c>
      <c r="H495" s="30">
        <f t="shared" si="159"/>
        <v>0.16309660203068788</v>
      </c>
      <c r="I495" s="30">
        <f t="shared" si="155"/>
        <v>120.44344712522977</v>
      </c>
      <c r="J495" s="30">
        <f t="shared" si="156"/>
        <v>133.68890057122445</v>
      </c>
      <c r="K495" s="30">
        <f t="shared" si="157"/>
        <v>31.554494892108817</v>
      </c>
      <c r="L495" s="30">
        <f t="shared" si="143"/>
        <v>1260.9817247451588</v>
      </c>
      <c r="M495" s="30">
        <f t="shared" si="144"/>
        <v>0.1668289255226818</v>
      </c>
      <c r="N495" s="30">
        <f t="shared" si="145"/>
        <v>4.3136426287484174E-3</v>
      </c>
      <c r="O495" s="30">
        <f t="shared" si="160"/>
        <v>114.16127495528374</v>
      </c>
      <c r="P495" s="30">
        <f t="shared" si="146"/>
        <v>0.41213920879826771</v>
      </c>
      <c r="Q495" s="30">
        <f t="shared" si="147"/>
        <v>6.5026603211334619E-2</v>
      </c>
      <c r="R495" s="30">
        <f t="shared" si="148"/>
        <v>31.624672501861809</v>
      </c>
      <c r="S495" s="30">
        <f t="shared" si="149"/>
        <v>-78.769710303845969</v>
      </c>
      <c r="T495" s="30">
        <f t="shared" si="150"/>
        <v>-12.653856264146704</v>
      </c>
      <c r="U495" s="39">
        <f t="shared" si="151"/>
        <v>45046209.607417606</v>
      </c>
      <c r="V495" s="39">
        <f t="shared" si="161"/>
        <v>5405545.1528901123</v>
      </c>
      <c r="W495" s="39">
        <f t="shared" si="158"/>
        <v>24539228.963442281</v>
      </c>
      <c r="X495" s="30">
        <f t="shared" si="152"/>
        <v>141.20735999385971</v>
      </c>
    </row>
    <row r="496" spans="5:24" x14ac:dyDescent="0.3">
      <c r="E496" s="30">
        <f t="shared" si="153"/>
        <v>4.9399999999999391</v>
      </c>
      <c r="F496" s="30">
        <f t="shared" si="154"/>
        <v>194.91131457781773</v>
      </c>
      <c r="G496" s="30">
        <f t="shared" si="142"/>
        <v>5.2725446580753745</v>
      </c>
      <c r="H496" s="30">
        <f t="shared" si="159"/>
        <v>0.16238336970806344</v>
      </c>
      <c r="I496" s="30">
        <f t="shared" si="155"/>
        <v>119.65575002219131</v>
      </c>
      <c r="J496" s="30">
        <f t="shared" si="156"/>
        <v>133.56236200858299</v>
      </c>
      <c r="K496" s="30">
        <f t="shared" si="157"/>
        <v>31.659943694310041</v>
      </c>
      <c r="L496" s="30">
        <f t="shared" si="143"/>
        <v>1265.1956731200785</v>
      </c>
      <c r="M496" s="30">
        <f t="shared" si="144"/>
        <v>0.16612412892350395</v>
      </c>
      <c r="N496" s="30">
        <f t="shared" si="145"/>
        <v>4.3241978233834102E-3</v>
      </c>
      <c r="O496" s="30">
        <f t="shared" si="160"/>
        <v>114.07149584508963</v>
      </c>
      <c r="P496" s="30">
        <f t="shared" si="146"/>
        <v>0.41206591579749979</v>
      </c>
      <c r="Q496" s="30">
        <f t="shared" si="147"/>
        <v>6.5007573703156823E-2</v>
      </c>
      <c r="R496" s="30">
        <f t="shared" si="148"/>
        <v>31.536637269324828</v>
      </c>
      <c r="S496" s="30">
        <f t="shared" si="149"/>
        <v>-78.578380570275471</v>
      </c>
      <c r="T496" s="30">
        <f t="shared" si="150"/>
        <v>-12.670711647996672</v>
      </c>
      <c r="U496" s="39">
        <f t="shared" si="151"/>
        <v>44928802.087548368</v>
      </c>
      <c r="V496" s="39">
        <f t="shared" si="161"/>
        <v>5391456.2505058041</v>
      </c>
      <c r="W496" s="39">
        <f t="shared" si="158"/>
        <v>24593143.52594734</v>
      </c>
      <c r="X496" s="30">
        <f t="shared" si="152"/>
        <v>141.52076880537888</v>
      </c>
    </row>
    <row r="497" spans="5:24" x14ac:dyDescent="0.3">
      <c r="E497" s="30">
        <f t="shared" si="153"/>
        <v>4.9499999999999389</v>
      </c>
      <c r="F497" s="30">
        <f t="shared" si="154"/>
        <v>195.226680950511</v>
      </c>
      <c r="G497" s="30">
        <f t="shared" si="142"/>
        <v>5.2741613498357118</v>
      </c>
      <c r="H497" s="30">
        <f t="shared" si="159"/>
        <v>0.16166917603372966</v>
      </c>
      <c r="I497" s="30">
        <f t="shared" si="155"/>
        <v>118.86996621648856</v>
      </c>
      <c r="J497" s="30">
        <f t="shared" si="156"/>
        <v>133.43565489210303</v>
      </c>
      <c r="K497" s="30">
        <f t="shared" si="157"/>
        <v>31.765532958043348</v>
      </c>
      <c r="L497" s="30">
        <f t="shared" si="143"/>
        <v>1269.4152346231938</v>
      </c>
      <c r="M497" s="30">
        <f t="shared" si="144"/>
        <v>0.1654184223851696</v>
      </c>
      <c r="N497" s="30">
        <f t="shared" si="145"/>
        <v>4.3347847311482205E-3</v>
      </c>
      <c r="O497" s="30">
        <f t="shared" si="160"/>
        <v>113.98159714594711</v>
      </c>
      <c r="P497" s="30">
        <f t="shared" si="146"/>
        <v>0.411991856146668</v>
      </c>
      <c r="Q497" s="30">
        <f t="shared" si="147"/>
        <v>6.4988519626621791E-2</v>
      </c>
      <c r="R497" s="30">
        <f t="shared" si="148"/>
        <v>31.447823934629348</v>
      </c>
      <c r="S497" s="30">
        <f t="shared" si="149"/>
        <v>-78.385261962143645</v>
      </c>
      <c r="T497" s="30">
        <f t="shared" si="150"/>
        <v>-12.687492986592515</v>
      </c>
      <c r="U497" s="39">
        <f t="shared" si="151"/>
        <v>44810327.4552643</v>
      </c>
      <c r="V497" s="39">
        <f t="shared" si="161"/>
        <v>5377239.2946317159</v>
      </c>
      <c r="W497" s="39">
        <f t="shared" si="158"/>
        <v>24646915.918893658</v>
      </c>
      <c r="X497" s="30">
        <f t="shared" si="152"/>
        <v>141.83410442717346</v>
      </c>
    </row>
    <row r="498" spans="5:24" x14ac:dyDescent="0.3">
      <c r="E498" s="30">
        <f t="shared" si="153"/>
        <v>4.9599999999999387</v>
      </c>
      <c r="F498" s="30">
        <f t="shared" si="154"/>
        <v>195.5411591898573</v>
      </c>
      <c r="G498" s="30">
        <f t="shared" si="142"/>
        <v>5.2757708902069176</v>
      </c>
      <c r="H498" s="30">
        <f t="shared" si="159"/>
        <v>0.16095403712057532</v>
      </c>
      <c r="I498" s="30">
        <f t="shared" si="155"/>
        <v>118.08611359686712</v>
      </c>
      <c r="J498" s="30">
        <f t="shared" si="156"/>
        <v>133.30877996223711</v>
      </c>
      <c r="K498" s="30">
        <f t="shared" si="157"/>
        <v>31.871262066264954</v>
      </c>
      <c r="L498" s="30">
        <f t="shared" si="143"/>
        <v>1273.640384596182</v>
      </c>
      <c r="M498" s="30">
        <f t="shared" si="144"/>
        <v>0.16471182233750584</v>
      </c>
      <c r="N498" s="30">
        <f t="shared" si="145"/>
        <v>4.3454034473250852E-3</v>
      </c>
      <c r="O498" s="30">
        <f t="shared" si="160"/>
        <v>113.89157938320723</v>
      </c>
      <c r="P498" s="30">
        <f t="shared" si="146"/>
        <v>0.41191701963285571</v>
      </c>
      <c r="Q498" s="30">
        <f t="shared" si="147"/>
        <v>6.4969441425334867E-2</v>
      </c>
      <c r="R498" s="30">
        <f t="shared" si="148"/>
        <v>31.358235444912172</v>
      </c>
      <c r="S498" s="30">
        <f t="shared" si="149"/>
        <v>-78.190361497703762</v>
      </c>
      <c r="T498" s="30">
        <f t="shared" si="150"/>
        <v>-12.704199888227514</v>
      </c>
      <c r="U498" s="39">
        <f t="shared" si="151"/>
        <v>44690789.781697154</v>
      </c>
      <c r="V498" s="39">
        <f t="shared" si="161"/>
        <v>5362894.7738036579</v>
      </c>
      <c r="W498" s="39">
        <f t="shared" si="158"/>
        <v>24700544.866631694</v>
      </c>
      <c r="X498" s="30">
        <f t="shared" si="152"/>
        <v>142.14736435225342</v>
      </c>
    </row>
    <row r="499" spans="5:24" x14ac:dyDescent="0.3">
      <c r="E499" s="30">
        <f t="shared" si="153"/>
        <v>4.9699999999999385</v>
      </c>
      <c r="F499" s="30">
        <f t="shared" si="154"/>
        <v>195.85474154430642</v>
      </c>
      <c r="G499" s="30">
        <f t="shared" si="142"/>
        <v>5.2773732698994875</v>
      </c>
      <c r="H499" s="30">
        <f t="shared" si="159"/>
        <v>0.1602379692569933</v>
      </c>
      <c r="I499" s="30">
        <f t="shared" si="155"/>
        <v>117.30420998189008</v>
      </c>
      <c r="J499" s="30">
        <f t="shared" si="156"/>
        <v>133.18173796335483</v>
      </c>
      <c r="K499" s="30">
        <f t="shared" si="157"/>
        <v>31.977130398666851</v>
      </c>
      <c r="L499" s="30">
        <f t="shared" si="143"/>
        <v>1277.8710982502746</v>
      </c>
      <c r="M499" s="30">
        <f t="shared" si="144"/>
        <v>0.16400434538491276</v>
      </c>
      <c r="N499" s="30">
        <f t="shared" si="145"/>
        <v>4.3560540674825246E-3</v>
      </c>
      <c r="O499" s="30">
        <f t="shared" si="160"/>
        <v>113.80144308500026</v>
      </c>
      <c r="P499" s="30">
        <f t="shared" si="146"/>
        <v>0.41184139588291407</v>
      </c>
      <c r="Q499" s="30">
        <f t="shared" si="147"/>
        <v>6.4950339547614852E-2</v>
      </c>
      <c r="R499" s="30">
        <f t="shared" si="148"/>
        <v>31.26787483396544</v>
      </c>
      <c r="S499" s="30">
        <f t="shared" si="149"/>
        <v>-77.993686401153354</v>
      </c>
      <c r="T499" s="30">
        <f t="shared" si="150"/>
        <v>-12.720831965313051</v>
      </c>
      <c r="U499" s="39">
        <f t="shared" si="151"/>
        <v>44570193.257948503</v>
      </c>
      <c r="V499" s="39">
        <f t="shared" si="161"/>
        <v>5348423.19095382</v>
      </c>
      <c r="W499" s="39">
        <f t="shared" si="158"/>
        <v>24754029.098541234</v>
      </c>
      <c r="X499" s="30">
        <f t="shared" si="152"/>
        <v>142.46054607026571</v>
      </c>
    </row>
    <row r="500" spans="5:24" x14ac:dyDescent="0.3">
      <c r="E500" s="30">
        <f t="shared" si="153"/>
        <v>4.9799999999999383</v>
      </c>
      <c r="F500" s="30">
        <f t="shared" si="154"/>
        <v>196.16742029264609</v>
      </c>
      <c r="G500" s="30">
        <f t="shared" si="142"/>
        <v>5.2789684797885439</v>
      </c>
      <c r="H500" s="30">
        <f t="shared" si="159"/>
        <v>0.15952098890563704</v>
      </c>
      <c r="I500" s="30">
        <f t="shared" si="155"/>
        <v>116.52427311787855</v>
      </c>
      <c r="J500" s="30">
        <f t="shared" si="156"/>
        <v>133.0545296437017</v>
      </c>
      <c r="K500" s="30">
        <f t="shared" si="157"/>
        <v>32.083137331711129</v>
      </c>
      <c r="L500" s="30">
        <f t="shared" si="143"/>
        <v>1282.1073506676296</v>
      </c>
      <c r="M500" s="30">
        <f t="shared" si="144"/>
        <v>0.16329600830584831</v>
      </c>
      <c r="N500" s="30">
        <f t="shared" si="145"/>
        <v>4.3667366874761901E-3</v>
      </c>
      <c r="O500" s="30">
        <f t="shared" si="160"/>
        <v>113.71118878220635</v>
      </c>
      <c r="P500" s="30">
        <f t="shared" si="146"/>
        <v>0.41176497436059106</v>
      </c>
      <c r="Q500" s="30">
        <f t="shared" si="147"/>
        <v>6.4931214446480118E-2</v>
      </c>
      <c r="R500" s="30">
        <f t="shared" si="148"/>
        <v>31.176745222365312</v>
      </c>
      <c r="S500" s="30">
        <f t="shared" si="149"/>
        <v>-77.795244102992854</v>
      </c>
      <c r="T500" s="30">
        <f t="shared" si="150"/>
        <v>-12.737388834434599</v>
      </c>
      <c r="U500" s="39">
        <f t="shared" si="151"/>
        <v>44448542.195271924</v>
      </c>
      <c r="V500" s="39">
        <f t="shared" si="161"/>
        <v>5333825.0634326311</v>
      </c>
      <c r="W500" s="39">
        <f t="shared" si="158"/>
        <v>24807367.349175561</v>
      </c>
      <c r="X500" s="30">
        <f t="shared" si="152"/>
        <v>142.77364706766573</v>
      </c>
    </row>
    <row r="501" spans="5:24" x14ac:dyDescent="0.3">
      <c r="E501" s="30">
        <f t="shared" si="153"/>
        <v>4.989999999999938</v>
      </c>
      <c r="F501" s="30">
        <f t="shared" si="154"/>
        <v>196.47918774486973</v>
      </c>
      <c r="G501" s="30">
        <f t="shared" si="142"/>
        <v>5.280556510915571</v>
      </c>
      <c r="H501" s="30">
        <f t="shared" si="159"/>
        <v>0.15880311270271008</v>
      </c>
      <c r="I501" s="30">
        <f t="shared" si="155"/>
        <v>115.74632067684863</v>
      </c>
      <c r="J501" s="30">
        <f t="shared" si="156"/>
        <v>132.92715575535735</v>
      </c>
      <c r="K501" s="30">
        <f t="shared" si="157"/>
        <v>32.189282238664752</v>
      </c>
      <c r="L501" s="30">
        <f t="shared" si="143"/>
        <v>1286.3491168027222</v>
      </c>
      <c r="M501" s="30">
        <f t="shared" si="144"/>
        <v>0.16258682805227065</v>
      </c>
      <c r="N501" s="30">
        <f t="shared" si="145"/>
        <v>4.3774514034497355E-3</v>
      </c>
      <c r="O501" s="30">
        <f t="shared" si="160"/>
        <v>113.62081700842604</v>
      </c>
      <c r="P501" s="30">
        <f t="shared" si="146"/>
        <v>0.41168774436360095</v>
      </c>
      <c r="Q501" s="30">
        <f t="shared" si="147"/>
        <v>6.4912066579633526E-2</v>
      </c>
      <c r="R501" s="30">
        <f t="shared" si="148"/>
        <v>31.084849817582498</v>
      </c>
      <c r="S501" s="30">
        <f t="shared" si="149"/>
        <v>-77.595042240342494</v>
      </c>
      <c r="T501" s="30">
        <f t="shared" si="150"/>
        <v>-12.753870116407299</v>
      </c>
      <c r="U501" s="39">
        <f t="shared" si="151"/>
        <v>44325841.02523008</v>
      </c>
      <c r="V501" s="39">
        <f t="shared" si="161"/>
        <v>5319100.9230276095</v>
      </c>
      <c r="W501" s="39">
        <f t="shared" si="158"/>
        <v>24860558.358405836</v>
      </c>
      <c r="X501" s="30">
        <f t="shared" si="152"/>
        <v>143.08666482788999</v>
      </c>
    </row>
    <row r="502" spans="5:24" x14ac:dyDescent="0.3">
      <c r="E502" s="30">
        <f t="shared" si="153"/>
        <v>4.9999999999999378</v>
      </c>
      <c r="F502" s="30">
        <f t="shared" si="154"/>
        <v>196.79003624304556</v>
      </c>
      <c r="G502" s="30">
        <f t="shared" si="142"/>
        <v>5.2821373544901569</v>
      </c>
      <c r="H502" s="30">
        <f t="shared" si="159"/>
        <v>0.15808435745858773</v>
      </c>
      <c r="I502" s="30">
        <f t="shared" si="155"/>
        <v>114.9703702544452</v>
      </c>
      <c r="J502" s="30">
        <f t="shared" si="156"/>
        <v>132.79961705419328</v>
      </c>
      <c r="K502" s="30">
        <f t="shared" si="157"/>
        <v>32.295564489634813</v>
      </c>
      <c r="L502" s="30">
        <f t="shared" si="143"/>
        <v>1290.5963714837517</v>
      </c>
      <c r="M502" s="30">
        <f t="shared" si="144"/>
        <v>0.161876821749038</v>
      </c>
      <c r="N502" s="30">
        <f t="shared" si="145"/>
        <v>4.3881983118356739E-3</v>
      </c>
      <c r="O502" s="30">
        <f t="shared" si="160"/>
        <v>113.53032829995013</v>
      </c>
      <c r="P502" s="30">
        <f t="shared" si="146"/>
        <v>0.41160969502063482</v>
      </c>
      <c r="Q502" s="30">
        <f t="shared" si="147"/>
        <v>6.4892896409446232E-2</v>
      </c>
      <c r="R502" s="30">
        <f t="shared" si="148"/>
        <v>30.9921919140744</v>
      </c>
      <c r="S502" s="30">
        <f t="shared" si="149"/>
        <v>-77.393088657217419</v>
      </c>
      <c r="T502" s="30">
        <f t="shared" si="150"/>
        <v>-12.770275436331126</v>
      </c>
      <c r="U502" s="39">
        <f t="shared" si="151"/>
        <v>44202094.29982648</v>
      </c>
      <c r="V502" s="39">
        <f t="shared" si="161"/>
        <v>5304251.3159791771</v>
      </c>
      <c r="W502" s="39">
        <f t="shared" si="158"/>
        <v>24913600.871565629</v>
      </c>
      <c r="X502" s="30">
        <f t="shared" si="152"/>
        <v>143.39959683152895</v>
      </c>
    </row>
    <row r="503" spans="5:24" x14ac:dyDescent="0.3">
      <c r="E503" s="30">
        <f t="shared" si="153"/>
        <v>5.0099999999999376</v>
      </c>
      <c r="F503" s="30">
        <f t="shared" si="154"/>
        <v>197.09995816218631</v>
      </c>
      <c r="G503" s="30">
        <f t="shared" si="142"/>
        <v>5.2837110018917128</v>
      </c>
      <c r="H503" s="30">
        <f t="shared" si="159"/>
        <v>0.15736474015559665</v>
      </c>
      <c r="I503" s="30">
        <f t="shared" ref="I503:I566" si="162">$B$11*S502+I502</f>
        <v>114.19643936787303</v>
      </c>
      <c r="J503" s="30">
        <f t="shared" ref="J503:J566" si="163">$B$11*T502+J502</f>
        <v>132.67191429982998</v>
      </c>
      <c r="K503" s="30">
        <f t="shared" ref="K503:K566" si="164">-$B$11*T502/1.2+K502</f>
        <v>32.401983451604238</v>
      </c>
      <c r="L503" s="30">
        <f t="shared" ref="L503:L566" si="165">K503*$B$15/1000</f>
        <v>1294.8490894140693</v>
      </c>
      <c r="M503" s="30">
        <f t="shared" ref="M503:M566" si="166">$B$5*I503/(O503*(1+J503/$B$4)+I503)</f>
        <v>0.16116600669326533</v>
      </c>
      <c r="N503" s="30">
        <f t="shared" ref="N503:N566" si="167">$B$6*(1+EXP(0.005*E503*60))</f>
        <v>4.3989775093562569E-3</v>
      </c>
      <c r="O503" s="30">
        <f t="shared" ref="O503:O566" si="168">19.309+0.7095*J503</f>
        <v>113.43972319572937</v>
      </c>
      <c r="P503" s="30">
        <f t="shared" ref="P503:P566" si="169">1/(1/$B$3+N503/($B$3*(M503-N503)))</f>
        <v>0.41153081528830959</v>
      </c>
      <c r="Q503" s="30">
        <f t="shared" ref="Q503:Q566" si="170">M503*$B$7+$B$8</f>
        <v>6.487370440294038E-2</v>
      </c>
      <c r="R503" s="30">
        <f t="shared" si="148"/>
        <v>30.89877489335872</v>
      </c>
      <c r="S503" s="30">
        <f t="shared" si="149"/>
        <v>-77.189391404759789</v>
      </c>
      <c r="T503" s="30">
        <f t="shared" si="150"/>
        <v>-12.78660442364559</v>
      </c>
      <c r="U503" s="39">
        <f t="shared" si="151"/>
        <v>44077306.691611484</v>
      </c>
      <c r="V503" s="39">
        <f t="shared" ref="V503:V566" si="171">0.12*U503</f>
        <v>5289276.8029933777</v>
      </c>
      <c r="W503" s="39">
        <f t="shared" ref="W503:W566" si="172">V503*$B$11+W502</f>
        <v>24966493.639595561</v>
      </c>
      <c r="X503" s="30">
        <f t="shared" ref="X503:X566" si="173">L503/(E503+$B$18)</f>
        <v>143.71244055650146</v>
      </c>
    </row>
    <row r="504" spans="5:24" x14ac:dyDescent="0.3">
      <c r="E504" s="30">
        <f t="shared" si="153"/>
        <v>5.0199999999999374</v>
      </c>
      <c r="F504" s="30">
        <f t="shared" si="154"/>
        <v>197.4089459111199</v>
      </c>
      <c r="G504" s="30">
        <f t="shared" si="142"/>
        <v>5.2852774446712028</v>
      </c>
      <c r="H504" s="30">
        <f t="shared" si="159"/>
        <v>0.15664427794899183</v>
      </c>
      <c r="I504" s="30">
        <f t="shared" si="162"/>
        <v>113.42454545382543</v>
      </c>
      <c r="J504" s="30">
        <f t="shared" si="163"/>
        <v>132.54404825559351</v>
      </c>
      <c r="K504" s="30">
        <f t="shared" si="164"/>
        <v>32.508538488467948</v>
      </c>
      <c r="L504" s="30">
        <f t="shared" si="165"/>
        <v>1299.1072451736245</v>
      </c>
      <c r="M504" s="30">
        <f t="shared" si="166"/>
        <v>0.16045440035363762</v>
      </c>
      <c r="N504" s="30">
        <f t="shared" si="167"/>
        <v>4.4097890930243329E-3</v>
      </c>
      <c r="O504" s="30">
        <f t="shared" si="168"/>
        <v>113.3490022373436</v>
      </c>
      <c r="P504" s="30">
        <f t="shared" si="169"/>
        <v>0.41145109394805468</v>
      </c>
      <c r="Q504" s="30">
        <f t="shared" si="170"/>
        <v>6.4854491031770434E-2</v>
      </c>
      <c r="R504" s="30">
        <f t="shared" si="148"/>
        <v>30.804602224068137</v>
      </c>
      <c r="S504" s="30">
        <f t="shared" si="149"/>
        <v>-76.983958741427926</v>
      </c>
      <c r="T504" s="30">
        <f t="shared" si="150"/>
        <v>-12.80285671218398</v>
      </c>
      <c r="U504" s="39">
        <f t="shared" si="151"/>
        <v>43951482.993762165</v>
      </c>
      <c r="V504" s="39">
        <f t="shared" si="171"/>
        <v>5274177.9592514597</v>
      </c>
      <c r="W504" s="39">
        <f t="shared" si="172"/>
        <v>25019235.419188075</v>
      </c>
      <c r="X504" s="30">
        <f t="shared" si="173"/>
        <v>144.02519347822988</v>
      </c>
    </row>
    <row r="505" spans="5:24" x14ac:dyDescent="0.3">
      <c r="E505" s="30">
        <f t="shared" si="153"/>
        <v>5.0299999999999372</v>
      </c>
      <c r="F505" s="30">
        <f t="shared" si="154"/>
        <v>197.71699193336059</v>
      </c>
      <c r="G505" s="30">
        <f t="shared" si="142"/>
        <v>5.286836674552851</v>
      </c>
      <c r="H505" s="30">
        <f t="shared" si="159"/>
        <v>0.15592298816482497</v>
      </c>
      <c r="I505" s="30">
        <f t="shared" si="162"/>
        <v>112.65470586641115</v>
      </c>
      <c r="J505" s="30">
        <f t="shared" si="163"/>
        <v>132.41601968847166</v>
      </c>
      <c r="K505" s="30">
        <f t="shared" si="164"/>
        <v>32.615228961069484</v>
      </c>
      <c r="L505" s="30">
        <f t="shared" si="165"/>
        <v>1303.370813220426</v>
      </c>
      <c r="M505" s="30">
        <f t="shared" si="166"/>
        <v>0.15974202036967883</v>
      </c>
      <c r="N505" s="30">
        <f t="shared" si="167"/>
        <v>4.4206331601442271E-3</v>
      </c>
      <c r="O505" s="30">
        <f t="shared" si="168"/>
        <v>113.25816596897064</v>
      </c>
      <c r="P505" s="30">
        <f t="shared" si="169"/>
        <v>0.41137051960293436</v>
      </c>
      <c r="Q505" s="30">
        <f t="shared" si="170"/>
        <v>6.4835256772203545E-2</v>
      </c>
      <c r="R505" s="30">
        <f t="shared" si="148"/>
        <v>30.709677461985926</v>
      </c>
      <c r="S505" s="30">
        <f t="shared" si="149"/>
        <v>-76.776799133141438</v>
      </c>
      <c r="T505" s="30">
        <f t="shared" si="150"/>
        <v>-12.819031940227131</v>
      </c>
      <c r="U505" s="39">
        <f t="shared" si="151"/>
        <v>43824628.120135851</v>
      </c>
      <c r="V505" s="39">
        <f t="shared" si="171"/>
        <v>5258955.374416302</v>
      </c>
      <c r="W505" s="39">
        <f t="shared" si="172"/>
        <v>25071824.972932238</v>
      </c>
      <c r="X505" s="30">
        <f t="shared" si="173"/>
        <v>144.33785306981562</v>
      </c>
    </row>
    <row r="506" spans="5:24" x14ac:dyDescent="0.3">
      <c r="E506" s="30">
        <f t="shared" si="153"/>
        <v>5.039999999999937</v>
      </c>
      <c r="F506" s="30">
        <f t="shared" si="154"/>
        <v>198.02408870798044</v>
      </c>
      <c r="G506" s="30">
        <f t="shared" si="142"/>
        <v>5.2883886834358558</v>
      </c>
      <c r="H506" s="30">
        <f t="shared" si="159"/>
        <v>0.1552008883004774</v>
      </c>
      <c r="I506" s="30">
        <f t="shared" si="162"/>
        <v>111.88693787507974</v>
      </c>
      <c r="J506" s="30">
        <f t="shared" si="163"/>
        <v>132.28782936906939</v>
      </c>
      <c r="K506" s="30">
        <f t="shared" si="164"/>
        <v>32.72205422723804</v>
      </c>
      <c r="L506" s="30">
        <f t="shared" si="165"/>
        <v>1307.6397678920243</v>
      </c>
      <c r="M506" s="30">
        <f t="shared" si="166"/>
        <v>0.15902888455097694</v>
      </c>
      <c r="N506" s="30">
        <f t="shared" si="167"/>
        <v>4.4315098083126192E-3</v>
      </c>
      <c r="O506" s="30">
        <f t="shared" si="168"/>
        <v>113.16721493735473</v>
      </c>
      <c r="P506" s="30">
        <f t="shared" si="169"/>
        <v>0.41128908067440495</v>
      </c>
      <c r="Q506" s="30">
        <f t="shared" si="170"/>
        <v>6.4816002105098594E-2</v>
      </c>
      <c r="R506" s="30">
        <f t="shared" si="148"/>
        <v>30.614004250062255</v>
      </c>
      <c r="S506" s="30">
        <f t="shared" si="149"/>
        <v>-76.567921253382295</v>
      </c>
      <c r="T506" s="30">
        <f t="shared" si="150"/>
        <v>-12.835129750556691</v>
      </c>
      <c r="U506" s="39">
        <f t="shared" si="151"/>
        <v>43696747.105296843</v>
      </c>
      <c r="V506" s="39">
        <f t="shared" si="171"/>
        <v>5243609.6526356209</v>
      </c>
      <c r="W506" s="39">
        <f t="shared" si="172"/>
        <v>25124261.069458593</v>
      </c>
      <c r="X506" s="30">
        <f t="shared" si="173"/>
        <v>144.65041680221609</v>
      </c>
    </row>
    <row r="507" spans="5:24" x14ac:dyDescent="0.3">
      <c r="E507" s="30">
        <f t="shared" si="153"/>
        <v>5.0499999999999368</v>
      </c>
      <c r="F507" s="30">
        <f t="shared" si="154"/>
        <v>198.33022875048107</v>
      </c>
      <c r="G507" s="30">
        <f t="shared" si="142"/>
        <v>5.2899334633960864</v>
      </c>
      <c r="H507" s="30">
        <f t="shared" si="159"/>
        <v>0.15447799602306134</v>
      </c>
      <c r="I507" s="30">
        <f t="shared" si="162"/>
        <v>111.12125866254591</v>
      </c>
      <c r="J507" s="30">
        <f t="shared" si="163"/>
        <v>132.15947807156383</v>
      </c>
      <c r="K507" s="30">
        <f t="shared" si="164"/>
        <v>32.829013641826009</v>
      </c>
      <c r="L507" s="30">
        <f t="shared" si="165"/>
        <v>1311.9140834070097</v>
      </c>
      <c r="M507" s="30">
        <f t="shared" si="166"/>
        <v>0.15831501087636379</v>
      </c>
      <c r="N507" s="30">
        <f t="shared" si="167"/>
        <v>4.4424191354194157E-3</v>
      </c>
      <c r="O507" s="30">
        <f t="shared" si="168"/>
        <v>113.07614969177453</v>
      </c>
      <c r="P507" s="30">
        <f t="shared" si="169"/>
        <v>0.41120676539900441</v>
      </c>
      <c r="Q507" s="30">
        <f t="shared" si="170"/>
        <v>6.4796727515884042E-2</v>
      </c>
      <c r="R507" s="30">
        <f t="shared" si="148"/>
        <v>30.517586318410881</v>
      </c>
      <c r="S507" s="30">
        <f t="shared" si="149"/>
        <v>-76.357333983251024</v>
      </c>
      <c r="T507" s="30">
        <f t="shared" si="150"/>
        <v>-12.851149790507874</v>
      </c>
      <c r="U507" s="39">
        <f t="shared" si="151"/>
        <v>43567845.104516126</v>
      </c>
      <c r="V507" s="39">
        <f t="shared" si="171"/>
        <v>5228141.4125419352</v>
      </c>
      <c r="W507" s="39">
        <f t="shared" si="172"/>
        <v>25176542.483584013</v>
      </c>
      <c r="X507" s="30">
        <f t="shared" si="173"/>
        <v>144.96288214442197</v>
      </c>
    </row>
    <row r="508" spans="5:24" x14ac:dyDescent="0.3">
      <c r="E508" s="30">
        <f t="shared" si="153"/>
        <v>5.0599999999999365</v>
      </c>
      <c r="F508" s="30">
        <f t="shared" si="154"/>
        <v>198.63540461366517</v>
      </c>
      <c r="G508" s="30">
        <f t="shared" si="142"/>
        <v>5.2914710066877735</v>
      </c>
      <c r="H508" s="30">
        <f t="shared" si="159"/>
        <v>0.15375432916870935</v>
      </c>
      <c r="I508" s="30">
        <f t="shared" si="162"/>
        <v>110.35768532271341</v>
      </c>
      <c r="J508" s="30">
        <f t="shared" si="163"/>
        <v>132.03096657365876</v>
      </c>
      <c r="K508" s="30">
        <f t="shared" si="164"/>
        <v>32.936106556746907</v>
      </c>
      <c r="L508" s="30">
        <f t="shared" si="165"/>
        <v>1316.1937338665298</v>
      </c>
      <c r="M508" s="30">
        <f t="shared" si="166"/>
        <v>0.15760041749304984</v>
      </c>
      <c r="N508" s="30">
        <f t="shared" si="167"/>
        <v>4.453361239648632E-3</v>
      </c>
      <c r="O508" s="30">
        <f t="shared" si="168"/>
        <v>112.98497078401088</v>
      </c>
      <c r="P508" s="30">
        <f t="shared" si="169"/>
        <v>0.41112356182497423</v>
      </c>
      <c r="Q508" s="30">
        <f t="shared" si="170"/>
        <v>6.4777433494534561E-2</v>
      </c>
      <c r="R508" s="30">
        <f t="shared" si="148"/>
        <v>30.420427484286094</v>
      </c>
      <c r="S508" s="30">
        <f t="shared" si="149"/>
        <v>-76.145046411477281</v>
      </c>
      <c r="T508" s="30">
        <f t="shared" si="150"/>
        <v>-12.86709171202166</v>
      </c>
      <c r="U508" s="39">
        <f t="shared" si="151"/>
        <v>43437927.393743649</v>
      </c>
      <c r="V508" s="39">
        <f t="shared" si="171"/>
        <v>5212551.2872492373</v>
      </c>
      <c r="W508" s="39">
        <f t="shared" si="172"/>
        <v>25228667.996456504</v>
      </c>
      <c r="X508" s="30">
        <f t="shared" si="173"/>
        <v>145.27524656363565</v>
      </c>
    </row>
    <row r="509" spans="5:24" x14ac:dyDescent="0.3">
      <c r="E509" s="30">
        <f t="shared" si="153"/>
        <v>5.0699999999999363</v>
      </c>
      <c r="F509" s="30">
        <f t="shared" si="154"/>
        <v>198.93960888850805</v>
      </c>
      <c r="G509" s="30">
        <f t="shared" si="142"/>
        <v>5.2930013057451966</v>
      </c>
      <c r="H509" s="30">
        <f t="shared" si="159"/>
        <v>0.1530299057423079</v>
      </c>
      <c r="I509" s="30">
        <f t="shared" si="162"/>
        <v>109.59623485859863</v>
      </c>
      <c r="J509" s="30">
        <f t="shared" si="163"/>
        <v>131.90229565653854</v>
      </c>
      <c r="K509" s="30">
        <f t="shared" si="164"/>
        <v>33.043332321013757</v>
      </c>
      <c r="L509" s="30">
        <f t="shared" si="165"/>
        <v>1320.4786932558227</v>
      </c>
      <c r="M509" s="30">
        <f t="shared" si="166"/>
        <v>0.15688512271571331</v>
      </c>
      <c r="N509" s="30">
        <f t="shared" si="167"/>
        <v>4.4643362194792804E-3</v>
      </c>
      <c r="O509" s="30">
        <f t="shared" si="168"/>
        <v>112.89367876831409</v>
      </c>
      <c r="P509" s="30">
        <f t="shared" si="169"/>
        <v>0.41103945780880968</v>
      </c>
      <c r="Q509" s="30">
        <f t="shared" si="170"/>
        <v>6.4758120535546471E-2</v>
      </c>
      <c r="R509" s="30">
        <f t="shared" si="148"/>
        <v>30.322531652039586</v>
      </c>
      <c r="S509" s="30">
        <f t="shared" si="149"/>
        <v>-75.93106783438509</v>
      </c>
      <c r="T509" s="30">
        <f t="shared" si="150"/>
        <v>-12.882955171696477</v>
      </c>
      <c r="U509" s="39">
        <f t="shared" si="151"/>
        <v>43306999.369552933</v>
      </c>
      <c r="V509" s="39">
        <f t="shared" si="171"/>
        <v>5196839.924346352</v>
      </c>
      <c r="W509" s="39">
        <f t="shared" si="172"/>
        <v>25280636.395699967</v>
      </c>
      <c r="X509" s="30">
        <f t="shared" si="173"/>
        <v>145.58750752545006</v>
      </c>
    </row>
    <row r="510" spans="5:24" x14ac:dyDescent="0.3">
      <c r="E510" s="30">
        <f t="shared" si="153"/>
        <v>5.0799999999999361</v>
      </c>
      <c r="F510" s="30">
        <f t="shared" si="154"/>
        <v>199.24283420502843</v>
      </c>
      <c r="G510" s="30">
        <f t="shared" si="142"/>
        <v>5.2945243531843547</v>
      </c>
      <c r="H510" s="30">
        <f t="shared" si="159"/>
        <v>0.15230474391580984</v>
      </c>
      <c r="I510" s="30">
        <f t="shared" si="162"/>
        <v>108.83692418025478</v>
      </c>
      <c r="J510" s="30">
        <f t="shared" si="163"/>
        <v>131.77346610482158</v>
      </c>
      <c r="K510" s="30">
        <f t="shared" si="164"/>
        <v>33.150690280777894</v>
      </c>
      <c r="L510" s="30">
        <f t="shared" si="165"/>
        <v>1324.7689354457666</v>
      </c>
      <c r="M510" s="30">
        <f t="shared" si="166"/>
        <v>0.15616914502554308</v>
      </c>
      <c r="N510" s="30">
        <f t="shared" si="167"/>
        <v>4.4753441736862555E-3</v>
      </c>
      <c r="O510" s="30">
        <f t="shared" si="168"/>
        <v>112.80227420137091</v>
      </c>
      <c r="P510" s="30">
        <f t="shared" si="169"/>
        <v>0.41095444101173928</v>
      </c>
      <c r="Q510" s="30">
        <f t="shared" si="170"/>
        <v>6.4738789137911881E-2</v>
      </c>
      <c r="R510" s="30">
        <f t="shared" si="148"/>
        <v>30.223902813057109</v>
      </c>
      <c r="S510" s="30">
        <f t="shared" si="149"/>
        <v>-75.715407755811242</v>
      </c>
      <c r="T510" s="30">
        <f t="shared" si="150"/>
        <v>-12.898739830839272</v>
      </c>
      <c r="U510" s="39">
        <f t="shared" si="151"/>
        <v>43175066.549057573</v>
      </c>
      <c r="V510" s="39">
        <f t="shared" si="171"/>
        <v>5181007.9858869081</v>
      </c>
      <c r="W510" s="39">
        <f t="shared" si="172"/>
        <v>25332446.475558836</v>
      </c>
      <c r="X510" s="30">
        <f t="shared" si="173"/>
        <v>145.89966249402818</v>
      </c>
    </row>
    <row r="511" spans="5:24" x14ac:dyDescent="0.3">
      <c r="E511" s="30">
        <f t="shared" si="153"/>
        <v>5.0899999999999359</v>
      </c>
      <c r="F511" s="30">
        <f t="shared" si="154"/>
        <v>199.545073233159</v>
      </c>
      <c r="G511" s="30">
        <f t="shared" si="142"/>
        <v>5.2960401418046334</v>
      </c>
      <c r="H511" s="30">
        <f t="shared" si="159"/>
        <v>0.15157886202787907</v>
      </c>
      <c r="I511" s="30">
        <f t="shared" si="162"/>
        <v>108.07977010269667</v>
      </c>
      <c r="J511" s="30">
        <f t="shared" si="163"/>
        <v>131.64447870651318</v>
      </c>
      <c r="K511" s="30">
        <f t="shared" si="164"/>
        <v>33.25817977936822</v>
      </c>
      <c r="L511" s="30">
        <f t="shared" si="165"/>
        <v>1329.064434194451</v>
      </c>
      <c r="M511" s="30">
        <f t="shared" si="166"/>
        <v>0.1554525030692355</v>
      </c>
      <c r="N511" s="30">
        <f t="shared" si="167"/>
        <v>4.4863852013412187E-3</v>
      </c>
      <c r="O511" s="30">
        <f t="shared" si="168"/>
        <v>112.7107576422711</v>
      </c>
      <c r="P511" s="30">
        <f t="shared" si="169"/>
        <v>0.41086849889613014</v>
      </c>
      <c r="Q511" s="30">
        <f t="shared" si="170"/>
        <v>6.4719439805091566E-2</v>
      </c>
      <c r="R511" s="30">
        <f t="shared" si="148"/>
        <v>30.124545045674676</v>
      </c>
      <c r="S511" s="30">
        <f t="shared" si="149"/>
        <v>-75.498075886977276</v>
      </c>
      <c r="T511" s="30">
        <f t="shared" si="150"/>
        <v>-12.914445355516023</v>
      </c>
      <c r="U511" s="39">
        <f t="shared" si="151"/>
        <v>43042134.569799602</v>
      </c>
      <c r="V511" s="39">
        <f t="shared" si="171"/>
        <v>5165056.1483759517</v>
      </c>
      <c r="W511" s="39">
        <f t="shared" si="172"/>
        <v>25384097.037042595</v>
      </c>
      <c r="X511" s="30">
        <f t="shared" si="173"/>
        <v>146.21170893228387</v>
      </c>
    </row>
    <row r="512" spans="5:24" x14ac:dyDescent="0.3">
      <c r="E512" s="30">
        <f t="shared" si="153"/>
        <v>5.0999999999999357</v>
      </c>
      <c r="F512" s="30">
        <f t="shared" si="154"/>
        <v>199.84631868361575</v>
      </c>
      <c r="G512" s="30">
        <f t="shared" si="142"/>
        <v>5.2975486645904555</v>
      </c>
      <c r="H512" s="30">
        <f t="shared" si="159"/>
        <v>0.15085227858220307</v>
      </c>
      <c r="I512" s="30">
        <f t="shared" si="162"/>
        <v>107.32478934382689</v>
      </c>
      <c r="J512" s="30">
        <f t="shared" si="163"/>
        <v>131.51533425295801</v>
      </c>
      <c r="K512" s="30">
        <f t="shared" si="164"/>
        <v>33.365800157330852</v>
      </c>
      <c r="L512" s="30">
        <f t="shared" si="165"/>
        <v>1333.3651631487587</v>
      </c>
      <c r="M512" s="30">
        <f t="shared" si="166"/>
        <v>0.15473521565794435</v>
      </c>
      <c r="N512" s="30">
        <f t="shared" si="167"/>
        <v>4.4974594018134927E-3</v>
      </c>
      <c r="O512" s="30">
        <f t="shared" si="168"/>
        <v>112.61912965247372</v>
      </c>
      <c r="P512" s="30">
        <f t="shared" si="169"/>
        <v>0.41078161872181773</v>
      </c>
      <c r="Q512" s="30">
        <f t="shared" si="170"/>
        <v>6.4700073044986706E-2</v>
      </c>
      <c r="R512" s="30">
        <f t="shared" si="148"/>
        <v>30.024462515074116</v>
      </c>
      <c r="S512" s="30">
        <f t="shared" si="149"/>
        <v>-75.279082146313996</v>
      </c>
      <c r="T512" s="30">
        <f t="shared" si="150"/>
        <v>-12.93007141660163</v>
      </c>
      <c r="U512" s="39">
        <f t="shared" si="151"/>
        <v>42908209.189609155</v>
      </c>
      <c r="V512" s="39">
        <f t="shared" si="171"/>
        <v>5148985.1027530981</v>
      </c>
      <c r="W512" s="39">
        <f t="shared" si="172"/>
        <v>25435586.888070125</v>
      </c>
      <c r="X512" s="30">
        <f t="shared" si="173"/>
        <v>146.52364430206242</v>
      </c>
    </row>
    <row r="513" spans="5:24" x14ac:dyDescent="0.3">
      <c r="E513" s="30">
        <f t="shared" si="153"/>
        <v>5.1099999999999355</v>
      </c>
      <c r="F513" s="30">
        <f t="shared" si="154"/>
        <v>200.1465633087665</v>
      </c>
      <c r="G513" s="30">
        <f t="shared" si="142"/>
        <v>5.2990499147129331</v>
      </c>
      <c r="H513" s="30">
        <f t="shared" si="159"/>
        <v>0.15012501224775932</v>
      </c>
      <c r="I513" s="30">
        <f t="shared" si="162"/>
        <v>106.57199852236376</v>
      </c>
      <c r="J513" s="30">
        <f t="shared" si="163"/>
        <v>131.38603353879199</v>
      </c>
      <c r="K513" s="30">
        <f t="shared" si="164"/>
        <v>33.473550752469201</v>
      </c>
      <c r="L513" s="30">
        <f t="shared" si="165"/>
        <v>1337.6710958459687</v>
      </c>
      <c r="M513" s="30">
        <f t="shared" si="166"/>
        <v>0.15401730176618347</v>
      </c>
      <c r="N513" s="30">
        <f t="shared" si="167"/>
        <v>4.5085668747709574E-3</v>
      </c>
      <c r="O513" s="30">
        <f t="shared" si="168"/>
        <v>112.52739079577292</v>
      </c>
      <c r="P513" s="30">
        <f t="shared" si="169"/>
        <v>0.4106937875423588</v>
      </c>
      <c r="Q513" s="30">
        <f t="shared" si="170"/>
        <v>6.4680689369909172E-2</v>
      </c>
      <c r="R513" s="30">
        <f t="shared" si="148"/>
        <v>29.923659473157681</v>
      </c>
      <c r="S513" s="30">
        <f t="shared" si="149"/>
        <v>-75.058436659238367</v>
      </c>
      <c r="T513" s="30">
        <f t="shared" si="150"/>
        <v>-12.945617689829186</v>
      </c>
      <c r="U513" s="39">
        <f t="shared" si="151"/>
        <v>42773296.286435232</v>
      </c>
      <c r="V513" s="39">
        <f t="shared" si="171"/>
        <v>5132795.5543722278</v>
      </c>
      <c r="W513" s="39">
        <f t="shared" si="172"/>
        <v>25486914.843613848</v>
      </c>
      <c r="X513" s="30">
        <f t="shared" si="173"/>
        <v>146.83546606432253</v>
      </c>
    </row>
    <row r="514" spans="5:24" x14ac:dyDescent="0.3">
      <c r="E514" s="30">
        <f t="shared" si="153"/>
        <v>5.1199999999999353</v>
      </c>
      <c r="F514" s="30">
        <f t="shared" si="154"/>
        <v>200.44579990349808</v>
      </c>
      <c r="G514" s="30">
        <f t="shared" ref="G514:G577" si="174">LN(F514)</f>
        <v>5.3005438855314919</v>
      </c>
      <c r="H514" s="30">
        <f t="shared" si="159"/>
        <v>0.1493970818558843</v>
      </c>
      <c r="I514" s="30">
        <f t="shared" si="162"/>
        <v>105.82141415577138</v>
      </c>
      <c r="J514" s="30">
        <f t="shared" si="163"/>
        <v>131.2565773618937</v>
      </c>
      <c r="K514" s="30">
        <f t="shared" si="164"/>
        <v>33.581430899884445</v>
      </c>
      <c r="L514" s="30">
        <f t="shared" si="165"/>
        <v>1341.9822057153729</v>
      </c>
      <c r="M514" s="30">
        <f t="shared" si="166"/>
        <v>0.15329878053068233</v>
      </c>
      <c r="N514" s="30">
        <f t="shared" si="167"/>
        <v>4.5197077201809448E-3</v>
      </c>
      <c r="O514" s="30">
        <f t="shared" si="168"/>
        <v>112.43554163826359</v>
      </c>
      <c r="P514" s="30">
        <f t="shared" si="169"/>
        <v>0.41060499220120478</v>
      </c>
      <c r="Q514" s="30">
        <f t="shared" si="170"/>
        <v>6.4661289296550642E-2</v>
      </c>
      <c r="R514" s="30">
        <f t="shared" ref="R514:R577" si="175">F514*(M514-N514)</f>
        <v>29.822140258401731</v>
      </c>
      <c r="S514" s="30">
        <f t="shared" ref="S514:S577" si="176">-M514*F514/P514</f>
        <v>-74.836149757882211</v>
      </c>
      <c r="T514" s="30">
        <f t="shared" ref="T514:T577" si="177">-Q514*F514</f>
        <v>-12.961083855838593</v>
      </c>
      <c r="U514" s="39">
        <f t="shared" ref="U514:U577" si="178">M514*F514/0.9*$B$15*1000/32</f>
        <v>42637401.858147405</v>
      </c>
      <c r="V514" s="39">
        <f t="shared" si="171"/>
        <v>5116488.2229776885</v>
      </c>
      <c r="W514" s="39">
        <f t="shared" si="172"/>
        <v>25538079.725843623</v>
      </c>
      <c r="X514" s="30">
        <f t="shared" si="173"/>
        <v>147.14717167931823</v>
      </c>
    </row>
    <row r="515" spans="5:24" x14ac:dyDescent="0.3">
      <c r="E515" s="30">
        <f t="shared" ref="E515:E578" si="179">E514+$B$11</f>
        <v>5.1299999999999351</v>
      </c>
      <c r="F515" s="30">
        <f t="shared" ref="F515:F578" si="180">$B$11*R514+F514</f>
        <v>200.74402130608209</v>
      </c>
      <c r="G515" s="30">
        <f t="shared" si="174"/>
        <v>5.3020305705955</v>
      </c>
      <c r="H515" s="30">
        <f t="shared" si="159"/>
        <v>0.14866850640080642</v>
      </c>
      <c r="I515" s="30">
        <f t="shared" si="162"/>
        <v>105.07305265819255</v>
      </c>
      <c r="J515" s="30">
        <f t="shared" si="163"/>
        <v>131.12696652333531</v>
      </c>
      <c r="K515" s="30">
        <f t="shared" si="164"/>
        <v>33.689439932016434</v>
      </c>
      <c r="L515" s="30">
        <f t="shared" si="165"/>
        <v>1346.2984660799116</v>
      </c>
      <c r="M515" s="30">
        <f t="shared" si="166"/>
        <v>0.15257967124919353</v>
      </c>
      <c r="N515" s="30">
        <f t="shared" si="167"/>
        <v>4.5308820383111363E-3</v>
      </c>
      <c r="O515" s="30">
        <f t="shared" si="168"/>
        <v>112.3435827483064</v>
      </c>
      <c r="P515" s="30">
        <f t="shared" si="169"/>
        <v>0.41051521932779428</v>
      </c>
      <c r="Q515" s="30">
        <f t="shared" si="170"/>
        <v>6.4641873345950437E-2</v>
      </c>
      <c r="R515" s="30">
        <f t="shared" si="175"/>
        <v>29.719909295689028</v>
      </c>
      <c r="S515" s="30">
        <f t="shared" si="176"/>
        <v>-74.612231980772535</v>
      </c>
      <c r="T515" s="30">
        <f t="shared" si="177"/>
        <v>-12.976469600224535</v>
      </c>
      <c r="U515" s="39">
        <f t="shared" si="178"/>
        <v>42500532.022308044</v>
      </c>
      <c r="V515" s="39">
        <f t="shared" si="171"/>
        <v>5100063.8426769655</v>
      </c>
      <c r="W515" s="39">
        <f t="shared" si="172"/>
        <v>25589080.364270393</v>
      </c>
      <c r="X515" s="30">
        <f t="shared" si="173"/>
        <v>147.45875860678217</v>
      </c>
    </row>
    <row r="516" spans="5:24" x14ac:dyDescent="0.3">
      <c r="E516" s="30">
        <f t="shared" si="179"/>
        <v>5.1399999999999348</v>
      </c>
      <c r="F516" s="30">
        <f t="shared" si="180"/>
        <v>201.04122039903899</v>
      </c>
      <c r="G516" s="30">
        <f t="shared" si="174"/>
        <v>5.303509963645876</v>
      </c>
      <c r="H516" s="30">
        <f t="shared" ref="H516:H579" si="181">(G516-G515)/$B$11</f>
        <v>0.14793930503760322</v>
      </c>
      <c r="I516" s="30">
        <f t="shared" si="162"/>
        <v>104.32693033838483</v>
      </c>
      <c r="J516" s="30">
        <f t="shared" si="163"/>
        <v>130.99720182733307</v>
      </c>
      <c r="K516" s="30">
        <f t="shared" si="164"/>
        <v>33.797577178684975</v>
      </c>
      <c r="L516" s="30">
        <f t="shared" si="165"/>
        <v>1350.6198501578226</v>
      </c>
      <c r="M516" s="30">
        <f t="shared" si="166"/>
        <v>0.15185999337925221</v>
      </c>
      <c r="N516" s="30">
        <f t="shared" si="167"/>
        <v>4.5420899297304732E-3</v>
      </c>
      <c r="O516" s="30">
        <f t="shared" si="168"/>
        <v>112.25151469649282</v>
      </c>
      <c r="P516" s="30">
        <f t="shared" si="169"/>
        <v>0.41042445533356303</v>
      </c>
      <c r="Q516" s="30">
        <f t="shared" si="170"/>
        <v>6.4622442043462028E-2</v>
      </c>
      <c r="R516" s="30">
        <f t="shared" si="175"/>
        <v>29.616971096119645</v>
      </c>
      <c r="S516" s="30">
        <f t="shared" si="176"/>
        <v>-74.386694072462603</v>
      </c>
      <c r="T516" s="30">
        <f t="shared" si="177"/>
        <v>-12.991774613583774</v>
      </c>
      <c r="U516" s="39">
        <f t="shared" si="178"/>
        <v>42362693.015914857</v>
      </c>
      <c r="V516" s="39">
        <f t="shared" si="171"/>
        <v>5083523.1619097823</v>
      </c>
      <c r="W516" s="39">
        <f t="shared" si="172"/>
        <v>25639915.59588949</v>
      </c>
      <c r="X516" s="30">
        <f t="shared" si="173"/>
        <v>147.77022430610856</v>
      </c>
    </row>
    <row r="517" spans="5:24" x14ac:dyDescent="0.3">
      <c r="E517" s="30">
        <f t="shared" si="179"/>
        <v>5.1499999999999346</v>
      </c>
      <c r="F517" s="30">
        <f t="shared" si="180"/>
        <v>201.3373901100002</v>
      </c>
      <c r="G517" s="30">
        <f t="shared" si="174"/>
        <v>5.3049820586166865</v>
      </c>
      <c r="H517" s="30">
        <f t="shared" si="181"/>
        <v>0.14720949708104669</v>
      </c>
      <c r="I517" s="30">
        <f t="shared" si="162"/>
        <v>103.5830633976602</v>
      </c>
      <c r="J517" s="30">
        <f t="shared" si="163"/>
        <v>130.86728408119723</v>
      </c>
      <c r="K517" s="30">
        <f t="shared" si="164"/>
        <v>33.905841967131508</v>
      </c>
      <c r="L517" s="30">
        <f t="shared" si="165"/>
        <v>1354.9463310643075</v>
      </c>
      <c r="M517" s="30">
        <f t="shared" si="166"/>
        <v>0.15113976653688754</v>
      </c>
      <c r="N517" s="30">
        <f t="shared" si="167"/>
        <v>4.5533314953100524E-3</v>
      </c>
      <c r="O517" s="30">
        <f t="shared" si="168"/>
        <v>112.15933805560944</v>
      </c>
      <c r="P517" s="30">
        <f t="shared" si="169"/>
        <v>0.41033268640786802</v>
      </c>
      <c r="Q517" s="30">
        <f t="shared" si="170"/>
        <v>6.4602995918718181E-2</v>
      </c>
      <c r="R517" s="30">
        <f t="shared" si="175"/>
        <v>29.513330256800288</v>
      </c>
      <c r="S517" s="30">
        <f t="shared" si="176"/>
        <v>-74.159546983114026</v>
      </c>
      <c r="T517" s="30">
        <f t="shared" si="177"/>
        <v>-13.006998591561713</v>
      </c>
      <c r="U517" s="39">
        <f t="shared" si="178"/>
        <v>42223891.195113592</v>
      </c>
      <c r="V517" s="39">
        <f t="shared" si="171"/>
        <v>5066866.9434136311</v>
      </c>
      <c r="W517" s="39">
        <f t="shared" si="172"/>
        <v>25690584.265323628</v>
      </c>
      <c r="X517" s="30">
        <f t="shared" si="173"/>
        <v>148.08156623653741</v>
      </c>
    </row>
    <row r="518" spans="5:24" x14ac:dyDescent="0.3">
      <c r="E518" s="30">
        <f t="shared" si="179"/>
        <v>5.1599999999999344</v>
      </c>
      <c r="F518" s="30">
        <f t="shared" si="180"/>
        <v>201.63252341256819</v>
      </c>
      <c r="G518" s="30">
        <f t="shared" si="174"/>
        <v>5.3064468496367319</v>
      </c>
      <c r="H518" s="30">
        <f t="shared" si="181"/>
        <v>0.14647910200453751</v>
      </c>
      <c r="I518" s="30">
        <f t="shared" si="162"/>
        <v>102.84146792782906</v>
      </c>
      <c r="J518" s="30">
        <f t="shared" si="163"/>
        <v>130.73721409528162</v>
      </c>
      <c r="K518" s="30">
        <f t="shared" si="164"/>
        <v>34.014233622061191</v>
      </c>
      <c r="L518" s="30">
        <f t="shared" si="165"/>
        <v>1359.2778818132122</v>
      </c>
      <c r="M518" s="30">
        <f t="shared" si="166"/>
        <v>0.15041901049528478</v>
      </c>
      <c r="N518" s="30">
        <f t="shared" si="167"/>
        <v>4.5646068362240411E-3</v>
      </c>
      <c r="O518" s="30">
        <f t="shared" si="168"/>
        <v>112.0670534006023</v>
      </c>
      <c r="P518" s="30">
        <f t="shared" si="169"/>
        <v>0.41023989851382547</v>
      </c>
      <c r="Q518" s="30">
        <f t="shared" si="170"/>
        <v>6.4583535505594897E-2</v>
      </c>
      <c r="R518" s="30">
        <f t="shared" si="175"/>
        <v>29.408991460611738</v>
      </c>
      <c r="S518" s="30">
        <f t="shared" si="176"/>
        <v>-73.930801868028738</v>
      </c>
      <c r="T518" s="30">
        <f t="shared" si="177"/>
        <v>-13.022141234898292</v>
      </c>
      <c r="U518" s="39">
        <f t="shared" si="178"/>
        <v>42084133.034880415</v>
      </c>
      <c r="V518" s="39">
        <f t="shared" si="171"/>
        <v>5050095.9641856495</v>
      </c>
      <c r="W518" s="39">
        <f t="shared" si="172"/>
        <v>25741085.224965483</v>
      </c>
      <c r="X518" s="30">
        <f t="shared" si="173"/>
        <v>148.39278185733863</v>
      </c>
    </row>
    <row r="519" spans="5:24" x14ac:dyDescent="0.3">
      <c r="E519" s="30">
        <f t="shared" si="179"/>
        <v>5.1699999999999342</v>
      </c>
      <c r="F519" s="30">
        <f t="shared" si="180"/>
        <v>201.92661332717429</v>
      </c>
      <c r="G519" s="30">
        <f t="shared" si="174"/>
        <v>5.3079043310311178</v>
      </c>
      <c r="H519" s="30">
        <f t="shared" si="181"/>
        <v>0.1457481394385951</v>
      </c>
      <c r="I519" s="30">
        <f t="shared" si="162"/>
        <v>102.10215990914877</v>
      </c>
      <c r="J519" s="30">
        <f t="shared" si="163"/>
        <v>130.60699268293263</v>
      </c>
      <c r="K519" s="30">
        <f t="shared" si="164"/>
        <v>34.12275146568534</v>
      </c>
      <c r="L519" s="30">
        <f t="shared" si="165"/>
        <v>1363.6144753187232</v>
      </c>
      <c r="M519" s="30">
        <f t="shared" si="166"/>
        <v>0.14969774518339909</v>
      </c>
      <c r="N519" s="30">
        <f t="shared" si="167"/>
        <v>4.5759160539505812E-3</v>
      </c>
      <c r="O519" s="30">
        <f t="shared" si="168"/>
        <v>111.9746613085407</v>
      </c>
      <c r="P519" s="30">
        <f t="shared" si="169"/>
        <v>0.41014607738405867</v>
      </c>
      <c r="Q519" s="30">
        <f t="shared" si="170"/>
        <v>6.456406134217399E-2</v>
      </c>
      <c r="R519" s="30">
        <f t="shared" si="175"/>
        <v>29.303959475954411</v>
      </c>
      <c r="S519" s="30">
        <f t="shared" si="176"/>
        <v>-73.700470087131407</v>
      </c>
      <c r="T519" s="30">
        <f t="shared" si="177"/>
        <v>-13.037202249473129</v>
      </c>
      <c r="U519" s="39">
        <f t="shared" si="178"/>
        <v>41943425.128674075</v>
      </c>
      <c r="V519" s="39">
        <f t="shared" si="171"/>
        <v>5033211.0154408887</v>
      </c>
      <c r="W519" s="39">
        <f t="shared" si="172"/>
        <v>25791417.335119892</v>
      </c>
      <c r="X519" s="30">
        <f t="shared" si="173"/>
        <v>148.70386862799705</v>
      </c>
    </row>
    <row r="520" spans="5:24" x14ac:dyDescent="0.3">
      <c r="E520" s="30">
        <f t="shared" si="179"/>
        <v>5.179999999999934</v>
      </c>
      <c r="F520" s="30">
        <f t="shared" si="180"/>
        <v>202.21965292193383</v>
      </c>
      <c r="G520" s="30">
        <f t="shared" si="174"/>
        <v>5.3093544973228122</v>
      </c>
      <c r="H520" s="30">
        <f t="shared" si="181"/>
        <v>0.14501662916943658</v>
      </c>
      <c r="I520" s="30">
        <f t="shared" si="162"/>
        <v>101.36515520827746</v>
      </c>
      <c r="J520" s="30">
        <f t="shared" si="163"/>
        <v>130.4766206604379</v>
      </c>
      <c r="K520" s="30">
        <f t="shared" si="164"/>
        <v>34.231394817764283</v>
      </c>
      <c r="L520" s="30">
        <f t="shared" si="165"/>
        <v>1367.9560843970817</v>
      </c>
      <c r="M520" s="30">
        <f t="shared" si="166"/>
        <v>0.14897599068451994</v>
      </c>
      <c r="N520" s="30">
        <f t="shared" si="167"/>
        <v>4.5872592502727112E-3</v>
      </c>
      <c r="O520" s="30">
        <f t="shared" si="168"/>
        <v>111.88216235858069</v>
      </c>
      <c r="P520" s="30">
        <f t="shared" si="169"/>
        <v>0.41005120851635513</v>
      </c>
      <c r="Q520" s="30">
        <f t="shared" si="170"/>
        <v>6.4544573970704247E-2</v>
      </c>
      <c r="R520" s="30">
        <f t="shared" si="175"/>
        <v>29.198239156471793</v>
      </c>
      <c r="S520" s="30">
        <f t="shared" si="176"/>
        <v>-73.46856320440105</v>
      </c>
      <c r="T520" s="30">
        <f t="shared" si="177"/>
        <v>-13.052181346349897</v>
      </c>
      <c r="U520" s="39">
        <f t="shared" si="178"/>
        <v>41801774.188057363</v>
      </c>
      <c r="V520" s="39">
        <f t="shared" si="171"/>
        <v>5016212.9025668837</v>
      </c>
      <c r="W520" s="39">
        <f t="shared" si="172"/>
        <v>25841579.46414556</v>
      </c>
      <c r="X520" s="30">
        <f t="shared" si="173"/>
        <v>149.01482400839777</v>
      </c>
    </row>
    <row r="521" spans="5:24" x14ac:dyDescent="0.3">
      <c r="E521" s="30">
        <f t="shared" si="179"/>
        <v>5.1899999999999338</v>
      </c>
      <c r="F521" s="30">
        <f t="shared" si="180"/>
        <v>202.51163531349854</v>
      </c>
      <c r="G521" s="30">
        <f t="shared" si="174"/>
        <v>5.3107973432341913</v>
      </c>
      <c r="H521" s="30">
        <f t="shared" si="181"/>
        <v>0.14428459113791092</v>
      </c>
      <c r="I521" s="30">
        <f t="shared" si="162"/>
        <v>100.63046957623345</v>
      </c>
      <c r="J521" s="30">
        <f t="shared" si="163"/>
        <v>130.3460988469744</v>
      </c>
      <c r="K521" s="30">
        <f t="shared" si="164"/>
        <v>34.34016299565053</v>
      </c>
      <c r="L521" s="30">
        <f t="shared" si="165"/>
        <v>1372.3026817683071</v>
      </c>
      <c r="M521" s="30">
        <f t="shared" si="166"/>
        <v>0.14825376723478595</v>
      </c>
      <c r="N521" s="30">
        <f t="shared" si="167"/>
        <v>4.5986365272792738E-3</v>
      </c>
      <c r="O521" s="30">
        <f t="shared" si="168"/>
        <v>111.78955713192833</v>
      </c>
      <c r="P521" s="30">
        <f t="shared" si="169"/>
        <v>0.40995527716922969</v>
      </c>
      <c r="Q521" s="30">
        <f t="shared" si="170"/>
        <v>6.4525073937561434E-2</v>
      </c>
      <c r="R521" s="30">
        <f t="shared" si="175"/>
        <v>29.091835440751559</v>
      </c>
      <c r="S521" s="30">
        <f t="shared" si="176"/>
        <v>-73.235092987252159</v>
      </c>
      <c r="T521" s="30">
        <f t="shared" si="177"/>
        <v>-13.067078241819971</v>
      </c>
      <c r="U521" s="39">
        <f t="shared" si="178"/>
        <v>41659187.042287707</v>
      </c>
      <c r="V521" s="39">
        <f t="shared" si="171"/>
        <v>4999102.4450745247</v>
      </c>
      <c r="W521" s="39">
        <f t="shared" si="172"/>
        <v>25891570.488596305</v>
      </c>
      <c r="X521" s="30">
        <f t="shared" si="173"/>
        <v>149.32564545901164</v>
      </c>
    </row>
    <row r="522" spans="5:24" x14ac:dyDescent="0.3">
      <c r="E522" s="30">
        <f t="shared" si="179"/>
        <v>5.1999999999999336</v>
      </c>
      <c r="F522" s="30">
        <f t="shared" si="180"/>
        <v>202.80255366790607</v>
      </c>
      <c r="G522" s="30">
        <f t="shared" si="174"/>
        <v>5.3122328636885676</v>
      </c>
      <c r="H522" s="30">
        <f t="shared" si="181"/>
        <v>0.14355204543763378</v>
      </c>
      <c r="I522" s="30">
        <f t="shared" si="162"/>
        <v>99.898118646360928</v>
      </c>
      <c r="J522" s="30">
        <f t="shared" si="163"/>
        <v>130.21542806455619</v>
      </c>
      <c r="K522" s="30">
        <f t="shared" si="164"/>
        <v>34.449055314332362</v>
      </c>
      <c r="L522" s="30">
        <f t="shared" si="165"/>
        <v>1376.6542400579397</v>
      </c>
      <c r="M522" s="30">
        <f t="shared" si="166"/>
        <v>0.14753109522165031</v>
      </c>
      <c r="N522" s="30">
        <f t="shared" si="167"/>
        <v>4.6100479873658392E-3</v>
      </c>
      <c r="O522" s="30">
        <f t="shared" si="168"/>
        <v>111.69684621180262</v>
      </c>
      <c r="P522" s="30">
        <f t="shared" si="169"/>
        <v>0.40985826835739186</v>
      </c>
      <c r="Q522" s="30">
        <f t="shared" si="170"/>
        <v>6.4505561793206767E-2</v>
      </c>
      <c r="R522" s="30">
        <f t="shared" si="175"/>
        <v>28.984753352004315</v>
      </c>
      <c r="S522" s="30">
        <f t="shared" si="176"/>
        <v>-73.000071405864787</v>
      </c>
      <c r="T522" s="30">
        <f t="shared" si="177"/>
        <v>-13.081892657445247</v>
      </c>
      <c r="U522" s="39">
        <f t="shared" si="178"/>
        <v>41515670.637876831</v>
      </c>
      <c r="V522" s="39">
        <f t="shared" si="171"/>
        <v>4981880.4765452193</v>
      </c>
      <c r="W522" s="39">
        <f t="shared" si="172"/>
        <v>25941389.293361757</v>
      </c>
      <c r="X522" s="30">
        <f t="shared" si="173"/>
        <v>149.63633044108147</v>
      </c>
    </row>
    <row r="523" spans="5:24" x14ac:dyDescent="0.3">
      <c r="E523" s="30">
        <f t="shared" si="179"/>
        <v>5.2099999999999334</v>
      </c>
      <c r="F523" s="30">
        <f t="shared" si="180"/>
        <v>203.0924012014261</v>
      </c>
      <c r="G523" s="30">
        <f t="shared" si="174"/>
        <v>5.3136610538117033</v>
      </c>
      <c r="H523" s="30">
        <f t="shared" si="181"/>
        <v>0.14281901231356642</v>
      </c>
      <c r="I523" s="30">
        <f t="shared" si="162"/>
        <v>99.16811793230228</v>
      </c>
      <c r="J523" s="30">
        <f t="shared" si="163"/>
        <v>130.08460913798174</v>
      </c>
      <c r="K523" s="30">
        <f t="shared" si="164"/>
        <v>34.558071086477739</v>
      </c>
      <c r="L523" s="30">
        <f t="shared" si="165"/>
        <v>1381.0107317987938</v>
      </c>
      <c r="M523" s="30">
        <f t="shared" si="166"/>
        <v>0.1468079951822962</v>
      </c>
      <c r="N523" s="30">
        <f t="shared" si="167"/>
        <v>4.6214937332356249E-3</v>
      </c>
      <c r="O523" s="30">
        <f t="shared" si="168"/>
        <v>111.60403018339805</v>
      </c>
      <c r="P523" s="30">
        <f t="shared" si="169"/>
        <v>0.4097601668471143</v>
      </c>
      <c r="Q523" s="30">
        <f t="shared" si="170"/>
        <v>6.4486038092144204E-2</v>
      </c>
      <c r="R523" s="30">
        <f t="shared" si="175"/>
        <v>28.876997997719766</v>
      </c>
      <c r="S523" s="30">
        <f t="shared" si="176"/>
        <v>-72.76351063246328</v>
      </c>
      <c r="T523" s="30">
        <f t="shared" si="177"/>
        <v>-13.096624320100197</v>
      </c>
      <c r="U523" s="39">
        <f t="shared" si="178"/>
        <v>41371232.038119063</v>
      </c>
      <c r="V523" s="39">
        <f t="shared" si="171"/>
        <v>4964547.8445742875</v>
      </c>
      <c r="W523" s="39">
        <f t="shared" si="172"/>
        <v>25991034.771807499</v>
      </c>
      <c r="X523" s="30">
        <f t="shared" si="173"/>
        <v>149.94687641680824</v>
      </c>
    </row>
    <row r="524" spans="5:24" x14ac:dyDescent="0.3">
      <c r="E524" s="30">
        <f t="shared" si="179"/>
        <v>5.2199999999999331</v>
      </c>
      <c r="F524" s="30">
        <f t="shared" si="180"/>
        <v>203.38117118140329</v>
      </c>
      <c r="G524" s="30">
        <f t="shared" si="174"/>
        <v>5.3150819089333083</v>
      </c>
      <c r="H524" s="30">
        <f t="shared" si="181"/>
        <v>0.1420855121605058</v>
      </c>
      <c r="I524" s="30">
        <f t="shared" si="162"/>
        <v>98.440482825977654</v>
      </c>
      <c r="J524" s="30">
        <f t="shared" si="163"/>
        <v>129.95364289478073</v>
      </c>
      <c r="K524" s="30">
        <f t="shared" si="164"/>
        <v>34.667209622478573</v>
      </c>
      <c r="L524" s="30">
        <f t="shared" si="165"/>
        <v>1385.3721294327302</v>
      </c>
      <c r="M524" s="30">
        <f t="shared" si="166"/>
        <v>0.14608448780200253</v>
      </c>
      <c r="N524" s="30">
        <f t="shared" si="167"/>
        <v>4.6329738679004211E-3</v>
      </c>
      <c r="O524" s="30">
        <f t="shared" si="168"/>
        <v>111.51110963384693</v>
      </c>
      <c r="P524" s="30">
        <f t="shared" si="169"/>
        <v>0.40966095715150119</v>
      </c>
      <c r="Q524" s="30">
        <f t="shared" si="170"/>
        <v>6.4466503392876282E-2</v>
      </c>
      <c r="R524" s="30">
        <f t="shared" si="175"/>
        <v>28.768574569300274</v>
      </c>
      <c r="S524" s="30">
        <f t="shared" si="176"/>
        <v>-72.525423040543771</v>
      </c>
      <c r="T524" s="30">
        <f t="shared" si="177"/>
        <v>-13.111272962013087</v>
      </c>
      <c r="U524" s="39">
        <f t="shared" si="178"/>
        <v>41225878.422588512</v>
      </c>
      <c r="V524" s="39">
        <f t="shared" si="171"/>
        <v>4947105.4107106216</v>
      </c>
      <c r="W524" s="39">
        <f t="shared" si="172"/>
        <v>26040505.825914606</v>
      </c>
      <c r="X524" s="30">
        <f t="shared" si="173"/>
        <v>150.25728084953798</v>
      </c>
    </row>
    <row r="525" spans="5:24" x14ac:dyDescent="0.3">
      <c r="E525" s="30">
        <f t="shared" si="179"/>
        <v>5.2299999999999329</v>
      </c>
      <c r="F525" s="30">
        <f t="shared" si="180"/>
        <v>203.6688569270963</v>
      </c>
      <c r="G525" s="30">
        <f t="shared" si="174"/>
        <v>5.3164954245885223</v>
      </c>
      <c r="H525" s="30">
        <f t="shared" si="181"/>
        <v>0.14135156552139705</v>
      </c>
      <c r="I525" s="30">
        <f t="shared" si="162"/>
        <v>97.715228595572214</v>
      </c>
      <c r="J525" s="30">
        <f t="shared" si="163"/>
        <v>129.8225301651606</v>
      </c>
      <c r="K525" s="30">
        <f t="shared" si="164"/>
        <v>34.776470230495349</v>
      </c>
      <c r="L525" s="30">
        <f t="shared" si="165"/>
        <v>1389.7384053124351</v>
      </c>
      <c r="M525" s="30">
        <f t="shared" si="166"/>
        <v>0.1453605939124587</v>
      </c>
      <c r="N525" s="30">
        <f t="shared" si="167"/>
        <v>4.6444884946815167E-3</v>
      </c>
      <c r="O525" s="30">
        <f t="shared" si="168"/>
        <v>111.41808515218145</v>
      </c>
      <c r="P525" s="30">
        <f t="shared" si="169"/>
        <v>0.40956062352565253</v>
      </c>
      <c r="Q525" s="30">
        <f t="shared" si="170"/>
        <v>6.4446958257858594E-2</v>
      </c>
      <c r="R525" s="30">
        <f t="shared" si="175"/>
        <v>28.659488341671462</v>
      </c>
      <c r="S525" s="30">
        <f t="shared" si="176"/>
        <v>-72.28582120404937</v>
      </c>
      <c r="T525" s="30">
        <f t="shared" si="177"/>
        <v>-13.12583832080635</v>
      </c>
      <c r="U525" s="39">
        <f t="shared" si="178"/>
        <v>41079617.086604185</v>
      </c>
      <c r="V525" s="39">
        <f t="shared" si="171"/>
        <v>4929554.050392502</v>
      </c>
      <c r="W525" s="39">
        <f t="shared" si="172"/>
        <v>26089801.366418533</v>
      </c>
      <c r="X525" s="30">
        <f t="shared" si="173"/>
        <v>150.56754120394856</v>
      </c>
    </row>
    <row r="526" spans="5:24" x14ac:dyDescent="0.3">
      <c r="E526" s="30">
        <f t="shared" si="179"/>
        <v>5.2399999999999327</v>
      </c>
      <c r="F526" s="30">
        <f t="shared" si="180"/>
        <v>203.95545181051301</v>
      </c>
      <c r="G526" s="30">
        <f t="shared" si="174"/>
        <v>5.3179015965193797</v>
      </c>
      <c r="H526" s="30">
        <f t="shared" si="181"/>
        <v>0.14061719308573473</v>
      </c>
      <c r="I526" s="30">
        <f t="shared" si="162"/>
        <v>96.992370383531721</v>
      </c>
      <c r="J526" s="30">
        <f t="shared" si="163"/>
        <v>129.69127178195254</v>
      </c>
      <c r="K526" s="30">
        <f t="shared" si="164"/>
        <v>34.885852216502066</v>
      </c>
      <c r="L526" s="30">
        <f t="shared" si="165"/>
        <v>1394.1095317032207</v>
      </c>
      <c r="M526" s="30">
        <f t="shared" si="166"/>
        <v>0.14463633449003013</v>
      </c>
      <c r="N526" s="30">
        <f t="shared" si="167"/>
        <v>4.6560377172106303E-3</v>
      </c>
      <c r="O526" s="30">
        <f t="shared" si="168"/>
        <v>111.32495732929533</v>
      </c>
      <c r="P526" s="30">
        <f t="shared" si="169"/>
        <v>0.40945914996172322</v>
      </c>
      <c r="Q526" s="30">
        <f t="shared" si="170"/>
        <v>6.4427403253453031E-2</v>
      </c>
      <c r="R526" s="30">
        <f t="shared" si="175"/>
        <v>28.549744672870098</v>
      </c>
      <c r="S526" s="30">
        <f t="shared" si="176"/>
        <v>-72.044717896493992</v>
      </c>
      <c r="T526" s="30">
        <f t="shared" si="177"/>
        <v>-13.140320139536129</v>
      </c>
      <c r="U526" s="39">
        <f t="shared" si="178"/>
        <v>40932455.440664031</v>
      </c>
      <c r="V526" s="39">
        <f t="shared" si="171"/>
        <v>4911894.6528796833</v>
      </c>
      <c r="W526" s="39">
        <f t="shared" si="172"/>
        <v>26138920.312947329</v>
      </c>
      <c r="X526" s="30">
        <f t="shared" si="173"/>
        <v>150.8776549462371</v>
      </c>
    </row>
    <row r="527" spans="5:24" x14ac:dyDescent="0.3">
      <c r="E527" s="30">
        <f t="shared" si="179"/>
        <v>5.2499999999999325</v>
      </c>
      <c r="F527" s="30">
        <f t="shared" si="180"/>
        <v>204.24094925724171</v>
      </c>
      <c r="G527" s="30">
        <f t="shared" si="174"/>
        <v>5.3193004206762549</v>
      </c>
      <c r="H527" s="30">
        <f t="shared" si="181"/>
        <v>0.13988241568752002</v>
      </c>
      <c r="I527" s="30">
        <f t="shared" si="162"/>
        <v>96.271923204566775</v>
      </c>
      <c r="J527" s="30">
        <f t="shared" si="163"/>
        <v>129.55986858055718</v>
      </c>
      <c r="K527" s="30">
        <f t="shared" si="164"/>
        <v>34.995354884331533</v>
      </c>
      <c r="L527" s="30">
        <f t="shared" si="165"/>
        <v>1398.4854807848308</v>
      </c>
      <c r="M527" s="30">
        <f t="shared" si="166"/>
        <v>0.1439117306539722</v>
      </c>
      <c r="N527" s="30">
        <f t="shared" si="167"/>
        <v>4.6676216394308427E-3</v>
      </c>
      <c r="O527" s="30">
        <f t="shared" si="168"/>
        <v>111.23172675790532</v>
      </c>
      <c r="P527" s="30">
        <f t="shared" si="169"/>
        <v>0.40935652018387236</v>
      </c>
      <c r="Q527" s="30">
        <f t="shared" si="170"/>
        <v>6.4407838949879462E-2</v>
      </c>
      <c r="R527" s="30">
        <f t="shared" si="175"/>
        <v>28.439349003608772</v>
      </c>
      <c r="S527" s="30">
        <f t="shared" si="176"/>
        <v>-71.802126090033568</v>
      </c>
      <c r="T527" s="30">
        <f t="shared" si="177"/>
        <v>-13.154718166730927</v>
      </c>
      <c r="U527" s="39">
        <f t="shared" si="178"/>
        <v>40784401.009846456</v>
      </c>
      <c r="V527" s="39">
        <f t="shared" si="171"/>
        <v>4894128.1211815747</v>
      </c>
      <c r="W527" s="39">
        <f t="shared" si="172"/>
        <v>26187861.594159145</v>
      </c>
      <c r="X527" s="30">
        <f t="shared" si="173"/>
        <v>151.18761954430713</v>
      </c>
    </row>
    <row r="528" spans="5:24" x14ac:dyDescent="0.3">
      <c r="E528" s="30">
        <f t="shared" si="179"/>
        <v>5.2599999999999323</v>
      </c>
      <c r="F528" s="30">
        <f t="shared" si="180"/>
        <v>204.52534274727779</v>
      </c>
      <c r="G528" s="30">
        <f t="shared" si="174"/>
        <v>5.3206918932192977</v>
      </c>
      <c r="H528" s="30">
        <f t="shared" si="181"/>
        <v>0.13914725430428376</v>
      </c>
      <c r="I528" s="30">
        <f t="shared" si="162"/>
        <v>95.553901943666446</v>
      </c>
      <c r="J528" s="30">
        <f t="shared" si="163"/>
        <v>129.42832139888986</v>
      </c>
      <c r="K528" s="30">
        <f t="shared" si="164"/>
        <v>35.104977535720955</v>
      </c>
      <c r="L528" s="30">
        <f t="shared" si="165"/>
        <v>1402.866224653266</v>
      </c>
      <c r="M528" s="30">
        <f t="shared" si="166"/>
        <v>0.14318680366459446</v>
      </c>
      <c r="N528" s="30">
        <f t="shared" si="167"/>
        <v>4.6792403655975335E-3</v>
      </c>
      <c r="O528" s="30">
        <f t="shared" si="168"/>
        <v>111.13839403251235</v>
      </c>
      <c r="P528" s="30">
        <f t="shared" si="169"/>
        <v>0.40925271764310267</v>
      </c>
      <c r="Q528" s="30">
        <f t="shared" si="170"/>
        <v>6.4388265921166268E-2</v>
      </c>
      <c r="R528" s="30">
        <f t="shared" si="175"/>
        <v>28.328306856817623</v>
      </c>
      <c r="S528" s="30">
        <f t="shared" si="176"/>
        <v>-71.55805895448502</v>
      </c>
      <c r="T528" s="30">
        <f t="shared" si="177"/>
        <v>-13.169032156429397</v>
      </c>
      <c r="U528" s="39">
        <f t="shared" si="178"/>
        <v>40635461.43318034</v>
      </c>
      <c r="V528" s="39">
        <f t="shared" si="171"/>
        <v>4876255.3719816403</v>
      </c>
      <c r="W528" s="39">
        <f t="shared" si="172"/>
        <v>26236624.14787896</v>
      </c>
      <c r="X528" s="30">
        <f t="shared" si="173"/>
        <v>151.4974324679564</v>
      </c>
    </row>
    <row r="529" spans="5:24" x14ac:dyDescent="0.3">
      <c r="E529" s="30">
        <f t="shared" si="179"/>
        <v>5.2699999999999321</v>
      </c>
      <c r="F529" s="30">
        <f t="shared" si="180"/>
        <v>204.80862581584597</v>
      </c>
      <c r="G529" s="30">
        <f t="shared" si="174"/>
        <v>5.3220760105198401</v>
      </c>
      <c r="H529" s="30">
        <f t="shared" si="181"/>
        <v>0.13841173005424423</v>
      </c>
      <c r="I529" s="30">
        <f t="shared" si="162"/>
        <v>94.838321354121589</v>
      </c>
      <c r="J529" s="30">
        <f t="shared" si="163"/>
        <v>129.29663107732557</v>
      </c>
      <c r="K529" s="30">
        <f t="shared" si="164"/>
        <v>35.214719470357871</v>
      </c>
      <c r="L529" s="30">
        <f t="shared" si="165"/>
        <v>1407.2517353226172</v>
      </c>
      <c r="M529" s="30">
        <f t="shared" si="166"/>
        <v>0.1424615749213734</v>
      </c>
      <c r="N529" s="30">
        <f t="shared" si="167"/>
        <v>4.6908940002793166E-3</v>
      </c>
      <c r="O529" s="30">
        <f t="shared" si="168"/>
        <v>111.04495974936249</v>
      </c>
      <c r="P529" s="30">
        <f t="shared" si="169"/>
        <v>0.40914772551198414</v>
      </c>
      <c r="Q529" s="30">
        <f t="shared" si="170"/>
        <v>6.4368684745099297E-2</v>
      </c>
      <c r="R529" s="30">
        <f t="shared" si="175"/>
        <v>28.216623837162672</v>
      </c>
      <c r="S529" s="30">
        <f t="shared" si="176"/>
        <v>-71.312529856292826</v>
      </c>
      <c r="T529" s="30">
        <f t="shared" si="177"/>
        <v>-13.183261868217194</v>
      </c>
      <c r="U529" s="39">
        <f t="shared" si="178"/>
        <v>40485644.462982565</v>
      </c>
      <c r="V529" s="39">
        <f t="shared" si="171"/>
        <v>4858277.3355579078</v>
      </c>
      <c r="W529" s="39">
        <f t="shared" si="172"/>
        <v>26285206.921234541</v>
      </c>
      <c r="X529" s="30">
        <f t="shared" si="173"/>
        <v>151.80709118906447</v>
      </c>
    </row>
    <row r="530" spans="5:24" x14ac:dyDescent="0.3">
      <c r="E530" s="30">
        <f t="shared" si="179"/>
        <v>5.2799999999999319</v>
      </c>
      <c r="F530" s="30">
        <f t="shared" si="180"/>
        <v>205.09079205421759</v>
      </c>
      <c r="G530" s="30">
        <f t="shared" si="174"/>
        <v>5.323452769161789</v>
      </c>
      <c r="H530" s="30">
        <f t="shared" si="181"/>
        <v>0.13767586419488609</v>
      </c>
      <c r="I530" s="30">
        <f t="shared" si="162"/>
        <v>94.125196055558661</v>
      </c>
      <c r="J530" s="30">
        <f t="shared" si="163"/>
        <v>129.16479845864339</v>
      </c>
      <c r="K530" s="30">
        <f t="shared" si="164"/>
        <v>35.324579985926349</v>
      </c>
      <c r="L530" s="30">
        <f t="shared" si="165"/>
        <v>1411.6419847269128</v>
      </c>
      <c r="M530" s="30">
        <f t="shared" si="166"/>
        <v>0.14173606596101515</v>
      </c>
      <c r="N530" s="30">
        <f t="shared" si="167"/>
        <v>4.7025826483589805E-3</v>
      </c>
      <c r="O530" s="30">
        <f t="shared" si="168"/>
        <v>110.95142450640749</v>
      </c>
      <c r="P530" s="30">
        <f t="shared" si="169"/>
        <v>0.40904152667926147</v>
      </c>
      <c r="Q530" s="30">
        <f t="shared" si="170"/>
        <v>6.4349096003169626E-2</v>
      </c>
      <c r="R530" s="30">
        <f t="shared" si="175"/>
        <v>28.104305630541059</v>
      </c>
      <c r="S530" s="30">
        <f t="shared" si="176"/>
        <v>-71.065552357442883</v>
      </c>
      <c r="T530" s="30">
        <f t="shared" si="177"/>
        <v>-13.197407067262946</v>
      </c>
      <c r="U530" s="39">
        <f t="shared" si="178"/>
        <v>40334957.964163497</v>
      </c>
      <c r="V530" s="39">
        <f t="shared" si="171"/>
        <v>4840194.9556996198</v>
      </c>
      <c r="W530" s="39">
        <f t="shared" si="172"/>
        <v>26333608.870791536</v>
      </c>
      <c r="X530" s="30">
        <f t="shared" si="173"/>
        <v>152.11659318178053</v>
      </c>
    </row>
    <row r="531" spans="5:24" x14ac:dyDescent="0.3">
      <c r="E531" s="30">
        <f t="shared" si="179"/>
        <v>5.2899999999999316</v>
      </c>
      <c r="F531" s="30">
        <f t="shared" si="180"/>
        <v>205.37183511052299</v>
      </c>
      <c r="G531" s="30">
        <f t="shared" si="174"/>
        <v>5.3248221659430035</v>
      </c>
      <c r="H531" s="30">
        <f t="shared" si="181"/>
        <v>0.13693967812145047</v>
      </c>
      <c r="I531" s="30">
        <f t="shared" si="162"/>
        <v>93.41454053198423</v>
      </c>
      <c r="J531" s="30">
        <f t="shared" si="163"/>
        <v>129.03282438797075</v>
      </c>
      <c r="K531" s="30">
        <f t="shared" si="164"/>
        <v>35.43455837815354</v>
      </c>
      <c r="L531" s="30">
        <f t="shared" si="165"/>
        <v>1416.0369447219791</v>
      </c>
      <c r="M531" s="30">
        <f t="shared" si="166"/>
        <v>0.14101029845546667</v>
      </c>
      <c r="N531" s="30">
        <f t="shared" si="167"/>
        <v>4.7143064150344379E-3</v>
      </c>
      <c r="O531" s="30">
        <f t="shared" si="168"/>
        <v>110.85778890326525</v>
      </c>
      <c r="P531" s="30">
        <f t="shared" si="169"/>
        <v>0.40893410374434142</v>
      </c>
      <c r="Q531" s="30">
        <f t="shared" si="170"/>
        <v>6.4329500280519814E-2</v>
      </c>
      <c r="R531" s="30">
        <f t="shared" si="175"/>
        <v>27.991358003552804</v>
      </c>
      <c r="S531" s="30">
        <f t="shared" si="176"/>
        <v>-70.817140214323501</v>
      </c>
      <c r="T531" s="30">
        <f t="shared" si="177"/>
        <v>-13.211467524353258</v>
      </c>
      <c r="U531" s="39">
        <f t="shared" si="178"/>
        <v>40183409.913500063</v>
      </c>
      <c r="V531" s="39">
        <f t="shared" si="171"/>
        <v>4822009.1896200078</v>
      </c>
      <c r="W531" s="39">
        <f t="shared" si="172"/>
        <v>26381828.962687735</v>
      </c>
      <c r="X531" s="30">
        <f t="shared" si="173"/>
        <v>152.42593592271146</v>
      </c>
    </row>
    <row r="532" spans="5:24" x14ac:dyDescent="0.3">
      <c r="E532" s="30">
        <f t="shared" si="179"/>
        <v>5.2999999999999314</v>
      </c>
      <c r="F532" s="30">
        <f t="shared" si="180"/>
        <v>205.65174869055852</v>
      </c>
      <c r="G532" s="30">
        <f t="shared" si="174"/>
        <v>5.3261841978766462</v>
      </c>
      <c r="H532" s="30">
        <f t="shared" si="181"/>
        <v>0.13620319336427045</v>
      </c>
      <c r="I532" s="30">
        <f t="shared" si="162"/>
        <v>92.706369129840994</v>
      </c>
      <c r="J532" s="30">
        <f t="shared" si="163"/>
        <v>128.90070971272721</v>
      </c>
      <c r="K532" s="30">
        <f t="shared" si="164"/>
        <v>35.544653940856485</v>
      </c>
      <c r="L532" s="30">
        <f t="shared" si="165"/>
        <v>1420.4365870873103</v>
      </c>
      <c r="M532" s="30">
        <f t="shared" si="166"/>
        <v>0.14028429420987645</v>
      </c>
      <c r="N532" s="30">
        <f t="shared" si="167"/>
        <v>4.7260654058196693E-3</v>
      </c>
      <c r="O532" s="30">
        <f t="shared" si="168"/>
        <v>110.76405354117995</v>
      </c>
      <c r="P532" s="30">
        <f t="shared" si="169"/>
        <v>0.40882543901165613</v>
      </c>
      <c r="Q532" s="30">
        <f t="shared" si="170"/>
        <v>6.4309898165888876E-2</v>
      </c>
      <c r="R532" s="30">
        <f t="shared" si="175"/>
        <v>27.877786802949121</v>
      </c>
      <c r="S532" s="30">
        <f t="shared" si="176"/>
        <v>-70.567307376533748</v>
      </c>
      <c r="T532" s="30">
        <f t="shared" si="177"/>
        <v>-13.225443015926789</v>
      </c>
      <c r="U532" s="39">
        <f t="shared" si="178"/>
        <v>40031008.398876332</v>
      </c>
      <c r="V532" s="39">
        <f t="shared" si="171"/>
        <v>4803721.0078651598</v>
      </c>
      <c r="W532" s="39">
        <f t="shared" si="172"/>
        <v>26429866.172766387</v>
      </c>
      <c r="X532" s="30">
        <f t="shared" si="173"/>
        <v>152.73511689110975</v>
      </c>
    </row>
    <row r="533" spans="5:24" x14ac:dyDescent="0.3">
      <c r="E533" s="30">
        <f t="shared" si="179"/>
        <v>5.3099999999999312</v>
      </c>
      <c r="F533" s="30">
        <f t="shared" si="180"/>
        <v>205.93052655858801</v>
      </c>
      <c r="G533" s="30">
        <f t="shared" si="174"/>
        <v>5.3275388621925144</v>
      </c>
      <c r="H533" s="30">
        <f t="shared" si="181"/>
        <v>0.13546643158681704</v>
      </c>
      <c r="I533" s="30">
        <f t="shared" si="162"/>
        <v>92.000696056075654</v>
      </c>
      <c r="J533" s="30">
        <f t="shared" si="163"/>
        <v>128.76845528256794</v>
      </c>
      <c r="K533" s="30">
        <f t="shared" si="164"/>
        <v>35.65486596598921</v>
      </c>
      <c r="L533" s="30">
        <f t="shared" si="165"/>
        <v>1424.8408835279506</v>
      </c>
      <c r="M533" s="30">
        <f t="shared" si="166"/>
        <v>0.13955807516050422</v>
      </c>
      <c r="N533" s="30">
        <f t="shared" si="167"/>
        <v>4.7378597265456696E-3</v>
      </c>
      <c r="O533" s="30">
        <f t="shared" si="168"/>
        <v>110.67021902298195</v>
      </c>
      <c r="P533" s="30">
        <f t="shared" si="169"/>
        <v>0.40871551448490062</v>
      </c>
      <c r="Q533" s="30">
        <f t="shared" si="170"/>
        <v>6.4290290251555832E-2</v>
      </c>
      <c r="R533" s="30">
        <f t="shared" si="175"/>
        <v>27.76359795505736</v>
      </c>
      <c r="S533" s="30">
        <f t="shared" si="176"/>
        <v>-70.316067985638867</v>
      </c>
      <c r="T533" s="30">
        <f t="shared" si="177"/>
        <v>-13.239333324107351</v>
      </c>
      <c r="U533" s="39">
        <f t="shared" si="178"/>
        <v>39877761.618491657</v>
      </c>
      <c r="V533" s="39">
        <f t="shared" si="171"/>
        <v>4785331.394218999</v>
      </c>
      <c r="W533" s="39">
        <f t="shared" si="172"/>
        <v>26477719.486708578</v>
      </c>
      <c r="X533" s="30">
        <f t="shared" si="173"/>
        <v>153.04413356906136</v>
      </c>
    </row>
    <row r="534" spans="5:24" x14ac:dyDescent="0.3">
      <c r="E534" s="30">
        <f t="shared" si="179"/>
        <v>5.319999999999931</v>
      </c>
      <c r="F534" s="30">
        <f t="shared" si="180"/>
        <v>206.20816253813859</v>
      </c>
      <c r="G534" s="30">
        <f t="shared" si="174"/>
        <v>5.3288861563383572</v>
      </c>
      <c r="H534" s="30">
        <f t="shared" si="181"/>
        <v>0.13472941458427812</v>
      </c>
      <c r="I534" s="30">
        <f t="shared" si="162"/>
        <v>91.297535376219258</v>
      </c>
      <c r="J534" s="30">
        <f t="shared" si="163"/>
        <v>128.63606194932686</v>
      </c>
      <c r="K534" s="30">
        <f t="shared" si="164"/>
        <v>35.765193743690105</v>
      </c>
      <c r="L534" s="30">
        <f t="shared" si="165"/>
        <v>1429.2498056763882</v>
      </c>
      <c r="M534" s="30">
        <f t="shared" si="166"/>
        <v>0.13883166337257968</v>
      </c>
      <c r="N534" s="30">
        <f t="shared" si="167"/>
        <v>4.7496894833614035E-3</v>
      </c>
      <c r="O534" s="30">
        <f t="shared" si="168"/>
        <v>110.5762859530474</v>
      </c>
      <c r="P534" s="30">
        <f t="shared" si="169"/>
        <v>0.40860431186114049</v>
      </c>
      <c r="Q534" s="30">
        <f t="shared" si="170"/>
        <v>6.427067713328187E-2</v>
      </c>
      <c r="R534" s="30">
        <f t="shared" si="175"/>
        <v>27.648797465182376</v>
      </c>
      <c r="S534" s="30">
        <f t="shared" si="176"/>
        <v>-70.06343637387269</v>
      </c>
      <c r="T534" s="30">
        <f t="shared" si="177"/>
        <v>-13.253138236736016</v>
      </c>
      <c r="U534" s="39">
        <f t="shared" si="178"/>
        <v>39723677.880036257</v>
      </c>
      <c r="V534" s="39">
        <f t="shared" si="171"/>
        <v>4766841.3456043508</v>
      </c>
      <c r="W534" s="39">
        <f t="shared" si="172"/>
        <v>26525387.900164623</v>
      </c>
      <c r="X534" s="30">
        <f t="shared" si="173"/>
        <v>153.3529834416737</v>
      </c>
    </row>
    <row r="535" spans="5:24" x14ac:dyDescent="0.3">
      <c r="E535" s="30">
        <f t="shared" si="179"/>
        <v>5.3299999999999308</v>
      </c>
      <c r="F535" s="30">
        <f t="shared" si="180"/>
        <v>206.48465051279041</v>
      </c>
      <c r="G535" s="30">
        <f t="shared" si="174"/>
        <v>5.3302260779811634</v>
      </c>
      <c r="H535" s="30">
        <f t="shared" si="181"/>
        <v>0.13399216428062743</v>
      </c>
      <c r="I535" s="30">
        <f t="shared" si="162"/>
        <v>90.596901012480529</v>
      </c>
      <c r="J535" s="30">
        <f t="shared" si="163"/>
        <v>128.50353056695951</v>
      </c>
      <c r="K535" s="30">
        <f t="shared" si="164"/>
        <v>35.875636562329575</v>
      </c>
      <c r="L535" s="30">
        <f t="shared" si="165"/>
        <v>1433.6633250944583</v>
      </c>
      <c r="M535" s="30">
        <f t="shared" si="166"/>
        <v>0.13810508103811028</v>
      </c>
      <c r="N535" s="30">
        <f t="shared" si="167"/>
        <v>4.7615547827347662E-3</v>
      </c>
      <c r="O535" s="30">
        <f t="shared" si="168"/>
        <v>110.48225493725778</v>
      </c>
      <c r="P535" s="30">
        <f t="shared" si="169"/>
        <v>0.40849181252478639</v>
      </c>
      <c r="Q535" s="30">
        <f t="shared" si="170"/>
        <v>6.4251059410251193E-2</v>
      </c>
      <c r="R535" s="30">
        <f t="shared" si="175"/>
        <v>27.533391416984305</v>
      </c>
      <c r="S535" s="30">
        <f t="shared" si="176"/>
        <v>-69.809427062787151</v>
      </c>
      <c r="T535" s="30">
        <f t="shared" si="177"/>
        <v>-13.266857547402251</v>
      </c>
      <c r="U535" s="39">
        <f t="shared" si="178"/>
        <v>39568765.599834077</v>
      </c>
      <c r="V535" s="39">
        <f t="shared" si="171"/>
        <v>4748251.8719800888</v>
      </c>
      <c r="W535" s="39">
        <f t="shared" si="172"/>
        <v>26572870.418884423</v>
      </c>
      <c r="X535" s="30">
        <f t="shared" si="173"/>
        <v>153.66166399726356</v>
      </c>
    </row>
    <row r="536" spans="5:24" x14ac:dyDescent="0.3">
      <c r="E536" s="30">
        <f t="shared" si="179"/>
        <v>5.3399999999999306</v>
      </c>
      <c r="F536" s="30">
        <f t="shared" si="180"/>
        <v>206.75998442696024</v>
      </c>
      <c r="G536" s="30">
        <f t="shared" si="174"/>
        <v>5.3315586250084328</v>
      </c>
      <c r="H536" s="30">
        <f t="shared" si="181"/>
        <v>0.13325470272693707</v>
      </c>
      <c r="I536" s="30">
        <f t="shared" si="162"/>
        <v>89.898806741852653</v>
      </c>
      <c r="J536" s="30">
        <f t="shared" si="163"/>
        <v>128.3708619914855</v>
      </c>
      <c r="K536" s="30">
        <f t="shared" si="164"/>
        <v>35.986193708557927</v>
      </c>
      <c r="L536" s="30">
        <f t="shared" si="165"/>
        <v>1438.081413275258</v>
      </c>
      <c r="M536" s="30">
        <f t="shared" si="166"/>
        <v>0.13737835047363839</v>
      </c>
      <c r="N536" s="30">
        <f t="shared" si="167"/>
        <v>4.7734557314535308E-3</v>
      </c>
      <c r="O536" s="30">
        <f t="shared" si="168"/>
        <v>110.38812658295896</v>
      </c>
      <c r="P536" s="30">
        <f t="shared" si="169"/>
        <v>0.40837799754143173</v>
      </c>
      <c r="Q536" s="30">
        <f t="shared" si="170"/>
        <v>6.4231437685010453E-2</v>
      </c>
      <c r="R536" s="30">
        <f t="shared" si="175"/>
        <v>27.417385971832847</v>
      </c>
      <c r="S536" s="30">
        <f t="shared" si="176"/>
        <v>-69.55405476184896</v>
      </c>
      <c r="T536" s="30">
        <f t="shared" si="177"/>
        <v>-13.280491055474029</v>
      </c>
      <c r="U536" s="39">
        <f t="shared" si="178"/>
        <v>39413033.301953092</v>
      </c>
      <c r="V536" s="39">
        <f t="shared" si="171"/>
        <v>4729563.9962343713</v>
      </c>
      <c r="W536" s="39">
        <f t="shared" si="172"/>
        <v>26620166.058846768</v>
      </c>
      <c r="X536" s="30">
        <f t="shared" si="173"/>
        <v>153.97017272754482</v>
      </c>
    </row>
    <row r="537" spans="5:24" x14ac:dyDescent="0.3">
      <c r="E537" s="30">
        <f t="shared" si="179"/>
        <v>5.3499999999999304</v>
      </c>
      <c r="F537" s="30">
        <f t="shared" si="180"/>
        <v>207.03415828667858</v>
      </c>
      <c r="G537" s="30">
        <f t="shared" si="174"/>
        <v>5.3328837955294208</v>
      </c>
      <c r="H537" s="30">
        <f t="shared" si="181"/>
        <v>0.13251705209880171</v>
      </c>
      <c r="I537" s="30">
        <f t="shared" si="162"/>
        <v>89.20326619423416</v>
      </c>
      <c r="J537" s="30">
        <f t="shared" si="163"/>
        <v>128.23805708093076</v>
      </c>
      <c r="K537" s="30">
        <f t="shared" si="164"/>
        <v>36.096864467353541</v>
      </c>
      <c r="L537" s="30">
        <f t="shared" si="165"/>
        <v>1442.5040416450706</v>
      </c>
      <c r="M537" s="30">
        <f t="shared" si="166"/>
        <v>0.13665149411794722</v>
      </c>
      <c r="N537" s="30">
        <f t="shared" si="167"/>
        <v>4.7853924366263135E-3</v>
      </c>
      <c r="O537" s="30">
        <f t="shared" si="168"/>
        <v>110.29390149892038</v>
      </c>
      <c r="P537" s="30">
        <f t="shared" si="169"/>
        <v>0.4082628476515508</v>
      </c>
      <c r="Q537" s="30">
        <f t="shared" si="170"/>
        <v>6.4211812563406787E-2</v>
      </c>
      <c r="R537" s="30">
        <f t="shared" si="175"/>
        <v>27.300787368137843</v>
      </c>
      <c r="S537" s="30">
        <f t="shared" si="176"/>
        <v>-69.297334366983137</v>
      </c>
      <c r="T537" s="30">
        <f t="shared" si="177"/>
        <v>-13.294038566126897</v>
      </c>
      <c r="U537" s="39">
        <f t="shared" si="178"/>
        <v>39256489.617282845</v>
      </c>
      <c r="V537" s="39">
        <f t="shared" si="171"/>
        <v>4710778.7540739411</v>
      </c>
      <c r="W537" s="39">
        <f t="shared" si="172"/>
        <v>26667273.846387509</v>
      </c>
      <c r="X537" s="30">
        <f t="shared" si="173"/>
        <v>154.2785071278162</v>
      </c>
    </row>
    <row r="538" spans="5:24" x14ac:dyDescent="0.3">
      <c r="E538" s="30">
        <f t="shared" si="179"/>
        <v>5.3599999999999302</v>
      </c>
      <c r="F538" s="30">
        <f t="shared" si="180"/>
        <v>207.30716616035994</v>
      </c>
      <c r="G538" s="30">
        <f t="shared" si="174"/>
        <v>5.3342015878763656</v>
      </c>
      <c r="H538" s="30">
        <f t="shared" si="181"/>
        <v>0.1317792346944735</v>
      </c>
      <c r="I538" s="30">
        <f t="shared" si="162"/>
        <v>88.510292850564326</v>
      </c>
      <c r="J538" s="30">
        <f t="shared" si="163"/>
        <v>128.10511669526949</v>
      </c>
      <c r="K538" s="30">
        <f t="shared" si="164"/>
        <v>36.207648122071262</v>
      </c>
      <c r="L538" s="30">
        <f t="shared" si="165"/>
        <v>1446.9311815652998</v>
      </c>
      <c r="M538" s="30">
        <f t="shared" si="166"/>
        <v>0.13592453452971637</v>
      </c>
      <c r="N538" s="30">
        <f t="shared" si="167"/>
        <v>4.7973650056835444E-3</v>
      </c>
      <c r="O538" s="30">
        <f t="shared" si="168"/>
        <v>110.1995802952937</v>
      </c>
      <c r="P538" s="30">
        <f t="shared" si="169"/>
        <v>0.40814634326405241</v>
      </c>
      <c r="Q538" s="30">
        <f t="shared" si="170"/>
        <v>6.4192184654524559E-2</v>
      </c>
      <c r="R538" s="30">
        <f t="shared" si="175"/>
        <v>27.183601920656361</v>
      </c>
      <c r="S538" s="30">
        <f t="shared" si="176"/>
        <v>-69.039280959064001</v>
      </c>
      <c r="T538" s="30">
        <f t="shared" si="177"/>
        <v>-13.30749989037203</v>
      </c>
      <c r="U538" s="39">
        <f t="shared" si="178"/>
        <v>39099143.28257931</v>
      </c>
      <c r="V538" s="39">
        <f t="shared" si="171"/>
        <v>4691897.1939095175</v>
      </c>
      <c r="W538" s="39">
        <f t="shared" si="172"/>
        <v>26714192.818326604</v>
      </c>
      <c r="X538" s="30">
        <f t="shared" si="173"/>
        <v>154.58666469714856</v>
      </c>
    </row>
    <row r="539" spans="5:24" x14ac:dyDescent="0.3">
      <c r="E539" s="30">
        <f t="shared" si="179"/>
        <v>5.3699999999999299</v>
      </c>
      <c r="F539" s="30">
        <f t="shared" si="180"/>
        <v>207.57900217956652</v>
      </c>
      <c r="G539" s="30">
        <f t="shared" si="174"/>
        <v>5.3355120006056866</v>
      </c>
      <c r="H539" s="30">
        <f t="shared" si="181"/>
        <v>0.13104127293210865</v>
      </c>
      <c r="I539" s="30">
        <f t="shared" si="162"/>
        <v>87.819900040973693</v>
      </c>
      <c r="J539" s="30">
        <f t="shared" si="163"/>
        <v>127.97204169636576</v>
      </c>
      <c r="K539" s="30">
        <f t="shared" si="164"/>
        <v>36.318543954491027</v>
      </c>
      <c r="L539" s="30">
        <f t="shared" si="165"/>
        <v>1451.3628043344129</v>
      </c>
      <c r="M539" s="30">
        <f t="shared" si="166"/>
        <v>0.13519749438512654</v>
      </c>
      <c r="N539" s="30">
        <f t="shared" si="167"/>
        <v>4.8093735463784247E-3</v>
      </c>
      <c r="O539" s="30">
        <f t="shared" si="168"/>
        <v>110.10516358357151</v>
      </c>
      <c r="P539" s="30">
        <f t="shared" si="169"/>
        <v>0.40802846444968588</v>
      </c>
      <c r="Q539" s="30">
        <f t="shared" si="170"/>
        <v>6.4172554570620627E-2</v>
      </c>
      <c r="R539" s="30">
        <f t="shared" si="175"/>
        <v>27.065836019776079</v>
      </c>
      <c r="S539" s="30">
        <f t="shared" si="176"/>
        <v>-68.779909802353302</v>
      </c>
      <c r="T539" s="30">
        <f t="shared" si="177"/>
        <v>-13.32087484508321</v>
      </c>
      <c r="U539" s="39">
        <f t="shared" si="178"/>
        <v>38941003.139477119</v>
      </c>
      <c r="V539" s="39">
        <f t="shared" si="171"/>
        <v>4672920.3767372537</v>
      </c>
      <c r="W539" s="39">
        <f t="shared" si="172"/>
        <v>26760922.022093978</v>
      </c>
      <c r="X539" s="30">
        <f t="shared" si="173"/>
        <v>154.89464293857245</v>
      </c>
    </row>
    <row r="540" spans="5:24" x14ac:dyDescent="0.3">
      <c r="E540" s="30">
        <f t="shared" si="179"/>
        <v>5.3799999999999297</v>
      </c>
      <c r="F540" s="30">
        <f t="shared" si="180"/>
        <v>207.84966053976427</v>
      </c>
      <c r="G540" s="30">
        <f t="shared" si="174"/>
        <v>5.3368150324991612</v>
      </c>
      <c r="H540" s="30">
        <f t="shared" si="181"/>
        <v>0.13030318934745821</v>
      </c>
      <c r="I540" s="30">
        <f t="shared" si="162"/>
        <v>87.13210094295016</v>
      </c>
      <c r="J540" s="30">
        <f t="shared" si="163"/>
        <v>127.83883294791494</v>
      </c>
      <c r="K540" s="30">
        <f t="shared" si="164"/>
        <v>36.429551244866722</v>
      </c>
      <c r="L540" s="30">
        <f t="shared" si="165"/>
        <v>1455.7988811898922</v>
      </c>
      <c r="M540" s="30">
        <f t="shared" si="166"/>
        <v>0.13447039647541392</v>
      </c>
      <c r="N540" s="30">
        <f t="shared" si="167"/>
        <v>4.8214181667879021E-3</v>
      </c>
      <c r="O540" s="30">
        <f t="shared" si="168"/>
        <v>110.01065197654565</v>
      </c>
      <c r="P540" s="30">
        <f t="shared" si="169"/>
        <v>0.40790919093429595</v>
      </c>
      <c r="Q540" s="30">
        <f t="shared" si="170"/>
        <v>6.415292292705839E-2</v>
      </c>
      <c r="R540" s="30">
        <f t="shared" si="175"/>
        <v>26.947496130775178</v>
      </c>
      <c r="S540" s="30">
        <f t="shared" si="176"/>
        <v>-68.519236342885662</v>
      </c>
      <c r="T540" s="30">
        <f t="shared" si="177"/>
        <v>-13.334163253022746</v>
      </c>
      <c r="U540" s="39">
        <f t="shared" si="178"/>
        <v>38782078.13346906</v>
      </c>
      <c r="V540" s="39">
        <f t="shared" si="171"/>
        <v>4653849.3760162871</v>
      </c>
      <c r="W540" s="39">
        <f t="shared" si="172"/>
        <v>26807460.515854139</v>
      </c>
      <c r="X540" s="30">
        <f t="shared" si="173"/>
        <v>155.20243935926473</v>
      </c>
    </row>
    <row r="541" spans="5:24" x14ac:dyDescent="0.3">
      <c r="E541" s="30">
        <f t="shared" si="179"/>
        <v>5.3899999999999295</v>
      </c>
      <c r="F541" s="30">
        <f t="shared" si="180"/>
        <v>208.11913550107204</v>
      </c>
      <c r="G541" s="30">
        <f t="shared" si="174"/>
        <v>5.3381106825650804</v>
      </c>
      <c r="H541" s="30">
        <f t="shared" si="181"/>
        <v>0.12956500659191406</v>
      </c>
      <c r="I541" s="30">
        <f t="shared" si="162"/>
        <v>86.446908579521306</v>
      </c>
      <c r="J541" s="30">
        <f t="shared" si="163"/>
        <v>127.70549131538471</v>
      </c>
      <c r="K541" s="30">
        <f t="shared" si="164"/>
        <v>36.540669271975247</v>
      </c>
      <c r="L541" s="30">
        <f t="shared" si="165"/>
        <v>1460.239383310198</v>
      </c>
      <c r="M541" s="30">
        <f t="shared" si="166"/>
        <v>0.13374326370437398</v>
      </c>
      <c r="N541" s="30">
        <f t="shared" si="167"/>
        <v>4.8334989753136401E-3</v>
      </c>
      <c r="O541" s="30">
        <f t="shared" si="168"/>
        <v>109.91604608826545</v>
      </c>
      <c r="P541" s="30">
        <f t="shared" si="169"/>
        <v>0.4077885020919218</v>
      </c>
      <c r="Q541" s="30">
        <f t="shared" si="170"/>
        <v>6.4133290342240315E-2</v>
      </c>
      <c r="R541" s="30">
        <f t="shared" si="175"/>
        <v>26.828588793058628</v>
      </c>
      <c r="S541" s="30">
        <f t="shared" si="176"/>
        <v>-68.257276206801649</v>
      </c>
      <c r="T541" s="30">
        <f t="shared" si="177"/>
        <v>-13.347364942866307</v>
      </c>
      <c r="U541" s="39">
        <f t="shared" si="178"/>
        <v>38622377.312852927</v>
      </c>
      <c r="V541" s="39">
        <f t="shared" si="171"/>
        <v>4634685.2775423508</v>
      </c>
      <c r="W541" s="39">
        <f t="shared" si="172"/>
        <v>26853807.368629564</v>
      </c>
      <c r="X541" s="30">
        <f t="shared" si="173"/>
        <v>155.51005147073579</v>
      </c>
    </row>
    <row r="542" spans="5:24" x14ac:dyDescent="0.3">
      <c r="E542" s="30">
        <f t="shared" si="179"/>
        <v>5.3999999999999293</v>
      </c>
      <c r="F542" s="30">
        <f t="shared" si="180"/>
        <v>208.38742138900261</v>
      </c>
      <c r="G542" s="30">
        <f t="shared" si="174"/>
        <v>5.3393989500393717</v>
      </c>
      <c r="H542" s="30">
        <f t="shared" si="181"/>
        <v>0.1288267474291338</v>
      </c>
      <c r="I542" s="30">
        <f t="shared" si="162"/>
        <v>85.764335817453286</v>
      </c>
      <c r="J542" s="30">
        <f t="shared" si="163"/>
        <v>127.57201766595604</v>
      </c>
      <c r="K542" s="30">
        <f t="shared" si="164"/>
        <v>36.651897313165797</v>
      </c>
      <c r="L542" s="30">
        <f t="shared" si="165"/>
        <v>1464.6842818167356</v>
      </c>
      <c r="M542" s="30">
        <f t="shared" si="166"/>
        <v>0.13301611908581507</v>
      </c>
      <c r="N542" s="30">
        <f t="shared" si="167"/>
        <v>4.845616080682999E-3</v>
      </c>
      <c r="O542" s="30">
        <f t="shared" si="168"/>
        <v>109.82134653399581</v>
      </c>
      <c r="P542" s="30">
        <f t="shared" si="169"/>
        <v>0.40766637693773555</v>
      </c>
      <c r="Q542" s="30">
        <f t="shared" si="170"/>
        <v>6.4113657437539218E-2</v>
      </c>
      <c r="R542" s="30">
        <f t="shared" si="175"/>
        <v>26.709120619370879</v>
      </c>
      <c r="S542" s="30">
        <f t="shared" si="176"/>
        <v>-67.994045198628456</v>
      </c>
      <c r="T542" s="30">
        <f t="shared" si="177"/>
        <v>-13.360479749226647</v>
      </c>
      <c r="U542" s="39">
        <f t="shared" si="178"/>
        <v>38461909.827645794</v>
      </c>
      <c r="V542" s="39">
        <f t="shared" si="171"/>
        <v>4615429.1793174949</v>
      </c>
      <c r="W542" s="39">
        <f t="shared" si="172"/>
        <v>26899961.660422739</v>
      </c>
      <c r="X542" s="30">
        <f t="shared" si="173"/>
        <v>155.81747678901559</v>
      </c>
    </row>
    <row r="543" spans="5:24" x14ac:dyDescent="0.3">
      <c r="E543" s="30">
        <f t="shared" si="179"/>
        <v>5.4099999999999291</v>
      </c>
      <c r="F543" s="30">
        <f t="shared" si="180"/>
        <v>208.65451259519631</v>
      </c>
      <c r="G543" s="30">
        <f t="shared" si="174"/>
        <v>5.3406798343867052</v>
      </c>
      <c r="H543" s="30">
        <f t="shared" si="181"/>
        <v>0.1280884347333533</v>
      </c>
      <c r="I543" s="30">
        <f t="shared" si="162"/>
        <v>85.084395365467003</v>
      </c>
      <c r="J543" s="30">
        <f t="shared" si="163"/>
        <v>127.43841286846377</v>
      </c>
      <c r="K543" s="30">
        <f t="shared" si="164"/>
        <v>36.763234644409351</v>
      </c>
      <c r="L543" s="30">
        <f t="shared" si="165"/>
        <v>1469.1335477758346</v>
      </c>
      <c r="M543" s="30">
        <f t="shared" si="166"/>
        <v>0.13228898574096234</v>
      </c>
      <c r="N543" s="30">
        <f t="shared" si="167"/>
        <v>4.8577695919500086E-3</v>
      </c>
      <c r="O543" s="30">
        <f t="shared" si="168"/>
        <v>109.72655393017504</v>
      </c>
      <c r="P543" s="30">
        <f t="shared" si="169"/>
        <v>0.40754279412081773</v>
      </c>
      <c r="Q543" s="30">
        <f t="shared" si="170"/>
        <v>6.4094024837228203E-2</v>
      </c>
      <c r="R543" s="30">
        <f t="shared" si="175"/>
        <v>26.589098294985281</v>
      </c>
      <c r="S543" s="30">
        <f t="shared" si="176"/>
        <v>-67.729559299508665</v>
      </c>
      <c r="T543" s="30">
        <f t="shared" si="177"/>
        <v>-13.373507512676257</v>
      </c>
      <c r="U543" s="39">
        <f t="shared" si="178"/>
        <v>38300684.928465843</v>
      </c>
      <c r="V543" s="39">
        <f t="shared" si="171"/>
        <v>4596082.1914159013</v>
      </c>
      <c r="W543" s="39">
        <f t="shared" si="172"/>
        <v>26945922.482336897</v>
      </c>
      <c r="X543" s="30">
        <f t="shared" si="173"/>
        <v>156.12471283484012</v>
      </c>
    </row>
    <row r="544" spans="5:24" x14ac:dyDescent="0.3">
      <c r="E544" s="30">
        <f t="shared" si="179"/>
        <v>5.4199999999999289</v>
      </c>
      <c r="F544" s="30">
        <f t="shared" si="180"/>
        <v>208.92040357814616</v>
      </c>
      <c r="G544" s="30">
        <f t="shared" si="174"/>
        <v>5.3419533353015671</v>
      </c>
      <c r="H544" s="30">
        <f t="shared" si="181"/>
        <v>0.12735009148618914</v>
      </c>
      <c r="I544" s="30">
        <f t="shared" si="162"/>
        <v>84.407099772471923</v>
      </c>
      <c r="J544" s="30">
        <f t="shared" si="163"/>
        <v>127.30467779333701</v>
      </c>
      <c r="K544" s="30">
        <f t="shared" si="164"/>
        <v>36.874680540348322</v>
      </c>
      <c r="L544" s="30">
        <f t="shared" si="165"/>
        <v>1473.5871522007319</v>
      </c>
      <c r="M544" s="30">
        <f t="shared" si="166"/>
        <v>0.13156188689581111</v>
      </c>
      <c r="N544" s="30">
        <f t="shared" si="167"/>
        <v>4.8699596184963506E-3</v>
      </c>
      <c r="O544" s="30">
        <f t="shared" si="168"/>
        <v>109.63166889437261</v>
      </c>
      <c r="P544" s="30">
        <f t="shared" si="169"/>
        <v>0.40741773191676345</v>
      </c>
      <c r="Q544" s="30">
        <f t="shared" si="170"/>
        <v>6.4074393168409113E-2</v>
      </c>
      <c r="R544" s="30">
        <f t="shared" si="175"/>
        <v>26.468528576869744</v>
      </c>
      <c r="S544" s="30">
        <f t="shared" si="176"/>
        <v>-67.463834665376652</v>
      </c>
      <c r="T544" s="30">
        <f t="shared" si="177"/>
        <v>-13.386448079768844</v>
      </c>
      <c r="U544" s="39">
        <f t="shared" si="178"/>
        <v>38138711.965381458</v>
      </c>
      <c r="V544" s="39">
        <f t="shared" si="171"/>
        <v>4576645.4358457746</v>
      </c>
      <c r="W544" s="39">
        <f t="shared" si="172"/>
        <v>26991688.936695356</v>
      </c>
      <c r="X544" s="30">
        <f t="shared" si="173"/>
        <v>156.43175713383684</v>
      </c>
    </row>
    <row r="545" spans="5:24" x14ac:dyDescent="0.3">
      <c r="E545" s="30">
        <f t="shared" si="179"/>
        <v>5.4299999999999287</v>
      </c>
      <c r="F545" s="30">
        <f t="shared" si="180"/>
        <v>209.18508886391487</v>
      </c>
      <c r="G545" s="30">
        <f t="shared" si="174"/>
        <v>5.3432194527093122</v>
      </c>
      <c r="H545" s="30">
        <f t="shared" si="181"/>
        <v>0.1266117407745071</v>
      </c>
      <c r="I545" s="30">
        <f t="shared" si="162"/>
        <v>83.732461425818158</v>
      </c>
      <c r="J545" s="30">
        <f t="shared" si="163"/>
        <v>127.17081331253932</v>
      </c>
      <c r="K545" s="30">
        <f t="shared" si="164"/>
        <v>36.986234274346394</v>
      </c>
      <c r="L545" s="30">
        <f t="shared" si="165"/>
        <v>1478.0450660535639</v>
      </c>
      <c r="M545" s="30">
        <f t="shared" si="166"/>
        <v>0.13083484587843139</v>
      </c>
      <c r="N545" s="30">
        <f t="shared" si="167"/>
        <v>4.8821862700323465E-3</v>
      </c>
      <c r="O545" s="30">
        <f t="shared" si="168"/>
        <v>109.53669204524665</v>
      </c>
      <c r="P545" s="30">
        <f t="shared" si="169"/>
        <v>0.40729116822011557</v>
      </c>
      <c r="Q545" s="30">
        <f t="shared" si="170"/>
        <v>6.4054763060939865E-2</v>
      </c>
      <c r="R545" s="30">
        <f t="shared" si="175"/>
        <v>26.347418292829374</v>
      </c>
      <c r="S545" s="30">
        <f t="shared" si="176"/>
        <v>-67.196887625083974</v>
      </c>
      <c r="T545" s="30">
        <f t="shared" si="177"/>
        <v>-13.399301303059717</v>
      </c>
      <c r="U545" s="39">
        <f t="shared" si="178"/>
        <v>37976000.386728287</v>
      </c>
      <c r="V545" s="39">
        <f t="shared" si="171"/>
        <v>4557120.0464073941</v>
      </c>
      <c r="W545" s="39">
        <f t="shared" si="172"/>
        <v>27037260.137159429</v>
      </c>
      <c r="X545" s="30">
        <f t="shared" si="173"/>
        <v>156.73860721670997</v>
      </c>
    </row>
    <row r="546" spans="5:24" x14ac:dyDescent="0.3">
      <c r="E546" s="30">
        <f t="shared" si="179"/>
        <v>5.4399999999999284</v>
      </c>
      <c r="F546" s="30">
        <f t="shared" si="180"/>
        <v>209.44856304684316</v>
      </c>
      <c r="G546" s="30">
        <f t="shared" si="174"/>
        <v>5.3444781867671853</v>
      </c>
      <c r="H546" s="30">
        <f t="shared" si="181"/>
        <v>0.12587340578731343</v>
      </c>
      <c r="I546" s="30">
        <f t="shared" si="162"/>
        <v>83.060492549567314</v>
      </c>
      <c r="J546" s="30">
        <f t="shared" si="163"/>
        <v>127.03682029950873</v>
      </c>
      <c r="K546" s="30">
        <f t="shared" si="164"/>
        <v>37.09789511853856</v>
      </c>
      <c r="L546" s="30">
        <f t="shared" si="165"/>
        <v>1482.5072602473663</v>
      </c>
      <c r="M546" s="30">
        <f t="shared" si="166"/>
        <v>0.13010788611622276</v>
      </c>
      <c r="N546" s="30">
        <f t="shared" si="167"/>
        <v>4.8944496565979439E-3</v>
      </c>
      <c r="O546" s="30">
        <f t="shared" si="168"/>
        <v>109.44162400250144</v>
      </c>
      <c r="P546" s="30">
        <f t="shared" si="169"/>
        <v>0.4071630805366202</v>
      </c>
      <c r="Q546" s="30">
        <f t="shared" si="170"/>
        <v>6.4035135147360228E-2</v>
      </c>
      <c r="R546" s="30">
        <f t="shared" si="175"/>
        <v>26.22577434062562</v>
      </c>
      <c r="S546" s="30">
        <f t="shared" si="176"/>
        <v>-66.928734678472964</v>
      </c>
      <c r="T546" s="30">
        <f t="shared" si="177"/>
        <v>-13.412067041125001</v>
      </c>
      <c r="U546" s="39">
        <f t="shared" si="178"/>
        <v>37812559.737893827</v>
      </c>
      <c r="V546" s="39">
        <f t="shared" si="171"/>
        <v>4537507.1685472587</v>
      </c>
      <c r="W546" s="39">
        <f t="shared" si="172"/>
        <v>27082635.208844904</v>
      </c>
      <c r="X546" s="30">
        <f t="shared" si="173"/>
        <v>157.04526061942559</v>
      </c>
    </row>
    <row r="547" spans="5:24" x14ac:dyDescent="0.3">
      <c r="E547" s="30">
        <f t="shared" si="179"/>
        <v>5.4499999999999282</v>
      </c>
      <c r="F547" s="30">
        <f t="shared" si="180"/>
        <v>209.71082079024941</v>
      </c>
      <c r="G547" s="30">
        <f t="shared" si="174"/>
        <v>5.3457295378653162</v>
      </c>
      <c r="H547" s="30">
        <f t="shared" si="181"/>
        <v>0.12513510981309039</v>
      </c>
      <c r="I547" s="30">
        <f t="shared" si="162"/>
        <v>82.391205202782587</v>
      </c>
      <c r="J547" s="30">
        <f t="shared" si="163"/>
        <v>126.90269962909748</v>
      </c>
      <c r="K547" s="30">
        <f t="shared" si="164"/>
        <v>37.20966234388127</v>
      </c>
      <c r="L547" s="30">
        <f t="shared" si="165"/>
        <v>1486.9737056480778</v>
      </c>
      <c r="M547" s="30">
        <f t="shared" si="166"/>
        <v>0.12938103113311983</v>
      </c>
      <c r="N547" s="30">
        <f t="shared" si="167"/>
        <v>4.9067498885637063E-3</v>
      </c>
      <c r="O547" s="30">
        <f t="shared" si="168"/>
        <v>109.34646538684467</v>
      </c>
      <c r="P547" s="30">
        <f t="shared" si="169"/>
        <v>0.40703344597529922</v>
      </c>
      <c r="Q547" s="30">
        <f t="shared" si="170"/>
        <v>6.4015510062816444E-2</v>
      </c>
      <c r="R547" s="30">
        <f t="shared" si="175"/>
        <v>26.103603687072212</v>
      </c>
      <c r="S547" s="30">
        <f t="shared" si="176"/>
        <v>-66.65939249439937</v>
      </c>
      <c r="T547" s="30">
        <f t="shared" si="177"/>
        <v>-13.424745158579707</v>
      </c>
      <c r="U547" s="39">
        <f t="shared" si="178"/>
        <v>37648399.660069838</v>
      </c>
      <c r="V547" s="39">
        <f t="shared" si="171"/>
        <v>4517807.9592083804</v>
      </c>
      <c r="W547" s="39">
        <f t="shared" si="172"/>
        <v>27127813.288436987</v>
      </c>
      <c r="X547" s="30">
        <f t="shared" si="173"/>
        <v>157.35171488339569</v>
      </c>
    </row>
    <row r="548" spans="5:24" x14ac:dyDescent="0.3">
      <c r="E548" s="30">
        <f t="shared" si="179"/>
        <v>5.459999999999928</v>
      </c>
      <c r="F548" s="30">
        <f t="shared" si="180"/>
        <v>209.97185682712015</v>
      </c>
      <c r="G548" s="30">
        <f t="shared" si="174"/>
        <v>5.3469735066276902</v>
      </c>
      <c r="H548" s="30">
        <f t="shared" si="181"/>
        <v>0.12439687623739815</v>
      </c>
      <c r="I548" s="30">
        <f t="shared" si="162"/>
        <v>81.724611277838591</v>
      </c>
      <c r="J548" s="30">
        <f t="shared" si="163"/>
        <v>126.76845217751169</v>
      </c>
      <c r="K548" s="30">
        <f t="shared" si="164"/>
        <v>37.321535220202769</v>
      </c>
      <c r="L548" s="30">
        <f t="shared" si="165"/>
        <v>1491.4443730765513</v>
      </c>
      <c r="M548" s="30">
        <f t="shared" si="166"/>
        <v>0.12865430454674953</v>
      </c>
      <c r="N548" s="30">
        <f t="shared" si="167"/>
        <v>4.9190870766318015E-3</v>
      </c>
      <c r="O548" s="30">
        <f t="shared" si="168"/>
        <v>109.25121681994455</v>
      </c>
      <c r="P548" s="30">
        <f t="shared" si="169"/>
        <v>0.40690224124033486</v>
      </c>
      <c r="Q548" s="30">
        <f t="shared" si="170"/>
        <v>6.3995888444984453E-2</v>
      </c>
      <c r="R548" s="30">
        <f t="shared" si="175"/>
        <v>25.980913367108137</v>
      </c>
      <c r="S548" s="30">
        <f t="shared" si="176"/>
        <v>-66.388877908704472</v>
      </c>
      <c r="T548" s="30">
        <f t="shared" si="177"/>
        <v>-13.437335526094628</v>
      </c>
      <c r="U548" s="39">
        <f t="shared" si="178"/>
        <v>37483529.888972908</v>
      </c>
      <c r="V548" s="39">
        <f t="shared" si="171"/>
        <v>4498023.5866767485</v>
      </c>
      <c r="W548" s="39">
        <f t="shared" si="172"/>
        <v>27172793.524303753</v>
      </c>
      <c r="X548" s="30">
        <f t="shared" si="173"/>
        <v>157.65796755566203</v>
      </c>
    </row>
    <row r="549" spans="5:24" x14ac:dyDescent="0.3">
      <c r="E549" s="30">
        <f t="shared" si="179"/>
        <v>5.4699999999999278</v>
      </c>
      <c r="F549" s="30">
        <f t="shared" si="180"/>
        <v>210.23166596079122</v>
      </c>
      <c r="G549" s="30">
        <f t="shared" si="174"/>
        <v>5.3482100939130826</v>
      </c>
      <c r="H549" s="30">
        <f t="shared" si="181"/>
        <v>0.12365872853923321</v>
      </c>
      <c r="I549" s="30">
        <f t="shared" si="162"/>
        <v>81.060722498751545</v>
      </c>
      <c r="J549" s="30">
        <f t="shared" si="163"/>
        <v>126.63407882225074</v>
      </c>
      <c r="K549" s="30">
        <f t="shared" si="164"/>
        <v>37.433513016253556</v>
      </c>
      <c r="L549" s="30">
        <f t="shared" si="165"/>
        <v>1495.9192333105711</v>
      </c>
      <c r="M549" s="30">
        <f t="shared" si="166"/>
        <v>0.12792773006553954</v>
      </c>
      <c r="N549" s="30">
        <f t="shared" si="167"/>
        <v>4.9314613318370056E-3</v>
      </c>
      <c r="O549" s="30">
        <f t="shared" si="168"/>
        <v>109.1558789243869</v>
      </c>
      <c r="P549" s="30">
        <f t="shared" si="169"/>
        <v>0.40676944262276199</v>
      </c>
      <c r="Q549" s="30">
        <f t="shared" si="170"/>
        <v>6.3976270933991775E-2</v>
      </c>
      <c r="R549" s="30">
        <f t="shared" si="175"/>
        <v>25.857710482847459</v>
      </c>
      <c r="S549" s="30">
        <f t="shared" si="176"/>
        <v>-66.117207922136615</v>
      </c>
      <c r="T549" s="30">
        <f t="shared" si="177"/>
        <v>-13.449838020412034</v>
      </c>
      <c r="U549" s="39">
        <f t="shared" si="178"/>
        <v>37317960.253532931</v>
      </c>
      <c r="V549" s="39">
        <f t="shared" si="171"/>
        <v>4478155.2304239515</v>
      </c>
      <c r="W549" s="39">
        <f t="shared" si="172"/>
        <v>27217575.076607991</v>
      </c>
      <c r="X549" s="30">
        <f t="shared" si="173"/>
        <v>157.96401618907947</v>
      </c>
    </row>
    <row r="550" spans="5:24" x14ac:dyDescent="0.3">
      <c r="E550" s="30">
        <f t="shared" si="179"/>
        <v>5.4799999999999276</v>
      </c>
      <c r="F550" s="30">
        <f t="shared" si="180"/>
        <v>210.49024306561969</v>
      </c>
      <c r="G550" s="30">
        <f t="shared" si="174"/>
        <v>5.3494393008159742</v>
      </c>
      <c r="H550" s="30">
        <f t="shared" si="181"/>
        <v>0.1229206902891633</v>
      </c>
      <c r="I550" s="30">
        <f t="shared" si="162"/>
        <v>80.399550419530172</v>
      </c>
      <c r="J550" s="30">
        <f t="shared" si="163"/>
        <v>126.49958044204662</v>
      </c>
      <c r="K550" s="30">
        <f t="shared" si="164"/>
        <v>37.545594999756993</v>
      </c>
      <c r="L550" s="30">
        <f t="shared" si="165"/>
        <v>1500.3982570868754</v>
      </c>
      <c r="M550" s="30">
        <f t="shared" si="166"/>
        <v>0.12720133148577845</v>
      </c>
      <c r="N550" s="30">
        <f t="shared" si="167"/>
        <v>4.9438727655477009E-3</v>
      </c>
      <c r="O550" s="30">
        <f t="shared" si="168"/>
        <v>109.06045232363208</v>
      </c>
      <c r="P550" s="30">
        <f t="shared" si="169"/>
        <v>0.40663502599196127</v>
      </c>
      <c r="Q550" s="30">
        <f t="shared" si="170"/>
        <v>6.3956658172338227E-2</v>
      </c>
      <c r="R550" s="30">
        <f t="shared" si="175"/>
        <v>25.734002202606337</v>
      </c>
      <c r="S550" s="30">
        <f t="shared" si="176"/>
        <v>-65.844399698222929</v>
      </c>
      <c r="T550" s="30">
        <f t="shared" si="177"/>
        <v>-13.462252524360226</v>
      </c>
      <c r="U550" s="39">
        <f t="shared" si="178"/>
        <v>37151700.674550034</v>
      </c>
      <c r="V550" s="39">
        <f t="shared" si="171"/>
        <v>4458204.080946004</v>
      </c>
      <c r="W550" s="39">
        <f t="shared" si="172"/>
        <v>27262157.117417451</v>
      </c>
      <c r="X550" s="30">
        <f t="shared" si="173"/>
        <v>158.26985834249862</v>
      </c>
    </row>
    <row r="551" spans="5:24" x14ac:dyDescent="0.3">
      <c r="E551" s="30">
        <f t="shared" si="179"/>
        <v>5.4899999999999274</v>
      </c>
      <c r="F551" s="30">
        <f t="shared" si="180"/>
        <v>210.74758308764575</v>
      </c>
      <c r="G551" s="30">
        <f t="shared" si="174"/>
        <v>5.3506611286674302</v>
      </c>
      <c r="H551" s="30">
        <f t="shared" si="181"/>
        <v>0.12218278514559699</v>
      </c>
      <c r="I551" s="30">
        <f t="shared" si="162"/>
        <v>79.741106422547944</v>
      </c>
      <c r="J551" s="30">
        <f t="shared" si="163"/>
        <v>126.36495791680302</v>
      </c>
      <c r="K551" s="30">
        <f t="shared" si="164"/>
        <v>37.657780437459998</v>
      </c>
      <c r="L551" s="30">
        <f t="shared" si="165"/>
        <v>1504.8814151031809</v>
      </c>
      <c r="M551" s="30">
        <f t="shared" si="166"/>
        <v>0.12647513268862884</v>
      </c>
      <c r="N551" s="30">
        <f t="shared" si="167"/>
        <v>4.9563214894668721E-3</v>
      </c>
      <c r="O551" s="30">
        <f t="shared" si="168"/>
        <v>108.96493764197174</v>
      </c>
      <c r="P551" s="30">
        <f t="shared" si="169"/>
        <v>0.40649896678694908</v>
      </c>
      <c r="Q551" s="30">
        <f t="shared" si="170"/>
        <v>6.3937050804815196E-2</v>
      </c>
      <c r="R551" s="30">
        <f t="shared" si="175"/>
        <v>25.609795759907325</v>
      </c>
      <c r="S551" s="30">
        <f t="shared" si="176"/>
        <v>-65.570470561091682</v>
      </c>
      <c r="T551" s="30">
        <f t="shared" si="177"/>
        <v>-13.474578926866817</v>
      </c>
      <c r="U551" s="39">
        <f t="shared" si="178"/>
        <v>36984761.16331993</v>
      </c>
      <c r="V551" s="39">
        <f t="shared" si="171"/>
        <v>4438171.3395983912</v>
      </c>
      <c r="W551" s="39">
        <f t="shared" si="172"/>
        <v>27306538.830813434</v>
      </c>
      <c r="X551" s="30">
        <f t="shared" si="173"/>
        <v>158.57549158094756</v>
      </c>
    </row>
    <row r="552" spans="5:24" x14ac:dyDescent="0.3">
      <c r="E552" s="30">
        <f t="shared" si="179"/>
        <v>5.4999999999999272</v>
      </c>
      <c r="F552" s="30">
        <f t="shared" si="180"/>
        <v>211.00368104524483</v>
      </c>
      <c r="G552" s="30">
        <f t="shared" si="174"/>
        <v>5.3518755790359522</v>
      </c>
      <c r="H552" s="30">
        <f t="shared" si="181"/>
        <v>0.12144503685220798</v>
      </c>
      <c r="I552" s="30">
        <f t="shared" si="162"/>
        <v>79.085401716937028</v>
      </c>
      <c r="J552" s="30">
        <f t="shared" si="163"/>
        <v>126.23021212753436</v>
      </c>
      <c r="K552" s="30">
        <f t="shared" si="164"/>
        <v>37.770068595183886</v>
      </c>
      <c r="L552" s="30">
        <f t="shared" si="165"/>
        <v>1509.3686780202156</v>
      </c>
      <c r="M552" s="30">
        <f t="shared" si="166"/>
        <v>0.12574915763709199</v>
      </c>
      <c r="N552" s="30">
        <f t="shared" si="167"/>
        <v>4.9688076156331196E-3</v>
      </c>
      <c r="O552" s="30">
        <f t="shared" si="168"/>
        <v>108.86933550448563</v>
      </c>
      <c r="P552" s="30">
        <f t="shared" si="169"/>
        <v>0.40636124000745744</v>
      </c>
      <c r="Q552" s="30">
        <f t="shared" si="170"/>
        <v>6.3917449478423691E-2</v>
      </c>
      <c r="R552" s="30">
        <f t="shared" si="175"/>
        <v>25.485098452460939</v>
      </c>
      <c r="S552" s="30">
        <f t="shared" si="176"/>
        <v>-65.295437993245216</v>
      </c>
      <c r="T552" s="30">
        <f t="shared" si="177"/>
        <v>-13.486817122970862</v>
      </c>
      <c r="U552" s="39">
        <f t="shared" si="178"/>
        <v>36817151.820227847</v>
      </c>
      <c r="V552" s="39">
        <f t="shared" si="171"/>
        <v>4418058.2184273414</v>
      </c>
      <c r="W552" s="39">
        <f t="shared" si="172"/>
        <v>27350719.412997708</v>
      </c>
      <c r="X552" s="30">
        <f t="shared" si="173"/>
        <v>158.8809134758134</v>
      </c>
    </row>
    <row r="553" spans="5:24" x14ac:dyDescent="0.3">
      <c r="E553" s="30">
        <f t="shared" si="179"/>
        <v>5.509999999999927</v>
      </c>
      <c r="F553" s="30">
        <f t="shared" si="180"/>
        <v>211.25853202976944</v>
      </c>
      <c r="G553" s="30">
        <f t="shared" si="174"/>
        <v>5.3530826537282987</v>
      </c>
      <c r="H553" s="30">
        <f t="shared" si="181"/>
        <v>0.12070746923464881</v>
      </c>
      <c r="I553" s="30">
        <f t="shared" si="162"/>
        <v>78.432447337004575</v>
      </c>
      <c r="J553" s="30">
        <f t="shared" si="163"/>
        <v>126.09534395630465</v>
      </c>
      <c r="K553" s="30">
        <f t="shared" si="164"/>
        <v>37.882458737875311</v>
      </c>
      <c r="L553" s="30">
        <f t="shared" si="165"/>
        <v>1513.8600164637546</v>
      </c>
      <c r="M553" s="30">
        <f t="shared" si="166"/>
        <v>0.12502343037292638</v>
      </c>
      <c r="N553" s="30">
        <f t="shared" si="167"/>
        <v>4.9813312564216646E-3</v>
      </c>
      <c r="O553" s="30">
        <f t="shared" si="168"/>
        <v>108.77364653699814</v>
      </c>
      <c r="P553" s="30">
        <f t="shared" si="169"/>
        <v>0.40622182020479891</v>
      </c>
      <c r="Q553" s="30">
        <f t="shared" si="170"/>
        <v>6.3897854842291227E-2</v>
      </c>
      <c r="R553" s="30">
        <f t="shared" si="175"/>
        <v>25.359917641124866</v>
      </c>
      <c r="S553" s="30">
        <f t="shared" si="176"/>
        <v>-65.019319633284667</v>
      </c>
      <c r="T553" s="30">
        <f t="shared" si="177"/>
        <v>-13.49896701383374</v>
      </c>
      <c r="U553" s="39">
        <f t="shared" si="178"/>
        <v>36648882.833311409</v>
      </c>
      <c r="V553" s="39">
        <f t="shared" si="171"/>
        <v>4397865.9399973685</v>
      </c>
      <c r="W553" s="39">
        <f t="shared" si="172"/>
        <v>27394698.072397683</v>
      </c>
      <c r="X553" s="30">
        <f t="shared" si="173"/>
        <v>159.18612160502275</v>
      </c>
    </row>
    <row r="554" spans="5:24" x14ac:dyDescent="0.3">
      <c r="E554" s="30">
        <f t="shared" si="179"/>
        <v>5.5199999999999267</v>
      </c>
      <c r="F554" s="30">
        <f t="shared" si="180"/>
        <v>211.5121312061807</v>
      </c>
      <c r="G554" s="30">
        <f t="shared" si="174"/>
        <v>5.3542823547902731</v>
      </c>
      <c r="H554" s="30">
        <f t="shared" si="181"/>
        <v>0.11997010619744231</v>
      </c>
      <c r="I554" s="30">
        <f t="shared" si="162"/>
        <v>77.782254140671725</v>
      </c>
      <c r="J554" s="30">
        <f t="shared" si="163"/>
        <v>125.96035428616631</v>
      </c>
      <c r="K554" s="30">
        <f t="shared" si="164"/>
        <v>37.994950129657262</v>
      </c>
      <c r="L554" s="30">
        <f t="shared" si="165"/>
        <v>1518.3554010266578</v>
      </c>
      <c r="M554" s="30">
        <f t="shared" si="166"/>
        <v>0.12429797501351934</v>
      </c>
      <c r="N554" s="30">
        <f t="shared" si="167"/>
        <v>4.9938925245453574E-3</v>
      </c>
      <c r="O554" s="30">
        <f t="shared" si="168"/>
        <v>108.67787136603499</v>
      </c>
      <c r="P554" s="30">
        <f t="shared" si="169"/>
        <v>0.40608068147250947</v>
      </c>
      <c r="Q554" s="30">
        <f t="shared" si="170"/>
        <v>6.3878267547587242E-2</v>
      </c>
      <c r="R554" s="30">
        <f t="shared" si="175"/>
        <v>25.234260748840871</v>
      </c>
      <c r="S554" s="30">
        <f t="shared" si="176"/>
        <v>-64.742133273586589</v>
      </c>
      <c r="T554" s="30">
        <f t="shared" si="177"/>
        <v>-13.511028506748787</v>
      </c>
      <c r="U554" s="39">
        <f t="shared" si="178"/>
        <v>36479964.476792604</v>
      </c>
      <c r="V554" s="39">
        <f t="shared" si="171"/>
        <v>4377595.737215112</v>
      </c>
      <c r="W554" s="39">
        <f t="shared" si="172"/>
        <v>27438474.029769834</v>
      </c>
      <c r="X554" s="30">
        <f t="shared" si="173"/>
        <v>159.4911135532216</v>
      </c>
    </row>
    <row r="555" spans="5:24" x14ac:dyDescent="0.3">
      <c r="E555" s="30">
        <f t="shared" si="179"/>
        <v>5.5299999999999265</v>
      </c>
      <c r="F555" s="30">
        <f t="shared" si="180"/>
        <v>211.7644738136691</v>
      </c>
      <c r="G555" s="30">
        <f t="shared" si="174"/>
        <v>5.355474684507489</v>
      </c>
      <c r="H555" s="30">
        <f t="shared" si="181"/>
        <v>0.11923297172158343</v>
      </c>
      <c r="I555" s="30">
        <f t="shared" si="162"/>
        <v>77.134832807935865</v>
      </c>
      <c r="J555" s="30">
        <f t="shared" si="163"/>
        <v>125.82524400109882</v>
      </c>
      <c r="K555" s="30">
        <f t="shared" si="164"/>
        <v>38.107542033880172</v>
      </c>
      <c r="L555" s="30">
        <f t="shared" si="165"/>
        <v>1522.8548022709115</v>
      </c>
      <c r="M555" s="30">
        <f t="shared" si="166"/>
        <v>0.12357281574871266</v>
      </c>
      <c r="N555" s="30">
        <f t="shared" si="167"/>
        <v>5.0064915330556943E-3</v>
      </c>
      <c r="O555" s="30">
        <f t="shared" si="168"/>
        <v>108.58201061877962</v>
      </c>
      <c r="P555" s="30">
        <f t="shared" si="169"/>
        <v>0.40593779743676423</v>
      </c>
      <c r="Q555" s="30">
        <f t="shared" si="170"/>
        <v>6.3858688247437456E-2</v>
      </c>
      <c r="R555" s="30">
        <f t="shared" si="175"/>
        <v>25.108135259549488</v>
      </c>
      <c r="S555" s="30">
        <f t="shared" si="176"/>
        <v>-64.463896857931886</v>
      </c>
      <c r="T555" s="30">
        <f t="shared" si="177"/>
        <v>-13.523001515149728</v>
      </c>
      <c r="U555" s="39">
        <f t="shared" si="178"/>
        <v>36310407.109579034</v>
      </c>
      <c r="V555" s="39">
        <f t="shared" si="171"/>
        <v>4357248.8531494839</v>
      </c>
      <c r="W555" s="39">
        <f t="shared" si="172"/>
        <v>27482046.518301331</v>
      </c>
      <c r="X555" s="30">
        <f t="shared" si="173"/>
        <v>159.79588691195417</v>
      </c>
    </row>
    <row r="556" spans="5:24" x14ac:dyDescent="0.3">
      <c r="E556" s="30">
        <f t="shared" si="179"/>
        <v>5.5399999999999263</v>
      </c>
      <c r="F556" s="30">
        <f t="shared" si="180"/>
        <v>212.01555516626459</v>
      </c>
      <c r="G556" s="30">
        <f t="shared" si="174"/>
        <v>5.3566596454060909</v>
      </c>
      <c r="H556" s="30">
        <f t="shared" si="181"/>
        <v>0.11849608986018723</v>
      </c>
      <c r="I556" s="30">
        <f t="shared" si="162"/>
        <v>76.49019383935655</v>
      </c>
      <c r="J556" s="30">
        <f t="shared" si="163"/>
        <v>125.69001398594733</v>
      </c>
      <c r="K556" s="30">
        <f t="shared" si="164"/>
        <v>38.220233713173087</v>
      </c>
      <c r="L556" s="30">
        <f t="shared" si="165"/>
        <v>1527.3581907296739</v>
      </c>
      <c r="M556" s="30">
        <f t="shared" si="166"/>
        <v>0.12284797683758239</v>
      </c>
      <c r="N556" s="30">
        <f t="shared" si="167"/>
        <v>5.0191283953438404E-3</v>
      </c>
      <c r="O556" s="30">
        <f t="shared" si="168"/>
        <v>108.48606492302963</v>
      </c>
      <c r="P556" s="30">
        <f t="shared" si="169"/>
        <v>0.40579314124655791</v>
      </c>
      <c r="Q556" s="30">
        <f t="shared" si="170"/>
        <v>6.3839117596836942E-2</v>
      </c>
      <c r="R556" s="30">
        <f t="shared" si="175"/>
        <v>24.981548717082855</v>
      </c>
      <c r="S556" s="30">
        <f t="shared" si="176"/>
        <v>-64.184628479088104</v>
      </c>
      <c r="T556" s="30">
        <f t="shared" si="177"/>
        <v>-13.534885958617835</v>
      </c>
      <c r="U556" s="39">
        <f t="shared" si="178"/>
        <v>36140221.173734717</v>
      </c>
      <c r="V556" s="39">
        <f t="shared" si="171"/>
        <v>4336826.5408481658</v>
      </c>
      <c r="W556" s="39">
        <f t="shared" si="172"/>
        <v>27525414.783709813</v>
      </c>
      <c r="X556" s="30">
        <f t="shared" si="173"/>
        <v>160.10043927984125</v>
      </c>
    </row>
    <row r="557" spans="5:24" x14ac:dyDescent="0.3">
      <c r="E557" s="30">
        <f t="shared" si="179"/>
        <v>5.5499999999999261</v>
      </c>
      <c r="F557" s="30">
        <f t="shared" si="180"/>
        <v>212.26537065343541</v>
      </c>
      <c r="G557" s="30">
        <f t="shared" si="174"/>
        <v>5.3578372402534526</v>
      </c>
      <c r="H557" s="30">
        <f t="shared" si="181"/>
        <v>0.11775948473617959</v>
      </c>
      <c r="I557" s="30">
        <f t="shared" si="162"/>
        <v>75.848347554565663</v>
      </c>
      <c r="J557" s="30">
        <f t="shared" si="163"/>
        <v>125.55466512636116</v>
      </c>
      <c r="K557" s="30">
        <f t="shared" si="164"/>
        <v>38.333024429494905</v>
      </c>
      <c r="L557" s="30">
        <f t="shared" si="165"/>
        <v>1531.865536909324</v>
      </c>
      <c r="M557" s="30">
        <f t="shared" si="166"/>
        <v>0.12212348260517374</v>
      </c>
      <c r="N557" s="30">
        <f t="shared" si="167"/>
        <v>5.0318032251416393E-3</v>
      </c>
      <c r="O557" s="30">
        <f t="shared" si="168"/>
        <v>108.39003490715324</v>
      </c>
      <c r="P557" s="30">
        <f t="shared" si="169"/>
        <v>0.4056466855636453</v>
      </c>
      <c r="Q557" s="30">
        <f t="shared" si="170"/>
        <v>6.3819556252561901E-2</v>
      </c>
      <c r="R557" s="30">
        <f t="shared" si="175"/>
        <v>24.854508724035732</v>
      </c>
      <c r="S557" s="30">
        <f t="shared" si="176"/>
        <v>-63.904346376345195</v>
      </c>
      <c r="T557" s="30">
        <f t="shared" si="177"/>
        <v>-13.546681762887824</v>
      </c>
      <c r="U557" s="39">
        <f t="shared" si="178"/>
        <v>35969417.192920774</v>
      </c>
      <c r="V557" s="39">
        <f t="shared" si="171"/>
        <v>4316330.0631504925</v>
      </c>
      <c r="W557" s="39">
        <f t="shared" si="172"/>
        <v>27568578.084341317</v>
      </c>
      <c r="X557" s="30">
        <f t="shared" si="173"/>
        <v>160.40476826275767</v>
      </c>
    </row>
    <row r="558" spans="5:24" x14ac:dyDescent="0.3">
      <c r="E558" s="30">
        <f t="shared" si="179"/>
        <v>5.5599999999999259</v>
      </c>
      <c r="F558" s="30">
        <f t="shared" si="180"/>
        <v>212.51391574067577</v>
      </c>
      <c r="G558" s="30">
        <f t="shared" si="174"/>
        <v>5.3590074720588419</v>
      </c>
      <c r="H558" s="30">
        <f t="shared" si="181"/>
        <v>0.11702318053892213</v>
      </c>
      <c r="I558" s="30">
        <f t="shared" si="162"/>
        <v>75.209304090802206</v>
      </c>
      <c r="J558" s="30">
        <f t="shared" si="163"/>
        <v>125.41919830873228</v>
      </c>
      <c r="K558" s="30">
        <f t="shared" si="164"/>
        <v>38.445913444185635</v>
      </c>
      <c r="L558" s="30">
        <f t="shared" si="165"/>
        <v>1536.376811291507</v>
      </c>
      <c r="M558" s="30">
        <f t="shared" si="166"/>
        <v>0.12139935743919124</v>
      </c>
      <c r="N558" s="30">
        <f t="shared" si="167"/>
        <v>5.0445161365226445E-3</v>
      </c>
      <c r="O558" s="30">
        <f t="shared" si="168"/>
        <v>108.29392120004555</v>
      </c>
      <c r="P558" s="30">
        <f t="shared" si="169"/>
        <v>0.40549840255223302</v>
      </c>
      <c r="Q558" s="30">
        <f t="shared" si="170"/>
        <v>6.3800004873080379E-2</v>
      </c>
      <c r="R558" s="30">
        <f t="shared" si="175"/>
        <v>24.727022940615015</v>
      </c>
      <c r="S558" s="30">
        <f t="shared" si="176"/>
        <v>-63.623068933005825</v>
      </c>
      <c r="T558" s="30">
        <f t="shared" si="177"/>
        <v>-13.558388859852506</v>
      </c>
      <c r="U558" s="39">
        <f t="shared" si="178"/>
        <v>35798005.770806246</v>
      </c>
      <c r="V558" s="39">
        <f t="shared" si="171"/>
        <v>4295760.6924967496</v>
      </c>
      <c r="W558" s="39">
        <f t="shared" si="172"/>
        <v>27611535.691266283</v>
      </c>
      <c r="X558" s="30">
        <f t="shared" si="173"/>
        <v>160.70887147400825</v>
      </c>
    </row>
    <row r="559" spans="5:24" x14ac:dyDescent="0.3">
      <c r="E559" s="30">
        <f t="shared" si="179"/>
        <v>5.5699999999999257</v>
      </c>
      <c r="F559" s="30">
        <f t="shared" si="180"/>
        <v>212.76118597008193</v>
      </c>
      <c r="G559" s="30">
        <f t="shared" si="174"/>
        <v>5.360170344074044</v>
      </c>
      <c r="H559" s="30">
        <f t="shared" si="181"/>
        <v>0.11628720152021543</v>
      </c>
      <c r="I559" s="30">
        <f t="shared" si="162"/>
        <v>74.573073401472143</v>
      </c>
      <c r="J559" s="30">
        <f t="shared" si="163"/>
        <v>125.28361442013374</v>
      </c>
      <c r="K559" s="30">
        <f t="shared" si="164"/>
        <v>38.558900018017738</v>
      </c>
      <c r="L559" s="30">
        <f t="shared" si="165"/>
        <v>1540.8919843351889</v>
      </c>
      <c r="M559" s="30">
        <f t="shared" si="166"/>
        <v>0.12067562578664479</v>
      </c>
      <c r="N559" s="30">
        <f t="shared" si="167"/>
        <v>5.057267243903144E-3</v>
      </c>
      <c r="O559" s="30">
        <f t="shared" si="168"/>
        <v>108.19772443108489</v>
      </c>
      <c r="P559" s="30">
        <f t="shared" si="169"/>
        <v>0.4053482638684161</v>
      </c>
      <c r="Q559" s="30">
        <f t="shared" si="170"/>
        <v>6.3780464118461624E-2</v>
      </c>
      <c r="R559" s="30">
        <f t="shared" si="175"/>
        <v>24.599099083467866</v>
      </c>
      <c r="S559" s="30">
        <f t="shared" si="176"/>
        <v>-63.340814673830643</v>
      </c>
      <c r="T559" s="30">
        <f t="shared" si="177"/>
        <v>-13.570007187566151</v>
      </c>
      <c r="U559" s="39">
        <f t="shared" si="178"/>
        <v>35625997.589449257</v>
      </c>
      <c r="V559" s="39">
        <f t="shared" si="171"/>
        <v>4275119.710733911</v>
      </c>
      <c r="W559" s="39">
        <f t="shared" si="172"/>
        <v>27654286.888373621</v>
      </c>
      <c r="X559" s="30">
        <f t="shared" si="173"/>
        <v>161.01274653450375</v>
      </c>
    </row>
    <row r="560" spans="5:24" x14ac:dyDescent="0.3">
      <c r="E560" s="30">
        <f t="shared" si="179"/>
        <v>5.5799999999999255</v>
      </c>
      <c r="F560" s="30">
        <f t="shared" si="180"/>
        <v>213.00717696091661</v>
      </c>
      <c r="G560" s="30">
        <f t="shared" si="174"/>
        <v>5.3613258597939639</v>
      </c>
      <c r="H560" s="30">
        <f t="shared" si="181"/>
        <v>0.11555157199198973</v>
      </c>
      <c r="I560" s="30">
        <f t="shared" si="162"/>
        <v>73.939665254733839</v>
      </c>
      <c r="J560" s="30">
        <f t="shared" si="163"/>
        <v>125.14791434825808</v>
      </c>
      <c r="K560" s="30">
        <f t="shared" si="164"/>
        <v>38.671983411247453</v>
      </c>
      <c r="L560" s="30">
        <f t="shared" si="165"/>
        <v>1545.4110264787064</v>
      </c>
      <c r="M560" s="30">
        <f t="shared" si="166"/>
        <v>0.11995231215045218</v>
      </c>
      <c r="N560" s="30">
        <f t="shared" si="167"/>
        <v>5.0700566620431927E-3</v>
      </c>
      <c r="O560" s="30">
        <f t="shared" si="168"/>
        <v>108.10144523008911</v>
      </c>
      <c r="P560" s="30">
        <f t="shared" si="169"/>
        <v>0.40519624064935317</v>
      </c>
      <c r="Q560" s="30">
        <f t="shared" si="170"/>
        <v>6.3760934650284429E-2</v>
      </c>
      <c r="R560" s="30">
        <f t="shared" si="175"/>
        <v>24.47074492448877</v>
      </c>
      <c r="S560" s="30">
        <f t="shared" si="176"/>
        <v>-63.057602262439111</v>
      </c>
      <c r="T560" s="30">
        <f t="shared" si="177"/>
        <v>-13.581536690246574</v>
      </c>
      <c r="U560" s="39">
        <f t="shared" si="178"/>
        <v>35453403.407648988</v>
      </c>
      <c r="V560" s="39">
        <f t="shared" si="171"/>
        <v>4254408.4089178788</v>
      </c>
      <c r="W560" s="39">
        <f t="shared" si="172"/>
        <v>27696830.972462799</v>
      </c>
      <c r="X560" s="30">
        <f t="shared" si="173"/>
        <v>161.31639107293512</v>
      </c>
    </row>
    <row r="561" spans="5:24" x14ac:dyDescent="0.3">
      <c r="E561" s="30">
        <f t="shared" si="179"/>
        <v>5.5899999999999253</v>
      </c>
      <c r="F561" s="30">
        <f t="shared" si="180"/>
        <v>213.25188441016149</v>
      </c>
      <c r="G561" s="30">
        <f t="shared" si="174"/>
        <v>5.3624740229571843</v>
      </c>
      <c r="H561" s="30">
        <f t="shared" si="181"/>
        <v>0.1148163163220417</v>
      </c>
      <c r="I561" s="30">
        <f t="shared" si="162"/>
        <v>73.309089232109443</v>
      </c>
      <c r="J561" s="30">
        <f t="shared" si="163"/>
        <v>125.01209898135562</v>
      </c>
      <c r="K561" s="30">
        <f t="shared" si="164"/>
        <v>38.785162883666175</v>
      </c>
      <c r="L561" s="30">
        <f t="shared" si="165"/>
        <v>1549.9339081418191</v>
      </c>
      <c r="M561" s="30">
        <f t="shared" si="166"/>
        <v>0.11922944108599885</v>
      </c>
      <c r="N561" s="30">
        <f t="shared" si="167"/>
        <v>5.0828845060476397E-3</v>
      </c>
      <c r="O561" s="30">
        <f t="shared" si="168"/>
        <v>108.00508422727181</v>
      </c>
      <c r="P561" s="30">
        <f t="shared" si="169"/>
        <v>0.40504230350216935</v>
      </c>
      <c r="Q561" s="30">
        <f t="shared" si="170"/>
        <v>6.3741417131544187E-2</v>
      </c>
      <c r="R561" s="30">
        <f t="shared" si="175"/>
        <v>24.341968289605713</v>
      </c>
      <c r="S561" s="30">
        <f t="shared" si="176"/>
        <v>-62.773450498667259</v>
      </c>
      <c r="T561" s="30">
        <f t="shared" si="177"/>
        <v>-13.592977318275949</v>
      </c>
      <c r="U561" s="39">
        <f t="shared" si="178"/>
        <v>35280234.059268631</v>
      </c>
      <c r="V561" s="39">
        <f t="shared" si="171"/>
        <v>4233628.0871122358</v>
      </c>
      <c r="W561" s="39">
        <f t="shared" si="172"/>
        <v>27739167.253333922</v>
      </c>
      <c r="X561" s="30">
        <f t="shared" si="173"/>
        <v>161.61980272594695</v>
      </c>
    </row>
    <row r="562" spans="5:24" x14ac:dyDescent="0.3">
      <c r="E562" s="30">
        <f t="shared" si="179"/>
        <v>5.599999999999925</v>
      </c>
      <c r="F562" s="30">
        <f t="shared" si="180"/>
        <v>213.49530409305754</v>
      </c>
      <c r="G562" s="30">
        <f t="shared" si="174"/>
        <v>5.3636148375464954</v>
      </c>
      <c r="H562" s="30">
        <f t="shared" si="181"/>
        <v>0.11408145893110344</v>
      </c>
      <c r="I562" s="30">
        <f t="shared" si="162"/>
        <v>72.681354727122766</v>
      </c>
      <c r="J562" s="30">
        <f t="shared" si="163"/>
        <v>124.87616920817287</v>
      </c>
      <c r="K562" s="30">
        <f t="shared" si="164"/>
        <v>38.898437694651804</v>
      </c>
      <c r="L562" s="30">
        <f t="shared" si="165"/>
        <v>1554.4605997277638</v>
      </c>
      <c r="M562" s="30">
        <f t="shared" si="166"/>
        <v>0.11850703719765487</v>
      </c>
      <c r="N562" s="30">
        <f t="shared" si="167"/>
        <v>5.0957508913671654E-3</v>
      </c>
      <c r="O562" s="30">
        <f t="shared" si="168"/>
        <v>107.90864205319865</v>
      </c>
      <c r="P562" s="30">
        <f t="shared" si="169"/>
        <v>0.40488642249258339</v>
      </c>
      <c r="Q562" s="30">
        <f t="shared" si="170"/>
        <v>6.3721912226558888E-2</v>
      </c>
      <c r="R562" s="30">
        <f t="shared" si="175"/>
        <v>24.212777057545704</v>
      </c>
      <c r="S562" s="30">
        <f t="shared" si="176"/>
        <v>-62.488378315882059</v>
      </c>
      <c r="T562" s="30">
        <f t="shared" si="177"/>
        <v>-13.604329028200311</v>
      </c>
      <c r="U562" s="39">
        <f t="shared" si="178"/>
        <v>35106500.451529756</v>
      </c>
      <c r="V562" s="39">
        <f t="shared" si="171"/>
        <v>4212780.0541835707</v>
      </c>
      <c r="W562" s="39">
        <f t="shared" si="172"/>
        <v>27781295.053875759</v>
      </c>
      <c r="X562" s="30">
        <f t="shared" si="173"/>
        <v>161.92297913830998</v>
      </c>
    </row>
    <row r="563" spans="5:24" x14ac:dyDescent="0.3">
      <c r="E563" s="30">
        <f t="shared" si="179"/>
        <v>5.6099999999999248</v>
      </c>
      <c r="F563" s="30">
        <f t="shared" si="180"/>
        <v>213.73743186363299</v>
      </c>
      <c r="G563" s="30">
        <f t="shared" si="174"/>
        <v>5.3647483077893892</v>
      </c>
      <c r="H563" s="30">
        <f t="shared" si="181"/>
        <v>0.1133470242893786</v>
      </c>
      <c r="I563" s="30">
        <f t="shared" si="162"/>
        <v>72.056470943963944</v>
      </c>
      <c r="J563" s="30">
        <f t="shared" si="163"/>
        <v>124.74012591789086</v>
      </c>
      <c r="K563" s="30">
        <f t="shared" si="164"/>
        <v>39.011807103220143</v>
      </c>
      <c r="L563" s="30">
        <f t="shared" si="165"/>
        <v>1558.9910716253059</v>
      </c>
      <c r="M563" s="30">
        <f t="shared" si="166"/>
        <v>0.11778512513525076</v>
      </c>
      <c r="N563" s="30">
        <f t="shared" si="167"/>
        <v>5.1086559337993262E-3</v>
      </c>
      <c r="O563" s="30">
        <f t="shared" si="168"/>
        <v>107.81211933874357</v>
      </c>
      <c r="P563" s="30">
        <f t="shared" si="169"/>
        <v>0.40472856713324645</v>
      </c>
      <c r="Q563" s="30">
        <f t="shared" si="170"/>
        <v>6.3702420600873985E-2</v>
      </c>
      <c r="R563" s="30">
        <f t="shared" si="175"/>
        <v>24.08317915857997</v>
      </c>
      <c r="S563" s="30">
        <f t="shared" si="176"/>
        <v>-62.202404778254497</v>
      </c>
      <c r="T563" s="30">
        <f t="shared" si="177"/>
        <v>-13.615591782727794</v>
      </c>
      <c r="U563" s="39">
        <f t="shared" si="178"/>
        <v>34932213.563278489</v>
      </c>
      <c r="V563" s="39">
        <f t="shared" si="171"/>
        <v>4191865.6275934186</v>
      </c>
      <c r="W563" s="39">
        <f t="shared" si="172"/>
        <v>27823213.710151695</v>
      </c>
      <c r="X563" s="30">
        <f t="shared" si="173"/>
        <v>162.22591796309243</v>
      </c>
    </row>
    <row r="564" spans="5:24" x14ac:dyDescent="0.3">
      <c r="E564" s="30">
        <f t="shared" si="179"/>
        <v>5.6199999999999246</v>
      </c>
      <c r="F564" s="30">
        <f t="shared" si="180"/>
        <v>213.9782636552188</v>
      </c>
      <c r="G564" s="30">
        <f t="shared" si="174"/>
        <v>5.3658744381585119</v>
      </c>
      <c r="H564" s="30">
        <f t="shared" si="181"/>
        <v>0.11261303691227909</v>
      </c>
      <c r="I564" s="30">
        <f t="shared" si="162"/>
        <v>71.434446896181399</v>
      </c>
      <c r="J564" s="30">
        <f t="shared" si="163"/>
        <v>124.60397000006358</v>
      </c>
      <c r="K564" s="30">
        <f t="shared" si="164"/>
        <v>39.125270368076208</v>
      </c>
      <c r="L564" s="30">
        <f t="shared" si="165"/>
        <v>1563.5252942107925</v>
      </c>
      <c r="M564" s="30">
        <f t="shared" si="166"/>
        <v>0.11706372959051176</v>
      </c>
      <c r="N564" s="30">
        <f t="shared" si="167"/>
        <v>5.1215997494895912E-3</v>
      </c>
      <c r="O564" s="30">
        <f t="shared" si="168"/>
        <v>107.71551671504511</v>
      </c>
      <c r="P564" s="30">
        <f t="shared" si="169"/>
        <v>0.40456870637178732</v>
      </c>
      <c r="Q564" s="30">
        <f t="shared" si="170"/>
        <v>6.3682942921166025E-2</v>
      </c>
      <c r="R564" s="30">
        <f t="shared" si="175"/>
        <v>23.953182573248977</v>
      </c>
      <c r="S564" s="30">
        <f t="shared" si="176"/>
        <v>-61.915549077991088</v>
      </c>
      <c r="T564" s="30">
        <f t="shared" si="177"/>
        <v>-13.626765550725514</v>
      </c>
      <c r="U564" s="39">
        <f t="shared" si="178"/>
        <v>34757384.443223685</v>
      </c>
      <c r="V564" s="39">
        <f t="shared" si="171"/>
        <v>4170886.1331868418</v>
      </c>
      <c r="W564" s="39">
        <f t="shared" si="172"/>
        <v>27864922.571483564</v>
      </c>
      <c r="X564" s="30">
        <f t="shared" si="173"/>
        <v>162.52861686183002</v>
      </c>
    </row>
    <row r="565" spans="5:24" x14ac:dyDescent="0.3">
      <c r="E565" s="30">
        <f t="shared" si="179"/>
        <v>5.6299999999999244</v>
      </c>
      <c r="F565" s="30">
        <f t="shared" si="180"/>
        <v>214.21779548095128</v>
      </c>
      <c r="G565" s="30">
        <f t="shared" si="174"/>
        <v>5.3669932333720913</v>
      </c>
      <c r="H565" s="30">
        <f t="shared" si="181"/>
        <v>0.11187952135793822</v>
      </c>
      <c r="I565" s="30">
        <f t="shared" si="162"/>
        <v>70.815291405401481</v>
      </c>
      <c r="J565" s="30">
        <f t="shared" si="163"/>
        <v>124.46770234455633</v>
      </c>
      <c r="K565" s="30">
        <f t="shared" si="164"/>
        <v>39.238826747665584</v>
      </c>
      <c r="L565" s="30">
        <f t="shared" si="165"/>
        <v>1568.0632378502023</v>
      </c>
      <c r="M565" s="30">
        <f t="shared" si="166"/>
        <v>0.11634287529345189</v>
      </c>
      <c r="N565" s="30">
        <f t="shared" si="167"/>
        <v>5.1345824549323873E-3</v>
      </c>
      <c r="O565" s="30">
        <f t="shared" si="168"/>
        <v>107.61883481346271</v>
      </c>
      <c r="P565" s="30">
        <f t="shared" si="169"/>
        <v>0.40440680857855354</v>
      </c>
      <c r="Q565" s="30">
        <f t="shared" si="170"/>
        <v>6.3663479855145408E-2</v>
      </c>
      <c r="R565" s="30">
        <f t="shared" si="175"/>
        <v>23.822795331067709</v>
      </c>
      <c r="S565" s="30">
        <f t="shared" si="176"/>
        <v>-61.627830532525302</v>
      </c>
      <c r="T565" s="30">
        <f t="shared" si="177"/>
        <v>-13.637850307215201</v>
      </c>
      <c r="U565" s="39">
        <f t="shared" si="178"/>
        <v>34582024.208147682</v>
      </c>
      <c r="V565" s="39">
        <f t="shared" si="171"/>
        <v>4149842.9049777216</v>
      </c>
      <c r="W565" s="39">
        <f t="shared" si="172"/>
        <v>27906421.000533342</v>
      </c>
      <c r="X565" s="30">
        <f t="shared" si="173"/>
        <v>162.83107350469518</v>
      </c>
    </row>
    <row r="566" spans="5:24" x14ac:dyDescent="0.3">
      <c r="E566" s="30">
        <f t="shared" si="179"/>
        <v>5.6399999999999242</v>
      </c>
      <c r="F566" s="30">
        <f t="shared" si="180"/>
        <v>214.45602343426197</v>
      </c>
      <c r="G566" s="30">
        <f t="shared" si="174"/>
        <v>5.3681046983943235</v>
      </c>
      <c r="H566" s="30">
        <f t="shared" si="181"/>
        <v>0.11114650222321387</v>
      </c>
      <c r="I566" s="30">
        <f t="shared" si="162"/>
        <v>70.199013100076229</v>
      </c>
      <c r="J566" s="30">
        <f t="shared" si="163"/>
        <v>124.33132384148418</v>
      </c>
      <c r="K566" s="30">
        <f t="shared" si="164"/>
        <v>39.352475500225708</v>
      </c>
      <c r="L566" s="30">
        <f t="shared" si="165"/>
        <v>1572.6048729011957</v>
      </c>
      <c r="M566" s="30">
        <f t="shared" si="166"/>
        <v>0.11562258700872824</v>
      </c>
      <c r="N566" s="30">
        <f t="shared" si="167"/>
        <v>5.1476041669721532E-3</v>
      </c>
      <c r="O566" s="30">
        <f t="shared" si="168"/>
        <v>107.52207426553302</v>
      </c>
      <c r="P566" s="30">
        <f t="shared" si="169"/>
        <v>0.40424284153404005</v>
      </c>
      <c r="Q566" s="30">
        <f t="shared" si="170"/>
        <v>6.3644032071457871E-2</v>
      </c>
      <c r="R566" s="30">
        <f t="shared" si="175"/>
        <v>23.69202550921133</v>
      </c>
      <c r="S566" s="30">
        <f t="shared" si="176"/>
        <v>-61.339268581669678</v>
      </c>
      <c r="T566" s="30">
        <f t="shared" si="177"/>
        <v>-13.648846033367489</v>
      </c>
      <c r="U566" s="39">
        <f t="shared" si="178"/>
        <v>34406144.041089892</v>
      </c>
      <c r="V566" s="39">
        <f t="shared" si="171"/>
        <v>4128737.284930787</v>
      </c>
      <c r="W566" s="39">
        <f t="shared" si="172"/>
        <v>27947708.37338265</v>
      </c>
      <c r="X566" s="30">
        <f t="shared" si="173"/>
        <v>163.13328557066473</v>
      </c>
    </row>
    <row r="567" spans="5:24" x14ac:dyDescent="0.3">
      <c r="E567" s="30">
        <f t="shared" si="179"/>
        <v>5.649999999999924</v>
      </c>
      <c r="F567" s="30">
        <f t="shared" si="180"/>
        <v>214.69294368935408</v>
      </c>
      <c r="G567" s="30">
        <f t="shared" si="174"/>
        <v>5.3692088384357159</v>
      </c>
      <c r="H567" s="30">
        <f t="shared" si="181"/>
        <v>0.11041400413924762</v>
      </c>
      <c r="I567" s="30">
        <f t="shared" ref="I567:I630" si="182">$B$11*S566+I566</f>
        <v>69.585620414259537</v>
      </c>
      <c r="J567" s="30">
        <f t="shared" ref="J567:J630" si="183">$B$11*T566+J566</f>
        <v>124.1948353811505</v>
      </c>
      <c r="K567" s="30">
        <f t="shared" ref="K567:K630" si="184">-$B$11*T566/1.2+K566</f>
        <v>39.466215883837101</v>
      </c>
      <c r="L567" s="30">
        <f t="shared" ref="L567:L630" si="185">K567*$B$15/1000</f>
        <v>1577.1501697151637</v>
      </c>
      <c r="M567" s="30">
        <f t="shared" ref="M567:M630" si="186">$B$5*I567/(O567*(1+J567/$B$4)+I567)</f>
        <v>0.11490288953195626</v>
      </c>
      <c r="N567" s="30">
        <f t="shared" ref="N567:N630" si="187">$B$6*(1+EXP(0.005*E567*60))</f>
        <v>5.1606650028043835E-3</v>
      </c>
      <c r="O567" s="30">
        <f t="shared" ref="O567:O630" si="188">19.309+0.7095*J567</f>
        <v>107.42523570292627</v>
      </c>
      <c r="P567" s="30">
        <f t="shared" ref="P567:P630" si="189">1/(1/$B$3+N567/($B$3*(M567-N567)))</f>
        <v>0.40407677241599549</v>
      </c>
      <c r="Q567" s="30">
        <f t="shared" ref="Q567:Q630" si="190">M567*$B$7+$B$8</f>
        <v>6.3624600239585036E-2</v>
      </c>
      <c r="R567" s="30">
        <f t="shared" si="175"/>
        <v>23.560881231181657</v>
      </c>
      <c r="S567" s="30">
        <f t="shared" si="176"/>
        <v>-61.04988278472954</v>
      </c>
      <c r="T567" s="30">
        <f t="shared" si="177"/>
        <v>-13.659752716494895</v>
      </c>
      <c r="U567" s="39">
        <f t="shared" si="178"/>
        <v>34229755.189503789</v>
      </c>
      <c r="V567" s="39">
        <f t="shared" ref="V567:V630" si="191">0.12*U567</f>
        <v>4107570.6227404545</v>
      </c>
      <c r="W567" s="39">
        <f t="shared" ref="W567:W630" si="192">V567*$B$11+W566</f>
        <v>27988784.079610053</v>
      </c>
      <c r="X567" s="30">
        <f t="shared" ref="X567:X630" si="193">L567/(E567+$B$18)</f>
        <v>163.43525074768664</v>
      </c>
    </row>
    <row r="568" spans="5:24" x14ac:dyDescent="0.3">
      <c r="E568" s="30">
        <f t="shared" si="179"/>
        <v>5.6599999999999238</v>
      </c>
      <c r="F568" s="30">
        <f t="shared" si="180"/>
        <v>214.92855250166591</v>
      </c>
      <c r="G568" s="30">
        <f t="shared" si="174"/>
        <v>5.3703056589534075</v>
      </c>
      <c r="H568" s="30">
        <f t="shared" si="181"/>
        <v>0.10968205176915546</v>
      </c>
      <c r="I568" s="30">
        <f t="shared" si="182"/>
        <v>68.975121586412243</v>
      </c>
      <c r="J568" s="30">
        <f t="shared" si="183"/>
        <v>124.05823785398555</v>
      </c>
      <c r="K568" s="30">
        <f t="shared" si="184"/>
        <v>39.580047156474556</v>
      </c>
      <c r="L568" s="30">
        <f t="shared" si="185"/>
        <v>1581.6990986392711</v>
      </c>
      <c r="M568" s="30">
        <f t="shared" si="186"/>
        <v>0.11418380768598667</v>
      </c>
      <c r="N568" s="30">
        <f t="shared" si="187"/>
        <v>5.1737650799766905E-3</v>
      </c>
      <c r="O568" s="30">
        <f t="shared" si="188"/>
        <v>107.32831975740274</v>
      </c>
      <c r="P568" s="30">
        <f t="shared" si="189"/>
        <v>0.40390856778619727</v>
      </c>
      <c r="Q568" s="30">
        <f t="shared" si="190"/>
        <v>6.3605185029743855E-2</v>
      </c>
      <c r="R568" s="30">
        <f t="shared" si="175"/>
        <v>23.429370665454652</v>
      </c>
      <c r="S568" s="30">
        <f t="shared" si="176"/>
        <v>-60.759692817579193</v>
      </c>
      <c r="T568" s="30">
        <f t="shared" si="177"/>
        <v>-13.670570350043477</v>
      </c>
      <c r="U568" s="39">
        <f t="shared" si="178"/>
        <v>34052868.963387489</v>
      </c>
      <c r="V568" s="39">
        <f t="shared" si="191"/>
        <v>4086344.2756064986</v>
      </c>
      <c r="W568" s="39">
        <f t="shared" si="192"/>
        <v>28029647.522366118</v>
      </c>
      <c r="X568" s="30">
        <f t="shared" si="193"/>
        <v>163.7369667328451</v>
      </c>
    </row>
    <row r="569" spans="5:24" x14ac:dyDescent="0.3">
      <c r="E569" s="30">
        <f t="shared" si="179"/>
        <v>5.6699999999999235</v>
      </c>
      <c r="F569" s="30">
        <f t="shared" si="180"/>
        <v>215.16284620832045</v>
      </c>
      <c r="G569" s="30">
        <f t="shared" si="174"/>
        <v>5.3713951656514416</v>
      </c>
      <c r="H569" s="30">
        <f t="shared" si="181"/>
        <v>0.10895066980340928</v>
      </c>
      <c r="I569" s="30">
        <f t="shared" si="182"/>
        <v>68.367524658236448</v>
      </c>
      <c r="J569" s="30">
        <f t="shared" si="183"/>
        <v>123.92153215048511</v>
      </c>
      <c r="K569" s="30">
        <f t="shared" si="184"/>
        <v>39.693968576058253</v>
      </c>
      <c r="L569" s="30">
        <f t="shared" si="185"/>
        <v>1586.2516300185009</v>
      </c>
      <c r="M569" s="30">
        <f t="shared" si="186"/>
        <v>0.11346536631714477</v>
      </c>
      <c r="N569" s="30">
        <f t="shared" si="187"/>
        <v>5.1869045163898553E-3</v>
      </c>
      <c r="O569" s="30">
        <f t="shared" si="188"/>
        <v>107.23132706076919</v>
      </c>
      <c r="P569" s="30">
        <f t="shared" si="189"/>
        <v>0.40373819357688417</v>
      </c>
      <c r="Q569" s="30">
        <f t="shared" si="190"/>
        <v>6.3585787112785119E-2</v>
      </c>
      <c r="R569" s="30">
        <f t="shared" si="175"/>
        <v>23.297502024109331</v>
      </c>
      <c r="S569" s="30">
        <f t="shared" si="176"/>
        <v>-60.468718469701763</v>
      </c>
      <c r="T569" s="30">
        <f t="shared" si="177"/>
        <v>-13.681298933583189</v>
      </c>
      <c r="U569" s="39">
        <f t="shared" si="178"/>
        <v>33875496.73338861</v>
      </c>
      <c r="V569" s="39">
        <f t="shared" si="191"/>
        <v>4065059.6080066329</v>
      </c>
      <c r="W569" s="39">
        <f t="shared" si="192"/>
        <v>28070298.118446182</v>
      </c>
      <c r="X569" s="30">
        <f t="shared" si="193"/>
        <v>164.03843123252466</v>
      </c>
    </row>
    <row r="570" spans="5:24" x14ac:dyDescent="0.3">
      <c r="E570" s="30">
        <f t="shared" si="179"/>
        <v>5.6799999999999233</v>
      </c>
      <c r="F570" s="30">
        <f t="shared" si="180"/>
        <v>215.39582122856154</v>
      </c>
      <c r="G570" s="30">
        <f t="shared" si="174"/>
        <v>5.3724773644810018</v>
      </c>
      <c r="H570" s="30">
        <f t="shared" si="181"/>
        <v>0.1082198829560177</v>
      </c>
      <c r="I570" s="30">
        <f t="shared" si="182"/>
        <v>67.762837473539435</v>
      </c>
      <c r="J570" s="30">
        <f t="shared" si="183"/>
        <v>123.78471916114927</v>
      </c>
      <c r="K570" s="30">
        <f t="shared" si="184"/>
        <v>39.807979400504777</v>
      </c>
      <c r="L570" s="30">
        <f t="shared" si="185"/>
        <v>1590.8077341976918</v>
      </c>
      <c r="M570" s="30">
        <f t="shared" si="186"/>
        <v>0.11274759029143319</v>
      </c>
      <c r="N570" s="30">
        <f t="shared" si="187"/>
        <v>5.2000834302988958E-3</v>
      </c>
      <c r="O570" s="30">
        <f t="shared" si="188"/>
        <v>107.13425824483541</v>
      </c>
      <c r="P570" s="30">
        <f t="shared" si="189"/>
        <v>0.40356561507683703</v>
      </c>
      <c r="Q570" s="30">
        <f t="shared" si="190"/>
        <v>6.3566407160090904E-2</v>
      </c>
      <c r="R570" s="30">
        <f t="shared" si="175"/>
        <v>23.165283561438379</v>
      </c>
      <c r="S570" s="30">
        <f t="shared" si="176"/>
        <v>-60.176979641193725</v>
      </c>
      <c r="T570" s="30">
        <f t="shared" si="177"/>
        <v>-13.691938472796895</v>
      </c>
      <c r="U570" s="39">
        <f t="shared" si="178"/>
        <v>33697649.928883709</v>
      </c>
      <c r="V570" s="39">
        <f t="shared" si="191"/>
        <v>4043717.9914660449</v>
      </c>
      <c r="W570" s="39">
        <f t="shared" si="192"/>
        <v>28110735.298360843</v>
      </c>
      <c r="X570" s="30">
        <f t="shared" si="193"/>
        <v>164.33964196257278</v>
      </c>
    </row>
    <row r="571" spans="5:24" x14ac:dyDescent="0.3">
      <c r="E571" s="30">
        <f t="shared" si="179"/>
        <v>5.6899999999999231</v>
      </c>
      <c r="F571" s="30">
        <f t="shared" si="180"/>
        <v>215.62747406417594</v>
      </c>
      <c r="G571" s="30">
        <f t="shared" si="174"/>
        <v>5.3735522616406151</v>
      </c>
      <c r="H571" s="30">
        <f t="shared" si="181"/>
        <v>0.10748971596132861</v>
      </c>
      <c r="I571" s="30">
        <f t="shared" si="182"/>
        <v>67.161067677127491</v>
      </c>
      <c r="J571" s="30">
        <f t="shared" si="183"/>
        <v>123.64779977642129</v>
      </c>
      <c r="K571" s="30">
        <f t="shared" si="184"/>
        <v>39.922078887778085</v>
      </c>
      <c r="L571" s="30">
        <f t="shared" si="185"/>
        <v>1595.3673815235761</v>
      </c>
      <c r="M571" s="30">
        <f t="shared" si="186"/>
        <v>0.11203050449069812</v>
      </c>
      <c r="N571" s="30">
        <f t="shared" si="187"/>
        <v>5.2133019403141252E-3</v>
      </c>
      <c r="O571" s="30">
        <f t="shared" si="188"/>
        <v>107.0371139413709</v>
      </c>
      <c r="P571" s="30">
        <f t="shared" si="189"/>
        <v>0.40339079691709623</v>
      </c>
      <c r="Q571" s="30">
        <f t="shared" si="190"/>
        <v>6.3547045843471067E-2</v>
      </c>
      <c r="R571" s="30">
        <f t="shared" si="175"/>
        <v>23.032723572540753</v>
      </c>
      <c r="S571" s="30">
        <f t="shared" si="176"/>
        <v>-59.88449633973481</v>
      </c>
      <c r="T571" s="30">
        <f t="shared" si="177"/>
        <v>-13.702488979468058</v>
      </c>
      <c r="U571" s="39">
        <f t="shared" si="178"/>
        <v>33519340.036032729</v>
      </c>
      <c r="V571" s="39">
        <f t="shared" si="191"/>
        <v>4022320.8043239275</v>
      </c>
      <c r="W571" s="39">
        <f t="shared" si="192"/>
        <v>28150958.506404083</v>
      </c>
      <c r="X571" s="30">
        <f t="shared" si="193"/>
        <v>164.64059664846118</v>
      </c>
    </row>
    <row r="572" spans="5:24" x14ac:dyDescent="0.3">
      <c r="E572" s="30">
        <f t="shared" si="179"/>
        <v>5.6999999999999229</v>
      </c>
      <c r="F572" s="30">
        <f t="shared" si="180"/>
        <v>215.85780129990135</v>
      </c>
      <c r="G572" s="30">
        <f t="shared" si="174"/>
        <v>5.3746198635763145</v>
      </c>
      <c r="H572" s="30">
        <f t="shared" si="181"/>
        <v>0.1067601935699436</v>
      </c>
      <c r="I572" s="30">
        <f t="shared" si="182"/>
        <v>66.562222713730137</v>
      </c>
      <c r="J572" s="30">
        <f t="shared" si="183"/>
        <v>123.51077488662662</v>
      </c>
      <c r="K572" s="30">
        <f t="shared" si="184"/>
        <v>40.036266295940315</v>
      </c>
      <c r="L572" s="30">
        <f t="shared" si="185"/>
        <v>1599.9305423468095</v>
      </c>
      <c r="M572" s="30">
        <f t="shared" si="186"/>
        <v>0.11131413380876083</v>
      </c>
      <c r="N572" s="30">
        <f t="shared" si="187"/>
        <v>5.2265601654022239E-3</v>
      </c>
      <c r="O572" s="30">
        <f t="shared" si="188"/>
        <v>106.93989478206159</v>
      </c>
      <c r="P572" s="30">
        <f t="shared" si="189"/>
        <v>0.403213703056305</v>
      </c>
      <c r="Q572" s="30">
        <f t="shared" si="190"/>
        <v>6.3527703835058749E-2</v>
      </c>
      <c r="R572" s="30">
        <f t="shared" si="175"/>
        <v>22.899830391896753</v>
      </c>
      <c r="S572" s="30">
        <f t="shared" si="176"/>
        <v>-59.591288677525029</v>
      </c>
      <c r="T572" s="30">
        <f t="shared" si="177"/>
        <v>-13.712950471467092</v>
      </c>
      <c r="U572" s="39">
        <f t="shared" si="178"/>
        <v>33340578.595809136</v>
      </c>
      <c r="V572" s="39">
        <f t="shared" si="191"/>
        <v>4000869.4314970961</v>
      </c>
      <c r="W572" s="39">
        <f t="shared" si="192"/>
        <v>28190967.200719055</v>
      </c>
      <c r="X572" s="30">
        <f t="shared" si="193"/>
        <v>164.94129302544559</v>
      </c>
    </row>
    <row r="573" spans="5:24" x14ac:dyDescent="0.3">
      <c r="E573" s="30">
        <f t="shared" si="179"/>
        <v>5.7099999999999227</v>
      </c>
      <c r="F573" s="30">
        <f t="shared" si="180"/>
        <v>216.08679960382031</v>
      </c>
      <c r="G573" s="30">
        <f t="shared" si="174"/>
        <v>5.3756801769817573</v>
      </c>
      <c r="H573" s="30">
        <f t="shared" si="181"/>
        <v>0.10603134054427699</v>
      </c>
      <c r="I573" s="30">
        <f t="shared" si="182"/>
        <v>65.966309826954884</v>
      </c>
      <c r="J573" s="30">
        <f t="shared" si="183"/>
        <v>123.37364538191196</v>
      </c>
      <c r="K573" s="30">
        <f t="shared" si="184"/>
        <v>40.150540883202538</v>
      </c>
      <c r="L573" s="30">
        <f t="shared" si="185"/>
        <v>1604.4971870239992</v>
      </c>
      <c r="M573" s="30">
        <f t="shared" si="186"/>
        <v>0.11059850314751452</v>
      </c>
      <c r="N573" s="30">
        <f t="shared" si="187"/>
        <v>5.2398582248873067E-3</v>
      </c>
      <c r="O573" s="30">
        <f t="shared" si="188"/>
        <v>106.84260139846653</v>
      </c>
      <c r="P573" s="30">
        <f t="shared" si="189"/>
        <v>0.4030342967656666</v>
      </c>
      <c r="Q573" s="30">
        <f t="shared" si="190"/>
        <v>6.3508381807205111E-2</v>
      </c>
      <c r="R573" s="30">
        <f t="shared" si="175"/>
        <v>22.766612391925808</v>
      </c>
      <c r="S573" s="30">
        <f t="shared" si="176"/>
        <v>-59.297376868189495</v>
      </c>
      <c r="T573" s="30">
        <f t="shared" si="177"/>
        <v>-13.723322972736439</v>
      </c>
      <c r="U573" s="39">
        <f t="shared" si="178"/>
        <v>33161377.202006035</v>
      </c>
      <c r="V573" s="39">
        <f t="shared" si="191"/>
        <v>3979365.264240724</v>
      </c>
      <c r="W573" s="39">
        <f t="shared" si="192"/>
        <v>28230760.853361461</v>
      </c>
      <c r="X573" s="30">
        <f t="shared" si="193"/>
        <v>165.24172883872421</v>
      </c>
    </row>
    <row r="574" spans="5:24" x14ac:dyDescent="0.3">
      <c r="E574" s="30">
        <f t="shared" si="179"/>
        <v>5.7199999999999225</v>
      </c>
      <c r="F574" s="30">
        <f t="shared" si="180"/>
        <v>216.31446572773956</v>
      </c>
      <c r="G574" s="30">
        <f t="shared" si="174"/>
        <v>5.3767332087983153</v>
      </c>
      <c r="H574" s="30">
        <f t="shared" si="181"/>
        <v>0.10530318165580255</v>
      </c>
      <c r="I574" s="30">
        <f t="shared" si="182"/>
        <v>65.373336058272983</v>
      </c>
      <c r="J574" s="30">
        <f t="shared" si="183"/>
        <v>123.2364121521846</v>
      </c>
      <c r="K574" s="30">
        <f t="shared" si="184"/>
        <v>40.264901907975343</v>
      </c>
      <c r="L574" s="30">
        <f t="shared" si="185"/>
        <v>1609.0672859197257</v>
      </c>
      <c r="M574" s="30">
        <f t="shared" si="186"/>
        <v>0.10988363741298726</v>
      </c>
      <c r="N574" s="30">
        <f t="shared" si="187"/>
        <v>5.2531962384519976E-3</v>
      </c>
      <c r="O574" s="30">
        <f t="shared" si="188"/>
        <v>106.74523442197497</v>
      </c>
      <c r="P574" s="30">
        <f t="shared" si="189"/>
        <v>0.40285254061350401</v>
      </c>
      <c r="Q574" s="30">
        <f t="shared" si="190"/>
        <v>6.3489080432372863E-2</v>
      </c>
      <c r="R574" s="30">
        <f t="shared" si="175"/>
        <v>22.633077981527279</v>
      </c>
      <c r="S574" s="30">
        <f t="shared" si="176"/>
        <v>-59.002781223652086</v>
      </c>
      <c r="T574" s="30">
        <f t="shared" si="177"/>
        <v>-13.73360651327422</v>
      </c>
      <c r="U574" s="39">
        <f t="shared" si="178"/>
        <v>32981747.499218728</v>
      </c>
      <c r="V574" s="39">
        <f t="shared" si="191"/>
        <v>3957809.6999062472</v>
      </c>
      <c r="W574" s="39">
        <f t="shared" si="192"/>
        <v>28270338.950360525</v>
      </c>
      <c r="X574" s="30">
        <f t="shared" si="193"/>
        <v>165.5419018435945</v>
      </c>
    </row>
    <row r="575" spans="5:24" x14ac:dyDescent="0.3">
      <c r="E575" s="30">
        <f t="shared" si="179"/>
        <v>5.7299999999999223</v>
      </c>
      <c r="F575" s="30">
        <f t="shared" si="180"/>
        <v>216.54079650755483</v>
      </c>
      <c r="G575" s="30">
        <f t="shared" si="174"/>
        <v>5.3777789662151152</v>
      </c>
      <c r="H575" s="30">
        <f t="shared" si="181"/>
        <v>0.10457574167999084</v>
      </c>
      <c r="I575" s="30">
        <f t="shared" si="182"/>
        <v>64.783308246036455</v>
      </c>
      <c r="J575" s="30">
        <f t="shared" si="183"/>
        <v>123.09907608705186</v>
      </c>
      <c r="K575" s="30">
        <f t="shared" si="184"/>
        <v>40.379348628919296</v>
      </c>
      <c r="L575" s="30">
        <f t="shared" si="185"/>
        <v>1613.6408094085591</v>
      </c>
      <c r="M575" s="30">
        <f t="shared" si="186"/>
        <v>0.10916956151137282</v>
      </c>
      <c r="N575" s="30">
        <f t="shared" si="187"/>
        <v>5.2665743261385116E-3</v>
      </c>
      <c r="O575" s="30">
        <f t="shared" si="188"/>
        <v>106.64779448376329</v>
      </c>
      <c r="P575" s="30">
        <f t="shared" si="189"/>
        <v>0.40266839644940905</v>
      </c>
      <c r="Q575" s="30">
        <f t="shared" si="190"/>
        <v>6.3469800383029282E-2</v>
      </c>
      <c r="R575" s="30">
        <f t="shared" si="175"/>
        <v>22.499235604604898</v>
      </c>
      <c r="S575" s="30">
        <f t="shared" si="176"/>
        <v>-58.707522150979734</v>
      </c>
      <c r="T575" s="30">
        <f t="shared" si="177"/>
        <v>-13.743801129116669</v>
      </c>
      <c r="U575" s="39">
        <f t="shared" si="178"/>
        <v>32801701.180804521</v>
      </c>
      <c r="V575" s="39">
        <f t="shared" si="191"/>
        <v>3936204.1416965425</v>
      </c>
      <c r="W575" s="39">
        <f t="shared" si="192"/>
        <v>28309700.991777491</v>
      </c>
      <c r="X575" s="30">
        <f t="shared" si="193"/>
        <v>165.84180980560862</v>
      </c>
    </row>
    <row r="576" spans="5:24" x14ac:dyDescent="0.3">
      <c r="E576" s="30">
        <f t="shared" si="179"/>
        <v>5.7399999999999221</v>
      </c>
      <c r="F576" s="30">
        <f t="shared" si="180"/>
        <v>216.76578886360087</v>
      </c>
      <c r="G576" s="30">
        <f t="shared" si="174"/>
        <v>5.3788174566690454</v>
      </c>
      <c r="H576" s="30">
        <f t="shared" si="181"/>
        <v>0.10384904539302298</v>
      </c>
      <c r="I576" s="30">
        <f t="shared" si="182"/>
        <v>64.196233024526663</v>
      </c>
      <c r="J576" s="30">
        <f t="shared" si="183"/>
        <v>122.96163807576069</v>
      </c>
      <c r="K576" s="30">
        <f t="shared" si="184"/>
        <v>40.493880304995265</v>
      </c>
      <c r="L576" s="30">
        <f t="shared" si="185"/>
        <v>1618.2177278770703</v>
      </c>
      <c r="M576" s="30">
        <f t="shared" si="186"/>
        <v>0.10845630034502901</v>
      </c>
      <c r="N576" s="30">
        <f t="shared" si="187"/>
        <v>5.2799926083497246E-3</v>
      </c>
      <c r="O576" s="30">
        <f t="shared" si="188"/>
        <v>106.55028221475222</v>
      </c>
      <c r="P576" s="30">
        <f t="shared" si="189"/>
        <v>0.40248182538796806</v>
      </c>
      <c r="Q576" s="30">
        <f t="shared" si="190"/>
        <v>6.345054233153799E-2</v>
      </c>
      <c r="R576" s="30">
        <f t="shared" si="175"/>
        <v>22.365093738574931</v>
      </c>
      <c r="S576" s="30">
        <f t="shared" si="176"/>
        <v>-58.411620149198043</v>
      </c>
      <c r="T576" s="30">
        <f t="shared" si="177"/>
        <v>-13.753906862319134</v>
      </c>
      <c r="U576" s="39">
        <f t="shared" si="178"/>
        <v>32621249.986819971</v>
      </c>
      <c r="V576" s="39">
        <f t="shared" si="191"/>
        <v>3914549.9984183963</v>
      </c>
      <c r="W576" s="39">
        <f t="shared" si="192"/>
        <v>28348846.491761673</v>
      </c>
      <c r="X576" s="30">
        <f t="shared" si="193"/>
        <v>166.14145050072722</v>
      </c>
    </row>
    <row r="577" spans="5:24" x14ac:dyDescent="0.3">
      <c r="E577" s="30">
        <f t="shared" si="179"/>
        <v>5.7499999999999218</v>
      </c>
      <c r="F577" s="30">
        <f t="shared" si="180"/>
        <v>216.98943980098662</v>
      </c>
      <c r="G577" s="30">
        <f t="shared" si="174"/>
        <v>5.3798486878447216</v>
      </c>
      <c r="H577" s="30">
        <f t="shared" si="181"/>
        <v>0.10312311756761616</v>
      </c>
      <c r="I577" s="30">
        <f t="shared" si="182"/>
        <v>63.612116823034683</v>
      </c>
      <c r="J577" s="30">
        <f t="shared" si="183"/>
        <v>122.82409900713749</v>
      </c>
      <c r="K577" s="30">
        <f t="shared" si="184"/>
        <v>40.60849619551459</v>
      </c>
      <c r="L577" s="30">
        <f t="shared" si="185"/>
        <v>1622.7980117258351</v>
      </c>
      <c r="M577" s="30">
        <f t="shared" si="186"/>
        <v>0.10774387880844528</v>
      </c>
      <c r="N577" s="30">
        <f t="shared" si="187"/>
        <v>5.2934512058502694E-3</v>
      </c>
      <c r="O577" s="30">
        <f t="shared" si="188"/>
        <v>106.45269824556405</v>
      </c>
      <c r="P577" s="30">
        <f t="shared" si="189"/>
        <v>0.40229278779205135</v>
      </c>
      <c r="Q577" s="30">
        <f t="shared" si="190"/>
        <v>6.343130695005024E-2</v>
      </c>
      <c r="R577" s="30">
        <f t="shared" si="175"/>
        <v>22.230660892858626</v>
      </c>
      <c r="S577" s="30">
        <f t="shared" si="176"/>
        <v>-58.115095806079658</v>
      </c>
      <c r="T577" s="30">
        <f t="shared" si="177"/>
        <v>-13.76392376093583</v>
      </c>
      <c r="U577" s="39">
        <f t="shared" si="178"/>
        <v>32440405.701936308</v>
      </c>
      <c r="V577" s="39">
        <f t="shared" si="191"/>
        <v>3892848.684232357</v>
      </c>
      <c r="W577" s="39">
        <f t="shared" si="192"/>
        <v>28387774.978603996</v>
      </c>
      <c r="X577" s="30">
        <f t="shared" si="193"/>
        <v>166.4408217154716</v>
      </c>
    </row>
    <row r="578" spans="5:24" x14ac:dyDescent="0.3">
      <c r="E578" s="30">
        <f t="shared" si="179"/>
        <v>5.7599999999999216</v>
      </c>
      <c r="F578" s="30">
        <f t="shared" si="180"/>
        <v>217.21174640991521</v>
      </c>
      <c r="G578" s="30">
        <f t="shared" ref="G578:G641" si="194">LN(F578)</f>
        <v>5.3808726676744092</v>
      </c>
      <c r="H578" s="30">
        <f t="shared" si="181"/>
        <v>0.10239798296876046</v>
      </c>
      <c r="I578" s="30">
        <f t="shared" si="182"/>
        <v>63.030965864973886</v>
      </c>
      <c r="J578" s="30">
        <f t="shared" si="183"/>
        <v>122.68645976952813</v>
      </c>
      <c r="K578" s="30">
        <f t="shared" si="184"/>
        <v>40.723195560189055</v>
      </c>
      <c r="L578" s="30">
        <f t="shared" si="185"/>
        <v>1627.3816313714326</v>
      </c>
      <c r="M578" s="30">
        <f t="shared" si="186"/>
        <v>0.10703232178418011</v>
      </c>
      <c r="N578" s="30">
        <f t="shared" si="187"/>
        <v>5.3069502397676124E-3</v>
      </c>
      <c r="O578" s="30">
        <f t="shared" si="188"/>
        <v>106.3550432064802</v>
      </c>
      <c r="P578" s="30">
        <f t="shared" si="189"/>
        <v>0.40210124325565183</v>
      </c>
      <c r="Q578" s="30">
        <f t="shared" si="190"/>
        <v>6.3412094910395081E-2</v>
      </c>
      <c r="R578" s="30">
        <f t="shared" ref="R578:R641" si="195">F578*(M578-N578)</f>
        <v>22.095945607359333</v>
      </c>
      <c r="S578" s="30">
        <f t="shared" ref="S578:S641" si="196">-M578*F578/P578</f>
        <v>-57.817969794906858</v>
      </c>
      <c r="T578" s="30">
        <f t="shared" ref="T578:T641" si="197">-Q578*F578</f>
        <v>-13.773851878998212</v>
      </c>
      <c r="U578" s="39">
        <f t="shared" ref="U578:U641" si="198">M578*F578/0.9*$B$15*1000/32</f>
        <v>32259180.153333526</v>
      </c>
      <c r="V578" s="39">
        <f t="shared" si="191"/>
        <v>3871101.6184000229</v>
      </c>
      <c r="W578" s="39">
        <f t="shared" si="192"/>
        <v>28426485.994787995</v>
      </c>
      <c r="X578" s="30">
        <f t="shared" si="193"/>
        <v>166.73992124707436</v>
      </c>
    </row>
    <row r="579" spans="5:24" x14ac:dyDescent="0.3">
      <c r="E579" s="30">
        <f t="shared" ref="E579:E642" si="199">E578+$B$11</f>
        <v>5.7699999999999214</v>
      </c>
      <c r="F579" s="30">
        <f t="shared" ref="F579:F642" si="200">$B$11*R578+F578</f>
        <v>217.43270586598879</v>
      </c>
      <c r="G579" s="30">
        <f t="shared" si="194"/>
        <v>5.3818894043379117</v>
      </c>
      <c r="H579" s="30">
        <f t="shared" si="181"/>
        <v>0.10167366635025488</v>
      </c>
      <c r="I579" s="30">
        <f t="shared" si="182"/>
        <v>62.452786167024819</v>
      </c>
      <c r="J579" s="30">
        <f t="shared" si="183"/>
        <v>122.54872125073814</v>
      </c>
      <c r="K579" s="30">
        <f t="shared" si="184"/>
        <v>40.837977659180709</v>
      </c>
      <c r="L579" s="30">
        <f t="shared" si="185"/>
        <v>1631.9685572484354</v>
      </c>
      <c r="M579" s="30">
        <f t="shared" si="186"/>
        <v>0.10632165413876911</v>
      </c>
      <c r="N579" s="30">
        <f t="shared" si="187"/>
        <v>5.320489831593154E-3</v>
      </c>
      <c r="O579" s="30">
        <f t="shared" si="188"/>
        <v>106.25731772739871</v>
      </c>
      <c r="P579" s="30">
        <f t="shared" si="189"/>
        <v>0.40190715058625881</v>
      </c>
      <c r="Q579" s="30">
        <f t="shared" si="190"/>
        <v>6.339290688396898E-2</v>
      </c>
      <c r="R579" s="30">
        <f t="shared" si="195"/>
        <v>21.960956450924595</v>
      </c>
      <c r="S579" s="30">
        <f t="shared" si="196"/>
        <v>-57.520262871209468</v>
      </c>
      <c r="T579" s="30">
        <f t="shared" si="197"/>
        <v>-13.783691276492043</v>
      </c>
      <c r="U579" s="39">
        <f t="shared" si="198"/>
        <v>32077585.208573673</v>
      </c>
      <c r="V579" s="39">
        <f t="shared" si="191"/>
        <v>3849310.2250288408</v>
      </c>
      <c r="W579" s="39">
        <f t="shared" si="192"/>
        <v>28464979.097038284</v>
      </c>
      <c r="X579" s="30">
        <f t="shared" si="193"/>
        <v>167.03874690362832</v>
      </c>
    </row>
    <row r="580" spans="5:24" x14ac:dyDescent="0.3">
      <c r="E580" s="30">
        <f t="shared" si="199"/>
        <v>5.7799999999999212</v>
      </c>
      <c r="F580" s="30">
        <f t="shared" si="200"/>
        <v>217.65231543049805</v>
      </c>
      <c r="G580" s="30">
        <f t="shared" si="194"/>
        <v>5.3828989062624091</v>
      </c>
      <c r="H580" s="30">
        <f t="shared" ref="H580:H643" si="201">(G580-G579)/$B$11</f>
        <v>0.10095019244973358</v>
      </c>
      <c r="I580" s="30">
        <f t="shared" si="182"/>
        <v>61.877583538312727</v>
      </c>
      <c r="J580" s="30">
        <f t="shared" si="183"/>
        <v>122.41088433797321</v>
      </c>
      <c r="K580" s="30">
        <f t="shared" si="184"/>
        <v>40.952841753151475</v>
      </c>
      <c r="L580" s="30">
        <f t="shared" si="185"/>
        <v>1636.5587598113916</v>
      </c>
      <c r="M580" s="30">
        <f t="shared" si="186"/>
        <v>0.10561190071860482</v>
      </c>
      <c r="N580" s="30">
        <f t="shared" si="187"/>
        <v>5.334070103183308E-3</v>
      </c>
      <c r="O580" s="30">
        <f t="shared" si="188"/>
        <v>106.15952243779199</v>
      </c>
      <c r="P580" s="30">
        <f t="shared" si="189"/>
        <v>0.40171046778675201</v>
      </c>
      <c r="Q580" s="30">
        <f t="shared" si="190"/>
        <v>6.3373743541624547E-2</v>
      </c>
      <c r="R580" s="30">
        <f t="shared" si="195"/>
        <v>21.825702019793777</v>
      </c>
      <c r="S580" s="30">
        <f t="shared" si="196"/>
        <v>-57.221995869479542</v>
      </c>
      <c r="T580" s="30">
        <f t="shared" si="197"/>
        <v>-13.793442019333154</v>
      </c>
      <c r="U580" s="39">
        <f t="shared" si="198"/>
        <v>31895632.773453929</v>
      </c>
      <c r="V580" s="39">
        <f t="shared" si="191"/>
        <v>3827475.9328144714</v>
      </c>
      <c r="W580" s="39">
        <f t="shared" si="192"/>
        <v>28503253.856366429</v>
      </c>
      <c r="X580" s="30">
        <f t="shared" si="193"/>
        <v>167.33729650423362</v>
      </c>
    </row>
    <row r="581" spans="5:24" x14ac:dyDescent="0.3">
      <c r="E581" s="30">
        <f t="shared" si="199"/>
        <v>5.789999999999921</v>
      </c>
      <c r="F581" s="30">
        <f t="shared" si="200"/>
        <v>217.87057245069599</v>
      </c>
      <c r="G581" s="30">
        <f t="shared" si="194"/>
        <v>5.3839011821222647</v>
      </c>
      <c r="H581" s="30">
        <f t="shared" si="201"/>
        <v>0.10022758598555725</v>
      </c>
      <c r="I581" s="30">
        <f t="shared" si="182"/>
        <v>61.305363579617932</v>
      </c>
      <c r="J581" s="30">
        <f t="shared" si="183"/>
        <v>122.27294991777988</v>
      </c>
      <c r="K581" s="30">
        <f t="shared" si="184"/>
        <v>41.067787103312583</v>
      </c>
      <c r="L581" s="30">
        <f t="shared" si="185"/>
        <v>1641.1522095368011</v>
      </c>
      <c r="M581" s="30">
        <f t="shared" si="186"/>
        <v>0.10490308634578903</v>
      </c>
      <c r="N581" s="30">
        <f t="shared" si="187"/>
        <v>5.3476911767606113E-3</v>
      </c>
      <c r="O581" s="30">
        <f t="shared" si="188"/>
        <v>106.06165796666482</v>
      </c>
      <c r="P581" s="30">
        <f t="shared" si="189"/>
        <v>0.40151115203679982</v>
      </c>
      <c r="Q581" s="30">
        <f t="shared" si="190"/>
        <v>6.3354605553558513E-2</v>
      </c>
      <c r="R581" s="30">
        <f t="shared" si="195"/>
        <v>21.690190936031478</v>
      </c>
      <c r="S581" s="30">
        <f t="shared" si="196"/>
        <v>-56.92318969986438</v>
      </c>
      <c r="T581" s="30">
        <f t="shared" si="197"/>
        <v>-13.803104179341837</v>
      </c>
      <c r="U581" s="39">
        <f t="shared" si="198"/>
        <v>31713334.789840072</v>
      </c>
      <c r="V581" s="39">
        <f t="shared" si="191"/>
        <v>3805600.1747808084</v>
      </c>
      <c r="W581" s="39">
        <f t="shared" si="192"/>
        <v>28541309.858114239</v>
      </c>
      <c r="X581" s="30">
        <f t="shared" si="193"/>
        <v>167.63556787914345</v>
      </c>
    </row>
    <row r="582" spans="5:24" x14ac:dyDescent="0.3">
      <c r="E582" s="30">
        <f t="shared" si="199"/>
        <v>5.7999999999999208</v>
      </c>
      <c r="F582" s="30">
        <f t="shared" si="200"/>
        <v>218.08747436005629</v>
      </c>
      <c r="G582" s="30">
        <f t="shared" si="194"/>
        <v>5.3848962408387813</v>
      </c>
      <c r="H582" s="30">
        <f t="shared" si="201"/>
        <v>9.9505871651661693E-2</v>
      </c>
      <c r="I582" s="30">
        <f t="shared" si="182"/>
        <v>60.736131682619288</v>
      </c>
      <c r="J582" s="30">
        <f t="shared" si="183"/>
        <v>122.13491887598646</v>
      </c>
      <c r="K582" s="30">
        <f t="shared" si="184"/>
        <v>41.182812971473766</v>
      </c>
      <c r="L582" s="30">
        <f t="shared" si="185"/>
        <v>1645.7488769250808</v>
      </c>
      <c r="M582" s="30">
        <f t="shared" si="186"/>
        <v>0.10419523581395874</v>
      </c>
      <c r="N582" s="30">
        <f t="shared" si="187"/>
        <v>5.3613531749148189E-3</v>
      </c>
      <c r="O582" s="30">
        <f t="shared" si="188"/>
        <v>105.96372494251239</v>
      </c>
      <c r="P582" s="30">
        <f t="shared" si="189"/>
        <v>0.40130915967374664</v>
      </c>
      <c r="Q582" s="30">
        <f t="shared" si="190"/>
        <v>6.3335493589199099E-2</v>
      </c>
      <c r="R582" s="30">
        <f t="shared" si="195"/>
        <v>21.554431845947306</v>
      </c>
      <c r="S582" s="30">
        <f t="shared" si="196"/>
        <v>-56.623865344839061</v>
      </c>
      <c r="T582" s="30">
        <f t="shared" si="197"/>
        <v>-13.812677834215968</v>
      </c>
      <c r="U582" s="39">
        <f t="shared" si="198"/>
        <v>31530703.233480904</v>
      </c>
      <c r="V582" s="39">
        <f t="shared" si="191"/>
        <v>3783684.3880177084</v>
      </c>
      <c r="W582" s="39">
        <f t="shared" si="192"/>
        <v>28579146.701994415</v>
      </c>
      <c r="X582" s="30">
        <f t="shared" si="193"/>
        <v>167.93355886990756</v>
      </c>
    </row>
    <row r="583" spans="5:24" x14ac:dyDescent="0.3">
      <c r="E583" s="30">
        <f t="shared" si="199"/>
        <v>5.8099999999999206</v>
      </c>
      <c r="F583" s="30">
        <f t="shared" si="200"/>
        <v>218.30301867851577</v>
      </c>
      <c r="G583" s="30">
        <f t="shared" si="194"/>
        <v>5.3858840915799231</v>
      </c>
      <c r="H583" s="30">
        <f t="shared" si="201"/>
        <v>9.8785074114182692E-2</v>
      </c>
      <c r="I583" s="30">
        <f t="shared" si="182"/>
        <v>60.1698930291709</v>
      </c>
      <c r="J583" s="30">
        <f t="shared" si="183"/>
        <v>121.9967920976443</v>
      </c>
      <c r="K583" s="30">
        <f t="shared" si="184"/>
        <v>41.297918620092233</v>
      </c>
      <c r="L583" s="30">
        <f t="shared" si="185"/>
        <v>1650.3487325025226</v>
      </c>
      <c r="M583" s="30">
        <f t="shared" si="186"/>
        <v>0.10348837388408638</v>
      </c>
      <c r="N583" s="30">
        <f t="shared" si="187"/>
        <v>5.375056220604006E-3</v>
      </c>
      <c r="O583" s="30">
        <f t="shared" si="188"/>
        <v>105.86572399327864</v>
      </c>
      <c r="P583" s="30">
        <f t="shared" si="189"/>
        <v>0.40110444617297136</v>
      </c>
      <c r="Q583" s="30">
        <f t="shared" si="190"/>
        <v>6.3316408317092551E-2</v>
      </c>
      <c r="R583" s="30">
        <f t="shared" si="195"/>
        <v>21.418433418502342</v>
      </c>
      <c r="S583" s="30">
        <f t="shared" si="196"/>
        <v>-56.324043855860147</v>
      </c>
      <c r="T583" s="30">
        <f t="shared" si="197"/>
        <v>-13.822163067502787</v>
      </c>
      <c r="U583" s="39">
        <f t="shared" si="198"/>
        <v>31347750.111804169</v>
      </c>
      <c r="V583" s="39">
        <f t="shared" si="191"/>
        <v>3761730.0134165003</v>
      </c>
      <c r="W583" s="39">
        <f t="shared" si="192"/>
        <v>28616764.002128579</v>
      </c>
      <c r="X583" s="30">
        <f t="shared" si="193"/>
        <v>168.23126732951437</v>
      </c>
    </row>
    <row r="584" spans="5:24" x14ac:dyDescent="0.3">
      <c r="E584" s="30">
        <f t="shared" si="199"/>
        <v>5.8199999999999203</v>
      </c>
      <c r="F584" s="30">
        <f t="shared" si="200"/>
        <v>218.5172030127008</v>
      </c>
      <c r="G584" s="30">
        <f t="shared" si="194"/>
        <v>5.3868647437599915</v>
      </c>
      <c r="H584" s="30">
        <f t="shared" si="201"/>
        <v>9.806521800683754E-2</v>
      </c>
      <c r="I584" s="30">
        <f t="shared" si="182"/>
        <v>59.606652590612299</v>
      </c>
      <c r="J584" s="30">
        <f t="shared" si="183"/>
        <v>121.85857046696927</v>
      </c>
      <c r="K584" s="30">
        <f t="shared" si="184"/>
        <v>41.413103312321425</v>
      </c>
      <c r="L584" s="30">
        <f t="shared" si="185"/>
        <v>1654.9517468232407</v>
      </c>
      <c r="M584" s="30">
        <f t="shared" si="186"/>
        <v>0.10278252528025558</v>
      </c>
      <c r="N584" s="30">
        <f t="shared" si="187"/>
        <v>5.3888004371556745E-3</v>
      </c>
      <c r="O584" s="30">
        <f t="shared" si="188"/>
        <v>105.7676557463147</v>
      </c>
      <c r="P584" s="30">
        <f t="shared" si="189"/>
        <v>0.40089696612770109</v>
      </c>
      <c r="Q584" s="30">
        <f t="shared" si="190"/>
        <v>6.3297350404789121E-2</v>
      </c>
      <c r="R584" s="30">
        <f t="shared" si="195"/>
        <v>21.282204343702784</v>
      </c>
      <c r="S584" s="30">
        <f t="shared" si="196"/>
        <v>-56.023746350001986</v>
      </c>
      <c r="T584" s="30">
        <f t="shared" si="197"/>
        <v>-13.831559968569364</v>
      </c>
      <c r="U584" s="39">
        <f t="shared" si="198"/>
        <v>31164487.461694703</v>
      </c>
      <c r="V584" s="39">
        <f t="shared" si="191"/>
        <v>3739738.4954033643</v>
      </c>
      <c r="W584" s="39">
        <f t="shared" si="192"/>
        <v>28654161.387082614</v>
      </c>
      <c r="X584" s="30">
        <f t="shared" si="193"/>
        <v>168.52869112253097</v>
      </c>
    </row>
    <row r="585" spans="5:24" x14ac:dyDescent="0.3">
      <c r="E585" s="30">
        <f t="shared" si="199"/>
        <v>5.8299999999999201</v>
      </c>
      <c r="F585" s="30">
        <f t="shared" si="200"/>
        <v>218.73002505613783</v>
      </c>
      <c r="G585" s="30">
        <f t="shared" si="194"/>
        <v>5.3878382070392599</v>
      </c>
      <c r="H585" s="30">
        <f t="shared" si="201"/>
        <v>9.7346327926839393E-2</v>
      </c>
      <c r="I585" s="30">
        <f t="shared" si="182"/>
        <v>59.046415127112276</v>
      </c>
      <c r="J585" s="30">
        <f t="shared" si="183"/>
        <v>121.72025486728357</v>
      </c>
      <c r="K585" s="30">
        <f t="shared" si="184"/>
        <v>41.528366312059504</v>
      </c>
      <c r="L585" s="30">
        <f t="shared" si="185"/>
        <v>1659.5578904711106</v>
      </c>
      <c r="M585" s="30">
        <f t="shared" si="186"/>
        <v>0.10207771468541316</v>
      </c>
      <c r="N585" s="30">
        <f t="shared" si="187"/>
        <v>5.4025859482678693E-3</v>
      </c>
      <c r="O585" s="30">
        <f t="shared" si="188"/>
        <v>105.6695208283377</v>
      </c>
      <c r="P585" s="30">
        <f t="shared" si="189"/>
        <v>0.40068667322825996</v>
      </c>
      <c r="Q585" s="30">
        <f t="shared" si="190"/>
        <v>6.3278320518728365E-2</v>
      </c>
      <c r="R585" s="30">
        <f t="shared" si="195"/>
        <v>21.14575333098114</v>
      </c>
      <c r="S585" s="30">
        <f t="shared" si="196"/>
        <v>-55.72299400657726</v>
      </c>
      <c r="T585" s="30">
        <f t="shared" si="197"/>
        <v>-13.840868632571777</v>
      </c>
      <c r="U585" s="39">
        <f t="shared" si="198"/>
        <v>30980927.347255252</v>
      </c>
      <c r="V585" s="39">
        <f t="shared" si="191"/>
        <v>3717711.28167063</v>
      </c>
      <c r="W585" s="39">
        <f t="shared" si="192"/>
        <v>28691338.49989932</v>
      </c>
      <c r="X585" s="30">
        <f t="shared" si="193"/>
        <v>168.82582812524151</v>
      </c>
    </row>
    <row r="586" spans="5:24" x14ac:dyDescent="0.3">
      <c r="E586" s="30">
        <f t="shared" si="199"/>
        <v>5.8399999999999199</v>
      </c>
      <c r="F586" s="30">
        <f t="shared" si="200"/>
        <v>218.94148258944765</v>
      </c>
      <c r="G586" s="30">
        <f t="shared" si="194"/>
        <v>5.3888044913235653</v>
      </c>
      <c r="H586" s="30">
        <f t="shared" si="201"/>
        <v>9.6628428430545199E-2</v>
      </c>
      <c r="I586" s="30">
        <f t="shared" si="182"/>
        <v>58.489185187046502</v>
      </c>
      <c r="J586" s="30">
        <f t="shared" si="183"/>
        <v>121.58184618095785</v>
      </c>
      <c r="K586" s="30">
        <f t="shared" si="184"/>
        <v>41.643706883997602</v>
      </c>
      <c r="L586" s="30">
        <f t="shared" si="185"/>
        <v>1664.1671340616954</v>
      </c>
      <c r="M586" s="30">
        <f t="shared" si="186"/>
        <v>0.10137396673709861</v>
      </c>
      <c r="N586" s="30">
        <f t="shared" si="187"/>
        <v>5.4164128780102823E-3</v>
      </c>
      <c r="O586" s="30">
        <f t="shared" si="188"/>
        <v>105.5713198653896</v>
      </c>
      <c r="P586" s="30">
        <f t="shared" si="189"/>
        <v>0.40047352024073724</v>
      </c>
      <c r="Q586" s="30">
        <f t="shared" si="190"/>
        <v>6.3259319324123875E-2</v>
      </c>
      <c r="R586" s="30">
        <f t="shared" si="195"/>
        <v>21.009089107565572</v>
      </c>
      <c r="S586" s="30">
        <f t="shared" si="196"/>
        <v>-55.421808063743214</v>
      </c>
      <c r="T586" s="30">
        <f t="shared" si="197"/>
        <v>-13.850089160422977</v>
      </c>
      <c r="U586" s="39">
        <f t="shared" si="198"/>
        <v>30797081.857550777</v>
      </c>
      <c r="V586" s="39">
        <f t="shared" si="191"/>
        <v>3695649.8229060932</v>
      </c>
      <c r="W586" s="39">
        <f t="shared" si="192"/>
        <v>28728294.998128381</v>
      </c>
      <c r="X586" s="30">
        <f t="shared" si="193"/>
        <v>169.12267622578344</v>
      </c>
    </row>
    <row r="587" spans="5:24" x14ac:dyDescent="0.3">
      <c r="E587" s="30">
        <f t="shared" si="199"/>
        <v>5.8499999999999197</v>
      </c>
      <c r="F587" s="30">
        <f t="shared" si="200"/>
        <v>219.1515734805233</v>
      </c>
      <c r="G587" s="30">
        <f t="shared" si="194"/>
        <v>5.3897636067638581</v>
      </c>
      <c r="H587" s="30">
        <f t="shared" si="201"/>
        <v>9.5911544029281259E-2</v>
      </c>
      <c r="I587" s="30">
        <f t="shared" si="182"/>
        <v>57.934967106409069</v>
      </c>
      <c r="J587" s="30">
        <f t="shared" si="183"/>
        <v>121.44334528935363</v>
      </c>
      <c r="K587" s="30">
        <f t="shared" si="184"/>
        <v>41.759124293667796</v>
      </c>
      <c r="L587" s="30">
        <f t="shared" si="185"/>
        <v>1668.7794482441652</v>
      </c>
      <c r="M587" s="30">
        <f t="shared" si="186"/>
        <v>0.10067130602315173</v>
      </c>
      <c r="N587" s="30">
        <f t="shared" si="187"/>
        <v>5.4302813508253743E-3</v>
      </c>
      <c r="O587" s="30">
        <f t="shared" si="188"/>
        <v>105.4730534827964</v>
      </c>
      <c r="P587" s="30">
        <f t="shared" si="189"/>
        <v>0.40025745898505255</v>
      </c>
      <c r="Q587" s="30">
        <f t="shared" si="190"/>
        <v>6.3240347484847304E-2</v>
      </c>
      <c r="R587" s="30">
        <f t="shared" si="195"/>
        <v>20.87222041683766</v>
      </c>
      <c r="S587" s="30">
        <f t="shared" si="196"/>
        <v>-55.120209815095272</v>
      </c>
      <c r="T587" s="30">
        <f t="shared" si="197"/>
        <v>-13.85922165875934</v>
      </c>
      <c r="U587" s="39">
        <f t="shared" si="198"/>
        <v>30612963.104336675</v>
      </c>
      <c r="V587" s="39">
        <f t="shared" si="191"/>
        <v>3673555.5725204009</v>
      </c>
      <c r="W587" s="39">
        <f t="shared" si="192"/>
        <v>28765030.553853586</v>
      </c>
      <c r="X587" s="30">
        <f t="shared" si="193"/>
        <v>169.41923332428212</v>
      </c>
    </row>
    <row r="588" spans="5:24" x14ac:dyDescent="0.3">
      <c r="E588" s="30">
        <f t="shared" si="199"/>
        <v>5.8599999999999195</v>
      </c>
      <c r="F588" s="30">
        <f t="shared" si="200"/>
        <v>219.36029568469166</v>
      </c>
      <c r="G588" s="30">
        <f t="shared" si="194"/>
        <v>5.3907155637557089</v>
      </c>
      <c r="H588" s="30">
        <f t="shared" si="201"/>
        <v>9.5195699185079974E-2</v>
      </c>
      <c r="I588" s="30">
        <f t="shared" si="182"/>
        <v>57.383765008258116</v>
      </c>
      <c r="J588" s="30">
        <f t="shared" si="183"/>
        <v>121.30475307276603</v>
      </c>
      <c r="K588" s="30">
        <f t="shared" si="184"/>
        <v>41.874617807490793</v>
      </c>
      <c r="L588" s="30">
        <f t="shared" si="185"/>
        <v>1673.3948037032005</v>
      </c>
      <c r="M588" s="30">
        <f t="shared" si="186"/>
        <v>9.9969757077399565E-2</v>
      </c>
      <c r="N588" s="30">
        <f t="shared" si="187"/>
        <v>5.4441914915294935E-3</v>
      </c>
      <c r="O588" s="30">
        <f t="shared" si="188"/>
        <v>105.37472230512751</v>
      </c>
      <c r="P588" s="30">
        <f t="shared" si="189"/>
        <v>0.40003844031239905</v>
      </c>
      <c r="Q588" s="30">
        <f t="shared" si="190"/>
        <v>6.3221405663311997E-2</v>
      </c>
      <c r="R588" s="30">
        <f t="shared" si="195"/>
        <v>20.735156016679174</v>
      </c>
      <c r="S588" s="30">
        <f t="shared" si="196"/>
        <v>-54.81822060624976</v>
      </c>
      <c r="T588" s="30">
        <f t="shared" si="197"/>
        <v>-13.86826623990596</v>
      </c>
      <c r="U588" s="39">
        <f t="shared" si="198"/>
        <v>30428583.219771717</v>
      </c>
      <c r="V588" s="39">
        <f t="shared" si="191"/>
        <v>3651429.9863726059</v>
      </c>
      <c r="W588" s="39">
        <f t="shared" si="192"/>
        <v>28801544.853717312</v>
      </c>
      <c r="X588" s="30">
        <f t="shared" si="193"/>
        <v>169.71549733298318</v>
      </c>
    </row>
    <row r="589" spans="5:24" x14ac:dyDescent="0.3">
      <c r="E589" s="30">
        <f t="shared" si="199"/>
        <v>5.8699999999999193</v>
      </c>
      <c r="F589" s="30">
        <f t="shared" si="200"/>
        <v>219.56764724485845</v>
      </c>
      <c r="G589" s="30">
        <f t="shared" si="194"/>
        <v>5.3916603729387722</v>
      </c>
      <c r="H589" s="30">
        <f t="shared" si="201"/>
        <v>9.4480918306327766E-2</v>
      </c>
      <c r="I589" s="30">
        <f t="shared" si="182"/>
        <v>56.835582802195617</v>
      </c>
      <c r="J589" s="30">
        <f t="shared" si="183"/>
        <v>121.16607041036697</v>
      </c>
      <c r="K589" s="30">
        <f t="shared" si="184"/>
        <v>41.990186692823343</v>
      </c>
      <c r="L589" s="30">
        <f t="shared" si="185"/>
        <v>1678.013171160889</v>
      </c>
      <c r="M589" s="30">
        <f t="shared" si="186"/>
        <v>9.9269344375323532E-2</v>
      </c>
      <c r="N589" s="30">
        <f t="shared" si="187"/>
        <v>5.4581434253140023E-3</v>
      </c>
      <c r="O589" s="30">
        <f t="shared" si="188"/>
        <v>105.27632695615536</v>
      </c>
      <c r="P589" s="30">
        <f t="shared" si="189"/>
        <v>0.39981641408204421</v>
      </c>
      <c r="Q589" s="30">
        <f t="shared" si="190"/>
        <v>6.3202494520355951E-2</v>
      </c>
      <c r="R589" s="30">
        <f t="shared" si="195"/>
        <v>20.59790467780822</v>
      </c>
      <c r="S589" s="30">
        <f t="shared" si="196"/>
        <v>-54.515861831417205</v>
      </c>
      <c r="T589" s="30">
        <f t="shared" si="197"/>
        <v>-13.877223021840614</v>
      </c>
      <c r="U589" s="39">
        <f t="shared" si="198"/>
        <v>30243954.354116186</v>
      </c>
      <c r="V589" s="39">
        <f t="shared" si="191"/>
        <v>3629274.5224939422</v>
      </c>
      <c r="W589" s="39">
        <f t="shared" si="192"/>
        <v>28837837.59894225</v>
      </c>
      <c r="X589" s="30">
        <f t="shared" si="193"/>
        <v>170.01146617638327</v>
      </c>
    </row>
    <row r="590" spans="5:24" x14ac:dyDescent="0.3">
      <c r="E590" s="30">
        <f t="shared" si="199"/>
        <v>5.8799999999999191</v>
      </c>
      <c r="F590" s="30">
        <f t="shared" si="200"/>
        <v>219.77362629163653</v>
      </c>
      <c r="G590" s="30">
        <f t="shared" si="194"/>
        <v>5.3925980451962037</v>
      </c>
      <c r="H590" s="30">
        <f t="shared" si="201"/>
        <v>9.3767225743146554E-2</v>
      </c>
      <c r="I590" s="30">
        <f t="shared" si="182"/>
        <v>56.290424183881449</v>
      </c>
      <c r="J590" s="30">
        <f t="shared" si="183"/>
        <v>121.02729818014856</v>
      </c>
      <c r="K590" s="30">
        <f t="shared" si="184"/>
        <v>42.105830218005352</v>
      </c>
      <c r="L590" s="30">
        <f t="shared" si="185"/>
        <v>1682.6345213786067</v>
      </c>
      <c r="M590" s="30">
        <f t="shared" si="186"/>
        <v>9.8570092329707718E-2</v>
      </c>
      <c r="N590" s="30">
        <f t="shared" si="187"/>
        <v>5.4721372777463964E-3</v>
      </c>
      <c r="O590" s="30">
        <f t="shared" si="188"/>
        <v>105.17786805881541</v>
      </c>
      <c r="P590" s="30">
        <f t="shared" si="189"/>
        <v>0.39959132913746498</v>
      </c>
      <c r="Q590" s="30">
        <f t="shared" si="190"/>
        <v>6.318361471512432E-2</v>
      </c>
      <c r="R590" s="30">
        <f t="shared" si="195"/>
        <v>20.460475182105323</v>
      </c>
      <c r="S590" s="30">
        <f t="shared" si="196"/>
        <v>-54.213154929968169</v>
      </c>
      <c r="T590" s="30">
        <f t="shared" si="197"/>
        <v>-13.886092128156479</v>
      </c>
      <c r="U590" s="39">
        <f t="shared" si="198"/>
        <v>30059088.673415981</v>
      </c>
      <c r="V590" s="39">
        <f t="shared" si="191"/>
        <v>3607090.6408099178</v>
      </c>
      <c r="W590" s="39">
        <f t="shared" si="192"/>
        <v>28873908.505350348</v>
      </c>
      <c r="X590" s="30">
        <f t="shared" si="193"/>
        <v>170.30713779135834</v>
      </c>
    </row>
    <row r="591" spans="5:24" x14ac:dyDescent="0.3">
      <c r="E591" s="30">
        <f t="shared" si="199"/>
        <v>5.8899999999999189</v>
      </c>
      <c r="F591" s="30">
        <f t="shared" si="200"/>
        <v>219.97823104345758</v>
      </c>
      <c r="G591" s="30">
        <f t="shared" si="194"/>
        <v>5.3935285916540412</v>
      </c>
      <c r="H591" s="30">
        <f t="shared" si="201"/>
        <v>9.3054645783752221E-2</v>
      </c>
      <c r="I591" s="30">
        <f t="shared" si="182"/>
        <v>55.748292634581766</v>
      </c>
      <c r="J591" s="30">
        <f t="shared" si="183"/>
        <v>120.888437258867</v>
      </c>
      <c r="K591" s="30">
        <f t="shared" si="184"/>
        <v>42.221547652406656</v>
      </c>
      <c r="L591" s="30">
        <f t="shared" si="185"/>
        <v>1687.2588251588879</v>
      </c>
      <c r="M591" s="30">
        <f t="shared" si="186"/>
        <v>9.7872025286269676E-2</v>
      </c>
      <c r="N591" s="30">
        <f t="shared" si="187"/>
        <v>5.4861731747714425E-3</v>
      </c>
      <c r="O591" s="30">
        <f t="shared" si="188"/>
        <v>105.07934623516614</v>
      </c>
      <c r="P591" s="30">
        <f t="shared" si="189"/>
        <v>0.39936313328179568</v>
      </c>
      <c r="Q591" s="30">
        <f t="shared" si="190"/>
        <v>6.31647669049515E-2</v>
      </c>
      <c r="R591" s="30">
        <f t="shared" si="195"/>
        <v>20.322876320929861</v>
      </c>
      <c r="S591" s="30">
        <f t="shared" si="196"/>
        <v>-53.910121382993346</v>
      </c>
      <c r="T591" s="30">
        <f t="shared" si="197"/>
        <v>-13.894873688023564</v>
      </c>
      <c r="U591" s="39">
        <f t="shared" si="198"/>
        <v>29873998.357173312</v>
      </c>
      <c r="V591" s="39">
        <f t="shared" si="191"/>
        <v>3584879.8028607974</v>
      </c>
      <c r="W591" s="39">
        <f t="shared" si="192"/>
        <v>28909757.303378955</v>
      </c>
      <c r="X591" s="30">
        <f t="shared" si="193"/>
        <v>170.60251012729037</v>
      </c>
    </row>
    <row r="592" spans="5:24" x14ac:dyDescent="0.3">
      <c r="E592" s="30">
        <f t="shared" si="199"/>
        <v>5.8999999999999186</v>
      </c>
      <c r="F592" s="30">
        <f t="shared" si="200"/>
        <v>220.18145980666688</v>
      </c>
      <c r="G592" s="30">
        <f t="shared" si="194"/>
        <v>5.3944520236805333</v>
      </c>
      <c r="H592" s="30">
        <f t="shared" si="201"/>
        <v>9.2343202649214362E-2</v>
      </c>
      <c r="I592" s="30">
        <f t="shared" si="182"/>
        <v>55.209191420751836</v>
      </c>
      <c r="J592" s="30">
        <f t="shared" si="183"/>
        <v>120.74948852198676</v>
      </c>
      <c r="K592" s="30">
        <f t="shared" si="184"/>
        <v>42.337338266473516</v>
      </c>
      <c r="L592" s="30">
        <f t="shared" si="185"/>
        <v>1691.8860533472828</v>
      </c>
      <c r="M592" s="30">
        <f t="shared" si="186"/>
        <v>9.7175167519273922E-2</v>
      </c>
      <c r="N592" s="30">
        <f t="shared" si="187"/>
        <v>5.5002512427123097E-3</v>
      </c>
      <c r="O592" s="30">
        <f t="shared" si="188"/>
        <v>104.9807621063496</v>
      </c>
      <c r="P592" s="30">
        <f t="shared" si="189"/>
        <v>0.39913177325256449</v>
      </c>
      <c r="Q592" s="30">
        <f t="shared" si="190"/>
        <v>6.3145951745242609E-2</v>
      </c>
      <c r="R592" s="30">
        <f t="shared" si="195"/>
        <v>20.185116893427303</v>
      </c>
      <c r="S592" s="30">
        <f t="shared" si="196"/>
        <v>-53.606782709859488</v>
      </c>
      <c r="T592" s="30">
        <f t="shared" si="197"/>
        <v>-13.903567836148861</v>
      </c>
      <c r="U592" s="39">
        <f t="shared" si="198"/>
        <v>29688695.596004568</v>
      </c>
      <c r="V592" s="39">
        <f t="shared" si="191"/>
        <v>3562643.4715205482</v>
      </c>
      <c r="W592" s="39">
        <f t="shared" si="192"/>
        <v>28945383.738094158</v>
      </c>
      <c r="X592" s="30">
        <f t="shared" si="193"/>
        <v>170.89758114619158</v>
      </c>
    </row>
    <row r="593" spans="5:24" x14ac:dyDescent="0.3">
      <c r="E593" s="30">
        <f t="shared" si="199"/>
        <v>5.9099999999999184</v>
      </c>
      <c r="F593" s="30">
        <f t="shared" si="200"/>
        <v>220.38331097560115</v>
      </c>
      <c r="G593" s="30">
        <f t="shared" si="194"/>
        <v>5.3953683528854297</v>
      </c>
      <c r="H593" s="30">
        <f t="shared" si="201"/>
        <v>9.1632920489637115E-2</v>
      </c>
      <c r="I593" s="30">
        <f t="shared" si="182"/>
        <v>54.673123593653244</v>
      </c>
      <c r="J593" s="30">
        <f t="shared" si="183"/>
        <v>120.61045284362527</v>
      </c>
      <c r="K593" s="30">
        <f t="shared" si="184"/>
        <v>42.453201331774757</v>
      </c>
      <c r="L593" s="30">
        <f t="shared" si="185"/>
        <v>1696.5161768342018</v>
      </c>
      <c r="M593" s="30">
        <f t="shared" si="186"/>
        <v>9.6479543227129871E-2</v>
      </c>
      <c r="N593" s="30">
        <f t="shared" si="187"/>
        <v>5.5143716082717053E-3</v>
      </c>
      <c r="O593" s="30">
        <f t="shared" si="188"/>
        <v>104.88211629255213</v>
      </c>
      <c r="P593" s="30">
        <f t="shared" si="189"/>
        <v>0.39889719469569351</v>
      </c>
      <c r="Q593" s="30">
        <f t="shared" si="190"/>
        <v>6.3127169889354726E-2</v>
      </c>
      <c r="R593" s="30">
        <f t="shared" si="195"/>
        <v>20.047205704827746</v>
      </c>
      <c r="S593" s="30">
        <f t="shared" si="196"/>
        <v>-53.303160464763394</v>
      </c>
      <c r="T593" s="30">
        <f t="shared" si="197"/>
        <v>-13.912174712735268</v>
      </c>
      <c r="U593" s="39">
        <f t="shared" si="198"/>
        <v>29503192.589286063</v>
      </c>
      <c r="V593" s="39">
        <f t="shared" si="191"/>
        <v>3540383.1107143275</v>
      </c>
      <c r="W593" s="39">
        <f t="shared" si="192"/>
        <v>28980787.569201302</v>
      </c>
      <c r="X593" s="30">
        <f t="shared" si="193"/>
        <v>171.19234882282703</v>
      </c>
    </row>
    <row r="594" spans="5:24" x14ac:dyDescent="0.3">
      <c r="E594" s="30">
        <f t="shared" si="199"/>
        <v>5.9199999999999182</v>
      </c>
      <c r="F594" s="30">
        <f t="shared" si="200"/>
        <v>220.58378303264942</v>
      </c>
      <c r="G594" s="30">
        <f t="shared" si="194"/>
        <v>5.3962775911192269</v>
      </c>
      <c r="H594" s="30">
        <f t="shared" si="201"/>
        <v>9.0923823379718272E-2</v>
      </c>
      <c r="I594" s="30">
        <f t="shared" si="182"/>
        <v>54.140091989005612</v>
      </c>
      <c r="J594" s="30">
        <f t="shared" si="183"/>
        <v>120.47133109649792</v>
      </c>
      <c r="K594" s="30">
        <f t="shared" si="184"/>
        <v>42.569136121047549</v>
      </c>
      <c r="L594" s="30">
        <f t="shared" si="185"/>
        <v>1701.1491665567448</v>
      </c>
      <c r="M594" s="30">
        <f t="shared" si="186"/>
        <v>9.5785176527974886E-2</v>
      </c>
      <c r="N594" s="30">
        <f t="shared" si="187"/>
        <v>5.5285343985330129E-3</v>
      </c>
      <c r="O594" s="30">
        <f t="shared" si="188"/>
        <v>104.78340941296527</v>
      </c>
      <c r="P594" s="30">
        <f t="shared" si="189"/>
        <v>0.39865934213873805</v>
      </c>
      <c r="Q594" s="30">
        <f t="shared" si="190"/>
        <v>6.3108421988477534E-2</v>
      </c>
      <c r="R594" s="30">
        <f t="shared" si="195"/>
        <v>19.909151564736291</v>
      </c>
      <c r="S594" s="30">
        <f t="shared" si="196"/>
        <v>-52.999276233285464</v>
      </c>
      <c r="T594" s="30">
        <f t="shared" si="197"/>
        <v>-13.92069446343921</v>
      </c>
      <c r="U594" s="39">
        <f t="shared" si="198"/>
        <v>29317501.542788383</v>
      </c>
      <c r="V594" s="39">
        <f t="shared" si="191"/>
        <v>3518100.185134606</v>
      </c>
      <c r="W594" s="39">
        <f t="shared" si="192"/>
        <v>29015968.571052648</v>
      </c>
      <c r="X594" s="30">
        <f t="shared" si="193"/>
        <v>171.48681114483458</v>
      </c>
    </row>
    <row r="595" spans="5:24" x14ac:dyDescent="0.3">
      <c r="E595" s="30">
        <f t="shared" si="199"/>
        <v>5.929999999999918</v>
      </c>
      <c r="F595" s="30">
        <f t="shared" si="200"/>
        <v>220.78287454829677</v>
      </c>
      <c r="G595" s="30">
        <f t="shared" si="194"/>
        <v>5.3971797504723673</v>
      </c>
      <c r="H595" s="30">
        <f t="shared" si="201"/>
        <v>9.0215935314041928E-2</v>
      </c>
      <c r="I595" s="30">
        <f t="shared" si="182"/>
        <v>53.610099226672759</v>
      </c>
      <c r="J595" s="30">
        <f t="shared" si="183"/>
        <v>120.33212415186352</v>
      </c>
      <c r="K595" s="30">
        <f t="shared" si="184"/>
        <v>42.685141908242876</v>
      </c>
      <c r="L595" s="30">
        <f t="shared" si="185"/>
        <v>1705.7849935005177</v>
      </c>
      <c r="M595" s="30">
        <f t="shared" si="186"/>
        <v>9.5092091455243263E-2</v>
      </c>
      <c r="N595" s="30">
        <f t="shared" si="187"/>
        <v>5.5427397409614403E-3</v>
      </c>
      <c r="O595" s="30">
        <f t="shared" si="188"/>
        <v>104.68464208574717</v>
      </c>
      <c r="P595" s="30">
        <f t="shared" si="189"/>
        <v>0.39841815896333654</v>
      </c>
      <c r="Q595" s="30">
        <f t="shared" si="190"/>
        <v>6.3089708691513785E-2</v>
      </c>
      <c r="R595" s="30">
        <f t="shared" si="195"/>
        <v>19.77096328541559</v>
      </c>
      <c r="S595" s="30">
        <f t="shared" si="196"/>
        <v>-52.695151628945013</v>
      </c>
      <c r="T595" s="30">
        <f t="shared" si="197"/>
        <v>-13.929127239327077</v>
      </c>
      <c r="U595" s="39">
        <f t="shared" si="198"/>
        <v>29131634.666299839</v>
      </c>
      <c r="V595" s="39">
        <f t="shared" si="191"/>
        <v>3495796.1599559807</v>
      </c>
      <c r="W595" s="39">
        <f t="shared" si="192"/>
        <v>29050926.532652207</v>
      </c>
      <c r="X595" s="30">
        <f t="shared" si="193"/>
        <v>171.78096611284309</v>
      </c>
    </row>
    <row r="596" spans="5:24" x14ac:dyDescent="0.3">
      <c r="E596" s="30">
        <f t="shared" si="199"/>
        <v>5.9399999999999178</v>
      </c>
      <c r="F596" s="30">
        <f t="shared" si="200"/>
        <v>220.98058418115093</v>
      </c>
      <c r="G596" s="30">
        <f t="shared" si="194"/>
        <v>5.3980748432743981</v>
      </c>
      <c r="H596" s="30">
        <f t="shared" si="201"/>
        <v>8.9509280203081687E-2</v>
      </c>
      <c r="I596" s="30">
        <f t="shared" si="182"/>
        <v>53.083147710383308</v>
      </c>
      <c r="J596" s="30">
        <f t="shared" si="183"/>
        <v>120.19283287947026</v>
      </c>
      <c r="K596" s="30">
        <f t="shared" si="184"/>
        <v>42.801217968570604</v>
      </c>
      <c r="L596" s="30">
        <f t="shared" si="185"/>
        <v>1710.4236287014344</v>
      </c>
      <c r="M596" s="30">
        <f t="shared" si="186"/>
        <v>9.4400311953222404E-2</v>
      </c>
      <c r="N596" s="30">
        <f t="shared" si="187"/>
        <v>5.5569877634051648E-3</v>
      </c>
      <c r="O596" s="30">
        <f t="shared" si="188"/>
        <v>104.58581492798415</v>
      </c>
      <c r="P596" s="30">
        <f t="shared" si="189"/>
        <v>0.39817358737684549</v>
      </c>
      <c r="Q596" s="30">
        <f t="shared" si="190"/>
        <v>6.3071030644959225E-2</v>
      </c>
      <c r="R596" s="30">
        <f t="shared" si="195"/>
        <v>19.632649680061192</v>
      </c>
      <c r="S596" s="30">
        <f t="shared" si="196"/>
        <v>-52.390808289759143</v>
      </c>
      <c r="T596" s="30">
        <f t="shared" si="197"/>
        <v>-13.937473196830362</v>
      </c>
      <c r="U596" s="39">
        <f t="shared" si="198"/>
        <v>28945604.171239849</v>
      </c>
      <c r="V596" s="39">
        <f t="shared" si="191"/>
        <v>3473472.5005487818</v>
      </c>
      <c r="W596" s="39">
        <f t="shared" si="192"/>
        <v>29085661.257657696</v>
      </c>
      <c r="X596" s="30">
        <f t="shared" si="193"/>
        <v>172.07481174058839</v>
      </c>
    </row>
    <row r="597" spans="5:24" x14ac:dyDescent="0.3">
      <c r="E597" s="30">
        <f t="shared" si="199"/>
        <v>5.9499999999999176</v>
      </c>
      <c r="F597" s="30">
        <f t="shared" si="200"/>
        <v>221.17691067795155</v>
      </c>
      <c r="G597" s="30">
        <f t="shared" si="194"/>
        <v>5.3989628820930786</v>
      </c>
      <c r="H597" s="30">
        <f t="shared" si="201"/>
        <v>8.8803881868049217E-2</v>
      </c>
      <c r="I597" s="30">
        <f t="shared" si="182"/>
        <v>52.559239627485717</v>
      </c>
      <c r="J597" s="30">
        <f t="shared" si="183"/>
        <v>120.05345814750196</v>
      </c>
      <c r="K597" s="30">
        <f t="shared" si="184"/>
        <v>42.91736357854419</v>
      </c>
      <c r="L597" s="30">
        <f t="shared" si="185"/>
        <v>1715.0650432475027</v>
      </c>
      <c r="M597" s="30">
        <f t="shared" si="186"/>
        <v>9.3709861872596806E-2</v>
      </c>
      <c r="N597" s="30">
        <f t="shared" si="187"/>
        <v>5.571278594096488E-3</v>
      </c>
      <c r="O597" s="30">
        <f t="shared" si="188"/>
        <v>104.48692855565264</v>
      </c>
      <c r="P597" s="30">
        <f t="shared" si="189"/>
        <v>0.39792556838312831</v>
      </c>
      <c r="Q597" s="30">
        <f t="shared" si="190"/>
        <v>6.305238849278233E-2</v>
      </c>
      <c r="R597" s="30">
        <f t="shared" si="195"/>
        <v>19.494219561070057</v>
      </c>
      <c r="S597" s="30">
        <f t="shared" si="196"/>
        <v>-52.08626787480717</v>
      </c>
      <c r="T597" s="30">
        <f t="shared" si="197"/>
        <v>-13.945732497699618</v>
      </c>
      <c r="U597" s="39">
        <f t="shared" si="198"/>
        <v>28759422.268262759</v>
      </c>
      <c r="V597" s="39">
        <f t="shared" si="191"/>
        <v>3451130.6721915309</v>
      </c>
      <c r="W597" s="39">
        <f t="shared" si="192"/>
        <v>29120172.56437961</v>
      </c>
      <c r="X597" s="30">
        <f t="shared" si="193"/>
        <v>172.36834605502682</v>
      </c>
    </row>
    <row r="598" spans="5:24" x14ac:dyDescent="0.3">
      <c r="E598" s="30">
        <f t="shared" si="199"/>
        <v>5.9599999999999174</v>
      </c>
      <c r="F598" s="30">
        <f t="shared" si="200"/>
        <v>221.37185287356226</v>
      </c>
      <c r="G598" s="30">
        <f t="shared" si="194"/>
        <v>5.399843879733452</v>
      </c>
      <c r="H598" s="30">
        <f t="shared" si="201"/>
        <v>8.8099764037341544E-2</v>
      </c>
      <c r="I598" s="30">
        <f t="shared" si="182"/>
        <v>52.038376948737643</v>
      </c>
      <c r="J598" s="30">
        <f t="shared" si="183"/>
        <v>119.91400082252495</v>
      </c>
      <c r="K598" s="30">
        <f t="shared" si="184"/>
        <v>43.033578016025018</v>
      </c>
      <c r="L598" s="30">
        <f t="shared" si="185"/>
        <v>1719.7092082805964</v>
      </c>
      <c r="M598" s="30">
        <f t="shared" si="186"/>
        <v>9.3020764965981342E-2</v>
      </c>
      <c r="N598" s="30">
        <f t="shared" si="187"/>
        <v>5.5856123616529795E-3</v>
      </c>
      <c r="O598" s="30">
        <f t="shared" si="188"/>
        <v>104.38798358358146</v>
      </c>
      <c r="P598" s="30">
        <f t="shared" si="189"/>
        <v>0.39767404175247012</v>
      </c>
      <c r="Q598" s="30">
        <f t="shared" si="190"/>
        <v>6.3033782876303707E-2</v>
      </c>
      <c r="R598" s="30">
        <f t="shared" si="195"/>
        <v>19.355681738302845</v>
      </c>
      <c r="S598" s="30">
        <f t="shared" si="196"/>
        <v>-51.781552060802902</v>
      </c>
      <c r="T598" s="30">
        <f t="shared" si="197"/>
        <v>-13.953905308957172</v>
      </c>
      <c r="U598" s="39">
        <f t="shared" si="198"/>
        <v>28573101.164852966</v>
      </c>
      <c r="V598" s="39">
        <f t="shared" si="191"/>
        <v>3428772.1397823556</v>
      </c>
      <c r="W598" s="39">
        <f t="shared" si="192"/>
        <v>29154460.285777435</v>
      </c>
      <c r="X598" s="30">
        <f t="shared" si="193"/>
        <v>172.66156709644684</v>
      </c>
    </row>
    <row r="599" spans="5:24" x14ac:dyDescent="0.3">
      <c r="E599" s="30">
        <f t="shared" si="199"/>
        <v>5.9699999999999172</v>
      </c>
      <c r="F599" s="30">
        <f t="shared" si="200"/>
        <v>221.5654096909453</v>
      </c>
      <c r="G599" s="30">
        <f t="shared" si="194"/>
        <v>5.400717849236865</v>
      </c>
      <c r="H599" s="30">
        <f t="shared" si="201"/>
        <v>8.7396950341300794E-2</v>
      </c>
      <c r="I599" s="30">
        <f t="shared" si="182"/>
        <v>51.520561428129611</v>
      </c>
      <c r="J599" s="30">
        <f t="shared" si="183"/>
        <v>119.77446176943538</v>
      </c>
      <c r="K599" s="30">
        <f t="shared" si="184"/>
        <v>43.149860560266326</v>
      </c>
      <c r="L599" s="30">
        <f t="shared" si="185"/>
        <v>1724.3560949982104</v>
      </c>
      <c r="M599" s="30">
        <f t="shared" si="186"/>
        <v>9.2333044883443904E-2</v>
      </c>
      <c r="N599" s="30">
        <f t="shared" si="187"/>
        <v>5.5999891950786447E-3</v>
      </c>
      <c r="O599" s="30">
        <f t="shared" si="188"/>
        <v>104.2889806254144</v>
      </c>
      <c r="P599" s="30">
        <f t="shared" si="189"/>
        <v>0.39741894599058453</v>
      </c>
      <c r="Q599" s="30">
        <f t="shared" si="190"/>
        <v>6.3015214434075192E-2</v>
      </c>
      <c r="R599" s="30">
        <f t="shared" si="195"/>
        <v>19.217045017340222</v>
      </c>
      <c r="S599" s="30">
        <f t="shared" si="196"/>
        <v>-51.476682538676364</v>
      </c>
      <c r="T599" s="30">
        <f t="shared" si="197"/>
        <v>-13.96199180284864</v>
      </c>
      <c r="U599" s="39">
        <f t="shared" si="198"/>
        <v>28386653.062911727</v>
      </c>
      <c r="V599" s="39">
        <f t="shared" si="191"/>
        <v>3406398.3675494068</v>
      </c>
      <c r="W599" s="39">
        <f t="shared" si="192"/>
        <v>29188524.269452929</v>
      </c>
      <c r="X599" s="30">
        <f t="shared" si="193"/>
        <v>172.9544729185782</v>
      </c>
    </row>
    <row r="600" spans="5:24" x14ac:dyDescent="0.3">
      <c r="E600" s="30">
        <f t="shared" si="199"/>
        <v>5.9799999999999169</v>
      </c>
      <c r="F600" s="30">
        <f t="shared" si="200"/>
        <v>221.75758014111869</v>
      </c>
      <c r="G600" s="30">
        <f t="shared" si="194"/>
        <v>5.4015848038799463</v>
      </c>
      <c r="H600" s="30">
        <f t="shared" si="201"/>
        <v>8.6695464308128578E-2</v>
      </c>
      <c r="I600" s="30">
        <f t="shared" si="182"/>
        <v>51.005794602742846</v>
      </c>
      <c r="J600" s="30">
        <f t="shared" si="183"/>
        <v>119.63484185140689</v>
      </c>
      <c r="K600" s="30">
        <f t="shared" si="184"/>
        <v>43.266210491956734</v>
      </c>
      <c r="L600" s="30">
        <f t="shared" si="185"/>
        <v>1729.0056746552007</v>
      </c>
      <c r="M600" s="30">
        <f t="shared" si="186"/>
        <v>9.1646725168019263E-2</v>
      </c>
      <c r="N600" s="30">
        <f t="shared" si="187"/>
        <v>5.6144092237650819E-3</v>
      </c>
      <c r="O600" s="30">
        <f t="shared" si="188"/>
        <v>104.18992029357319</v>
      </c>
      <c r="P600" s="30">
        <f t="shared" si="189"/>
        <v>0.39716021830668241</v>
      </c>
      <c r="Q600" s="30">
        <f t="shared" si="190"/>
        <v>6.299668380175874E-2</v>
      </c>
      <c r="R600" s="30">
        <f t="shared" si="195"/>
        <v>19.078318197733992</v>
      </c>
      <c r="S600" s="30">
        <f t="shared" si="196"/>
        <v>-51.171681010167681</v>
      </c>
      <c r="T600" s="30">
        <f t="shared" si="197"/>
        <v>-13.969992156793229</v>
      </c>
      <c r="U600" s="39">
        <f t="shared" si="198"/>
        <v>28200090.156336602</v>
      </c>
      <c r="V600" s="39">
        <f t="shared" si="191"/>
        <v>3384010.8187603923</v>
      </c>
      <c r="W600" s="39">
        <f t="shared" si="192"/>
        <v>29222364.377640534</v>
      </c>
      <c r="X600" s="30">
        <f t="shared" si="193"/>
        <v>173.2470615886989</v>
      </c>
    </row>
    <row r="601" spans="5:24" x14ac:dyDescent="0.3">
      <c r="E601" s="30">
        <f t="shared" si="199"/>
        <v>5.9899999999999167</v>
      </c>
      <c r="F601" s="30">
        <f t="shared" si="200"/>
        <v>221.94836332309603</v>
      </c>
      <c r="G601" s="30">
        <f t="shared" si="194"/>
        <v>5.4024447571735408</v>
      </c>
      <c r="H601" s="30">
        <f t="shared" si="201"/>
        <v>8.5995329359445094E-2</v>
      </c>
      <c r="I601" s="30">
        <f t="shared" si="182"/>
        <v>50.494077792641171</v>
      </c>
      <c r="J601" s="30">
        <f t="shared" si="183"/>
        <v>119.49514192983895</v>
      </c>
      <c r="K601" s="30">
        <f t="shared" si="184"/>
        <v>43.382627093263345</v>
      </c>
      <c r="L601" s="30">
        <f t="shared" si="185"/>
        <v>1733.6579185655062</v>
      </c>
      <c r="M601" s="30">
        <f t="shared" si="186"/>
        <v>9.0961829251214599E-2</v>
      </c>
      <c r="N601" s="30">
        <f t="shared" si="187"/>
        <v>5.6288725774926466E-3</v>
      </c>
      <c r="O601" s="30">
        <f t="shared" si="188"/>
        <v>104.09080319922073</v>
      </c>
      <c r="P601" s="30">
        <f t="shared" si="189"/>
        <v>0.39689779458056595</v>
      </c>
      <c r="Q601" s="30">
        <f t="shared" si="190"/>
        <v>6.2978191612005005E-2</v>
      </c>
      <c r="R601" s="30">
        <f t="shared" si="195"/>
        <v>18.939510071253252</v>
      </c>
      <c r="S601" s="30">
        <f t="shared" si="196"/>
        <v>-50.866569184434937</v>
      </c>
      <c r="T601" s="30">
        <f t="shared" si="197"/>
        <v>-13.977906553332845</v>
      </c>
      <c r="U601" s="39">
        <f t="shared" si="198"/>
        <v>28013424.628594056</v>
      </c>
      <c r="V601" s="39">
        <f t="shared" si="191"/>
        <v>3361610.9554312867</v>
      </c>
      <c r="W601" s="39">
        <f t="shared" si="192"/>
        <v>29255980.487194847</v>
      </c>
      <c r="X601" s="30">
        <f t="shared" si="193"/>
        <v>173.5393311877398</v>
      </c>
    </row>
    <row r="602" spans="5:24" x14ac:dyDescent="0.3">
      <c r="E602" s="30">
        <f t="shared" si="199"/>
        <v>5.9999999999999165</v>
      </c>
      <c r="F602" s="30">
        <f t="shared" si="200"/>
        <v>222.13775842380858</v>
      </c>
      <c r="G602" s="30">
        <f t="shared" si="194"/>
        <v>5.4032977228615939</v>
      </c>
      <c r="H602" s="30">
        <f t="shared" si="201"/>
        <v>8.5296568805315331E-2</v>
      </c>
      <c r="I602" s="30">
        <f t="shared" si="182"/>
        <v>49.985412100796822</v>
      </c>
      <c r="J602" s="30">
        <f t="shared" si="183"/>
        <v>119.35536286430562</v>
      </c>
      <c r="K602" s="30">
        <f t="shared" si="184"/>
        <v>43.499109647874455</v>
      </c>
      <c r="L602" s="30">
        <f t="shared" si="185"/>
        <v>1738.3127981038558</v>
      </c>
      <c r="M602" s="30">
        <f t="shared" si="186"/>
        <v>9.0278380448507153E-2</v>
      </c>
      <c r="N602" s="30">
        <f t="shared" si="187"/>
        <v>5.6433793864316189E-3</v>
      </c>
      <c r="O602" s="30">
        <f t="shared" si="188"/>
        <v>103.99162995222484</v>
      </c>
      <c r="P602" s="30">
        <f t="shared" si="189"/>
        <v>0.39663160932871466</v>
      </c>
      <c r="Q602" s="30">
        <f t="shared" si="190"/>
        <v>6.295973849433191E-2</v>
      </c>
      <c r="R602" s="30">
        <f t="shared" si="195"/>
        <v>18.800629420126118</v>
      </c>
      <c r="S602" s="30">
        <f t="shared" si="196"/>
        <v>-50.561368774678016</v>
      </c>
      <c r="T602" s="30">
        <f t="shared" si="197"/>
        <v>-13.985735180080063</v>
      </c>
      <c r="U602" s="39">
        <f t="shared" si="198"/>
        <v>27826668.65028568</v>
      </c>
      <c r="V602" s="39">
        <f t="shared" si="191"/>
        <v>3339200.2380342814</v>
      </c>
      <c r="W602" s="39">
        <f t="shared" si="192"/>
        <v>29289372.489575189</v>
      </c>
      <c r="X602" s="30">
        <f t="shared" si="193"/>
        <v>173.83127981038703</v>
      </c>
    </row>
    <row r="603" spans="5:24" x14ac:dyDescent="0.3">
      <c r="E603" s="30">
        <f t="shared" si="199"/>
        <v>6.0099999999999163</v>
      </c>
      <c r="F603" s="30">
        <f t="shared" si="200"/>
        <v>222.32576471800985</v>
      </c>
      <c r="G603" s="30">
        <f t="shared" si="194"/>
        <v>5.4041437149199991</v>
      </c>
      <c r="H603" s="30">
        <f t="shared" si="201"/>
        <v>8.4599205840518721E-2</v>
      </c>
      <c r="I603" s="30">
        <f t="shared" si="182"/>
        <v>49.479798413050041</v>
      </c>
      <c r="J603" s="30">
        <f t="shared" si="183"/>
        <v>119.21550551250482</v>
      </c>
      <c r="K603" s="30">
        <f t="shared" si="184"/>
        <v>43.61565744104179</v>
      </c>
      <c r="L603" s="30">
        <f t="shared" si="185"/>
        <v>1742.9702847074568</v>
      </c>
      <c r="M603" s="30">
        <f t="shared" si="186"/>
        <v>8.9596401954836077E-2</v>
      </c>
      <c r="N603" s="30">
        <f t="shared" si="187"/>
        <v>5.6579297811433782E-3</v>
      </c>
      <c r="O603" s="30">
        <f t="shared" si="188"/>
        <v>103.89240116112217</v>
      </c>
      <c r="P603" s="30">
        <f t="shared" si="189"/>
        <v>0.39636159566932372</v>
      </c>
      <c r="Q603" s="30">
        <f t="shared" si="190"/>
        <v>6.2941325075002788E-2</v>
      </c>
      <c r="R603" s="30">
        <f t="shared" si="195"/>
        <v>18.661685015277619</v>
      </c>
      <c r="S603" s="30">
        <f t="shared" si="196"/>
        <v>-50.25610149478161</v>
      </c>
      <c r="T603" s="30">
        <f t="shared" si="197"/>
        <v>-13.993478229664843</v>
      </c>
      <c r="U603" s="39">
        <f t="shared" si="198"/>
        <v>27639834.376709163</v>
      </c>
      <c r="V603" s="39">
        <f t="shared" si="191"/>
        <v>3316780.1252050996</v>
      </c>
      <c r="W603" s="39">
        <f t="shared" si="192"/>
        <v>29322540.290827241</v>
      </c>
      <c r="X603" s="30">
        <f t="shared" si="193"/>
        <v>174.12290556518195</v>
      </c>
    </row>
    <row r="604" spans="5:24" x14ac:dyDescent="0.3">
      <c r="E604" s="30">
        <f t="shared" si="199"/>
        <v>6.0199999999999161</v>
      </c>
      <c r="F604" s="30">
        <f t="shared" si="200"/>
        <v>222.51238156816262</v>
      </c>
      <c r="G604" s="30">
        <f t="shared" si="194"/>
        <v>5.4049827475553904</v>
      </c>
      <c r="H604" s="30">
        <f t="shared" si="201"/>
        <v>8.3903263539131245E-2</v>
      </c>
      <c r="I604" s="30">
        <f t="shared" si="182"/>
        <v>48.977237398102226</v>
      </c>
      <c r="J604" s="30">
        <f t="shared" si="183"/>
        <v>119.07557073020817</v>
      </c>
      <c r="K604" s="30">
        <f t="shared" si="184"/>
        <v>43.732269759622334</v>
      </c>
      <c r="L604" s="30">
        <f t="shared" si="185"/>
        <v>1747.6303498776649</v>
      </c>
      <c r="M604" s="30">
        <f t="shared" si="186"/>
        <v>8.8915916840087941E-2</v>
      </c>
      <c r="N604" s="30">
        <f t="shared" si="187"/>
        <v>5.672523892581576E-3</v>
      </c>
      <c r="O604" s="30">
        <f t="shared" si="188"/>
        <v>103.7931174330827</v>
      </c>
      <c r="P604" s="30">
        <f t="shared" si="189"/>
        <v>0.39608768528625865</v>
      </c>
      <c r="Q604" s="30">
        <f t="shared" si="190"/>
        <v>6.292295197690459E-2</v>
      </c>
      <c r="R604" s="30">
        <f t="shared" si="195"/>
        <v>18.522685614564033</v>
      </c>
      <c r="S604" s="30">
        <f t="shared" si="196"/>
        <v>-49.950789055978404</v>
      </c>
      <c r="T604" s="30">
        <f t="shared" si="197"/>
        <v>-14.001135899680166</v>
      </c>
      <c r="U604" s="39">
        <f t="shared" si="198"/>
        <v>27452933.945414156</v>
      </c>
      <c r="V604" s="39">
        <f t="shared" si="191"/>
        <v>3294352.0734496987</v>
      </c>
      <c r="W604" s="39">
        <f t="shared" si="192"/>
        <v>29355483.811561737</v>
      </c>
      <c r="X604" s="30">
        <f t="shared" si="193"/>
        <v>174.41420657461873</v>
      </c>
    </row>
    <row r="605" spans="5:24" x14ac:dyDescent="0.3">
      <c r="E605" s="30">
        <f t="shared" si="199"/>
        <v>6.0299999999999159</v>
      </c>
      <c r="F605" s="30">
        <f t="shared" si="200"/>
        <v>222.69760842430827</v>
      </c>
      <c r="G605" s="30">
        <f t="shared" si="194"/>
        <v>5.4058148352038993</v>
      </c>
      <c r="H605" s="30">
        <f t="shared" si="201"/>
        <v>8.320876485088391E-2</v>
      </c>
      <c r="I605" s="30">
        <f t="shared" si="182"/>
        <v>48.477729507542442</v>
      </c>
      <c r="J605" s="30">
        <f t="shared" si="183"/>
        <v>118.93555937121137</v>
      </c>
      <c r="K605" s="30">
        <f t="shared" si="184"/>
        <v>43.848945892119666</v>
      </c>
      <c r="L605" s="30">
        <f t="shared" si="185"/>
        <v>1752.2929651816378</v>
      </c>
      <c r="M605" s="30">
        <f t="shared" si="186"/>
        <v>8.8236948044577809E-2</v>
      </c>
      <c r="N605" s="30">
        <f t="shared" si="187"/>
        <v>5.6871618520933104E-3</v>
      </c>
      <c r="O605" s="30">
        <f t="shared" si="188"/>
        <v>103.69377937387446</v>
      </c>
      <c r="P605" s="30">
        <f t="shared" si="189"/>
        <v>0.39580980839188296</v>
      </c>
      <c r="Q605" s="30">
        <f t="shared" si="190"/>
        <v>6.2904619819425814E-2</v>
      </c>
      <c r="R605" s="30">
        <f t="shared" si="195"/>
        <v>18.383639961004285</v>
      </c>
      <c r="S605" s="30">
        <f t="shared" si="196"/>
        <v>-49.645453163536104</v>
      </c>
      <c r="T605" s="30">
        <f t="shared" si="197"/>
        <v>-14.00870839262647</v>
      </c>
      <c r="U605" s="39">
        <f t="shared" si="198"/>
        <v>27265979.473754</v>
      </c>
      <c r="V605" s="39">
        <f t="shared" si="191"/>
        <v>3271917.5368504799</v>
      </c>
      <c r="W605" s="39">
        <f t="shared" si="192"/>
        <v>29388202.986930244</v>
      </c>
      <c r="X605" s="30">
        <f t="shared" si="193"/>
        <v>174.70518097523953</v>
      </c>
    </row>
    <row r="606" spans="5:24" x14ac:dyDescent="0.3">
      <c r="E606" s="30">
        <f t="shared" si="199"/>
        <v>6.0399999999999157</v>
      </c>
      <c r="F606" s="30">
        <f t="shared" si="200"/>
        <v>222.88144482391832</v>
      </c>
      <c r="G606" s="30">
        <f t="shared" si="194"/>
        <v>5.4066399925298594</v>
      </c>
      <c r="H606" s="30">
        <f t="shared" si="201"/>
        <v>8.2515732596011304E-2</v>
      </c>
      <c r="I606" s="30">
        <f t="shared" si="182"/>
        <v>47.981274975907084</v>
      </c>
      <c r="J606" s="30">
        <f t="shared" si="183"/>
        <v>118.79547228728511</v>
      </c>
      <c r="K606" s="30">
        <f t="shared" si="184"/>
        <v>43.965685128724886</v>
      </c>
      <c r="L606" s="30">
        <f t="shared" si="185"/>
        <v>1756.9581022539696</v>
      </c>
      <c r="M606" s="30">
        <f t="shared" si="186"/>
        <v>8.7559518374525816E-2</v>
      </c>
      <c r="N606" s="30">
        <f t="shared" si="187"/>
        <v>5.7018437914203197E-3</v>
      </c>
      <c r="O606" s="30">
        <f t="shared" si="188"/>
        <v>103.59438758782878</v>
      </c>
      <c r="P606" s="30">
        <f t="shared" si="189"/>
        <v>0.39552789368871882</v>
      </c>
      <c r="Q606" s="30">
        <f t="shared" si="190"/>
        <v>6.2886329218334411E-2</v>
      </c>
      <c r="R606" s="30">
        <f t="shared" si="195"/>
        <v>18.24455678100869</v>
      </c>
      <c r="S606" s="30">
        <f t="shared" si="196"/>
        <v>-49.340115513469669</v>
      </c>
      <c r="T606" s="30">
        <f t="shared" si="197"/>
        <v>-14.016195915854963</v>
      </c>
      <c r="U606" s="39">
        <f t="shared" si="198"/>
        <v>27078983.056433711</v>
      </c>
      <c r="V606" s="39">
        <f t="shared" si="191"/>
        <v>3249477.966772045</v>
      </c>
      <c r="W606" s="39">
        <f t="shared" si="192"/>
        <v>29420697.766597964</v>
      </c>
      <c r="X606" s="30">
        <f t="shared" si="193"/>
        <v>174.99582691772753</v>
      </c>
    </row>
    <row r="607" spans="5:24" x14ac:dyDescent="0.3">
      <c r="E607" s="30">
        <f t="shared" si="199"/>
        <v>6.0499999999999154</v>
      </c>
      <c r="F607" s="30">
        <f t="shared" si="200"/>
        <v>223.06389039172839</v>
      </c>
      <c r="G607" s="30">
        <f t="shared" si="194"/>
        <v>5.4074582344244675</v>
      </c>
      <c r="H607" s="30">
        <f t="shared" si="201"/>
        <v>8.1824189460810715E-2</v>
      </c>
      <c r="I607" s="30">
        <f t="shared" si="182"/>
        <v>47.487873820772386</v>
      </c>
      <c r="J607" s="30">
        <f t="shared" si="183"/>
        <v>118.65531032812656</v>
      </c>
      <c r="K607" s="30">
        <f t="shared" si="184"/>
        <v>44.082486761357011</v>
      </c>
      <c r="L607" s="30">
        <f t="shared" si="185"/>
        <v>1761.6257327983058</v>
      </c>
      <c r="M607" s="30">
        <f t="shared" si="186"/>
        <v>8.6883650497531023E-2</v>
      </c>
      <c r="N607" s="30">
        <f t="shared" si="187"/>
        <v>5.7165698427001557E-3</v>
      </c>
      <c r="O607" s="30">
        <f t="shared" si="188"/>
        <v>103.4949426778058</v>
      </c>
      <c r="P607" s="30">
        <f t="shared" si="189"/>
        <v>0.39524186832989538</v>
      </c>
      <c r="Q607" s="30">
        <f t="shared" si="190"/>
        <v>6.2868080785655547E-2</v>
      </c>
      <c r="R607" s="30">
        <f t="shared" si="195"/>
        <v>18.105444782605773</v>
      </c>
      <c r="S607" s="30">
        <f t="shared" si="196"/>
        <v>-49.034797789282145</v>
      </c>
      <c r="T607" s="30">
        <f t="shared" si="197"/>
        <v>-14.023598681509794</v>
      </c>
      <c r="U607" s="39">
        <f t="shared" si="198"/>
        <v>26891956.76305512</v>
      </c>
      <c r="V607" s="39">
        <f t="shared" si="191"/>
        <v>3227034.8115666141</v>
      </c>
      <c r="W607" s="39">
        <f t="shared" si="192"/>
        <v>29452968.114713632</v>
      </c>
      <c r="X607" s="30">
        <f t="shared" si="193"/>
        <v>175.28614256699709</v>
      </c>
    </row>
    <row r="608" spans="5:24" x14ac:dyDescent="0.3">
      <c r="E608" s="30">
        <f t="shared" si="199"/>
        <v>6.0599999999999152</v>
      </c>
      <c r="F608" s="30">
        <f t="shared" si="200"/>
        <v>223.24494483955445</v>
      </c>
      <c r="G608" s="30">
        <f t="shared" si="194"/>
        <v>5.4082695760044039</v>
      </c>
      <c r="H608" s="30">
        <f t="shared" si="201"/>
        <v>8.1134157993645317E-2</v>
      </c>
      <c r="I608" s="30">
        <f t="shared" si="182"/>
        <v>46.997525842879561</v>
      </c>
      <c r="J608" s="30">
        <f t="shared" si="183"/>
        <v>118.51507434131146</v>
      </c>
      <c r="K608" s="30">
        <f t="shared" si="184"/>
        <v>44.199350083702925</v>
      </c>
      <c r="L608" s="30">
        <f t="shared" si="185"/>
        <v>1766.295828588939</v>
      </c>
      <c r="M608" s="30">
        <f t="shared" si="186"/>
        <v>8.6209366938042181E-2</v>
      </c>
      <c r="N608" s="30">
        <f t="shared" si="187"/>
        <v>5.7313401384673779E-3</v>
      </c>
      <c r="O608" s="30">
        <f t="shared" si="188"/>
        <v>103.39544524516049</v>
      </c>
      <c r="P608" s="30">
        <f t="shared" si="189"/>
        <v>0.39495165787833875</v>
      </c>
      <c r="Q608" s="30">
        <f t="shared" si="190"/>
        <v>6.2849875129549357E-2</v>
      </c>
      <c r="R608" s="30">
        <f t="shared" si="195"/>
        <v>17.966312653667263</v>
      </c>
      <c r="S608" s="30">
        <f t="shared" si="196"/>
        <v>-48.729521658735841</v>
      </c>
      <c r="T608" s="30">
        <f t="shared" si="197"/>
        <v>-14.03091690646913</v>
      </c>
      <c r="U608" s="39">
        <f t="shared" si="198"/>
        <v>26704912.635659527</v>
      </c>
      <c r="V608" s="39">
        <f t="shared" si="191"/>
        <v>3204589.5162791433</v>
      </c>
      <c r="W608" s="39">
        <f t="shared" si="192"/>
        <v>29485014.009876423</v>
      </c>
      <c r="X608" s="30">
        <f t="shared" si="193"/>
        <v>175.57612610228171</v>
      </c>
    </row>
    <row r="609" spans="5:24" x14ac:dyDescent="0.3">
      <c r="E609" s="30">
        <f t="shared" si="199"/>
        <v>6.069999999999915</v>
      </c>
      <c r="F609" s="30">
        <f t="shared" si="200"/>
        <v>223.42460796609112</v>
      </c>
      <c r="G609" s="30">
        <f t="shared" si="194"/>
        <v>5.4090740326103992</v>
      </c>
      <c r="H609" s="30">
        <f t="shared" si="201"/>
        <v>8.0445660599526292E-2</v>
      </c>
      <c r="I609" s="30">
        <f t="shared" si="182"/>
        <v>46.510230626292206</v>
      </c>
      <c r="J609" s="30">
        <f t="shared" si="183"/>
        <v>118.37476517224677</v>
      </c>
      <c r="K609" s="30">
        <f t="shared" si="184"/>
        <v>44.316274391256833</v>
      </c>
      <c r="L609" s="30">
        <f t="shared" si="185"/>
        <v>1770.968361472387</v>
      </c>
      <c r="M609" s="30">
        <f t="shared" si="186"/>
        <v>8.5536690072827049E-2</v>
      </c>
      <c r="N609" s="30">
        <f t="shared" si="187"/>
        <v>5.7461548116547476E-3</v>
      </c>
      <c r="O609" s="30">
        <f t="shared" si="188"/>
        <v>103.29589588970909</v>
      </c>
      <c r="P609" s="30">
        <f t="shared" si="189"/>
        <v>0.39465718626465579</v>
      </c>
      <c r="Q609" s="30">
        <f t="shared" si="190"/>
        <v>6.2831712854188537E-2</v>
      </c>
      <c r="R609" s="30">
        <f t="shared" si="195"/>
        <v>17.82716906013199</v>
      </c>
      <c r="S609" s="30">
        <f t="shared" si="196"/>
        <v>-48.424308770657092</v>
      </c>
      <c r="T609" s="30">
        <f t="shared" si="197"/>
        <v>-14.038150812285082</v>
      </c>
      <c r="U609" s="39">
        <f t="shared" si="198"/>
        <v>26517862.68626859</v>
      </c>
      <c r="V609" s="39">
        <f t="shared" si="191"/>
        <v>3182143.5223522307</v>
      </c>
      <c r="W609" s="39">
        <f t="shared" si="192"/>
        <v>29516835.445099946</v>
      </c>
      <c r="X609" s="30">
        <f t="shared" si="193"/>
        <v>175.86577571721966</v>
      </c>
    </row>
    <row r="610" spans="5:24" x14ac:dyDescent="0.3">
      <c r="E610" s="30">
        <f t="shared" si="199"/>
        <v>6.0799999999999148</v>
      </c>
      <c r="F610" s="30">
        <f t="shared" si="200"/>
        <v>223.60287965669244</v>
      </c>
      <c r="G610" s="30">
        <f t="shared" si="194"/>
        <v>5.409871619805763</v>
      </c>
      <c r="H610" s="30">
        <f t="shared" si="201"/>
        <v>7.9758719536382472E-2</v>
      </c>
      <c r="I610" s="30">
        <f t="shared" si="182"/>
        <v>46.025987538585632</v>
      </c>
      <c r="J610" s="30">
        <f t="shared" si="183"/>
        <v>118.23438366412391</v>
      </c>
      <c r="K610" s="30">
        <f t="shared" si="184"/>
        <v>44.433258981359209</v>
      </c>
      <c r="L610" s="30">
        <f t="shared" si="185"/>
        <v>1775.6433033689466</v>
      </c>
      <c r="M610" s="30">
        <f t="shared" si="186"/>
        <v>8.4865642126440294E-2</v>
      </c>
      <c r="N610" s="30">
        <f t="shared" si="187"/>
        <v>5.7610139955944261E-3</v>
      </c>
      <c r="O610" s="30">
        <f t="shared" si="188"/>
        <v>103.19629520969592</v>
      </c>
      <c r="P610" s="30">
        <f t="shared" si="189"/>
        <v>0.39435837574366117</v>
      </c>
      <c r="Q610" s="30">
        <f t="shared" si="190"/>
        <v>6.2813594559636102E-2</v>
      </c>
      <c r="R610" s="30">
        <f t="shared" si="195"/>
        <v>17.688022644228937</v>
      </c>
      <c r="S610" s="30">
        <f t="shared" si="196"/>
        <v>-48.119180751776838</v>
      </c>
      <c r="T610" s="30">
        <f t="shared" si="197"/>
        <v>-14.045300625122582</v>
      </c>
      <c r="U610" s="39">
        <f t="shared" si="198"/>
        <v>26330818.894424044</v>
      </c>
      <c r="V610" s="39">
        <f t="shared" si="191"/>
        <v>3159698.2673308849</v>
      </c>
      <c r="W610" s="39">
        <f t="shared" si="192"/>
        <v>29548432.427773256</v>
      </c>
      <c r="X610" s="30">
        <f t="shared" si="193"/>
        <v>176.15508961993666</v>
      </c>
    </row>
    <row r="611" spans="5:24" x14ac:dyDescent="0.3">
      <c r="E611" s="30">
        <f t="shared" si="199"/>
        <v>6.0899999999999146</v>
      </c>
      <c r="F611" s="30">
        <f t="shared" si="200"/>
        <v>223.77975988313472</v>
      </c>
      <c r="G611" s="30">
        <f t="shared" si="194"/>
        <v>5.4106623533748648</v>
      </c>
      <c r="H611" s="30">
        <f t="shared" si="201"/>
        <v>7.9073356910175363E-2</v>
      </c>
      <c r="I611" s="30">
        <f t="shared" si="182"/>
        <v>45.544795731067865</v>
      </c>
      <c r="J611" s="30">
        <f t="shared" si="183"/>
        <v>118.09393065787269</v>
      </c>
      <c r="K611" s="30">
        <f t="shared" si="184"/>
        <v>44.550303153235234</v>
      </c>
      <c r="L611" s="30">
        <f t="shared" si="185"/>
        <v>1780.3206262742328</v>
      </c>
      <c r="M611" s="30">
        <f t="shared" si="186"/>
        <v>8.4196245166690969E-2</v>
      </c>
      <c r="N611" s="30">
        <f t="shared" si="187"/>
        <v>5.7759178240191691E-3</v>
      </c>
      <c r="O611" s="30">
        <f t="shared" si="188"/>
        <v>103.09664380176068</v>
      </c>
      <c r="P611" s="30">
        <f t="shared" si="189"/>
        <v>0.39405514684949433</v>
      </c>
      <c r="Q611" s="30">
        <f t="shared" si="190"/>
        <v>6.2795520841722866E-2</v>
      </c>
      <c r="R611" s="30">
        <f t="shared" si="195"/>
        <v>17.548882022699921</v>
      </c>
      <c r="S611" s="30">
        <f t="shared" si="196"/>
        <v>-47.814159203610018</v>
      </c>
      <c r="T611" s="30">
        <f t="shared" si="197"/>
        <v>-14.052366575697125</v>
      </c>
      <c r="U611" s="39">
        <f t="shared" si="198"/>
        <v>26143793.204726789</v>
      </c>
      <c r="V611" s="39">
        <f t="shared" si="191"/>
        <v>3137255.1845672145</v>
      </c>
      <c r="W611" s="39">
        <f t="shared" si="192"/>
        <v>29579804.979618929</v>
      </c>
      <c r="X611" s="30">
        <f t="shared" si="193"/>
        <v>176.44406603312666</v>
      </c>
    </row>
    <row r="612" spans="5:24" x14ac:dyDescent="0.3">
      <c r="E612" s="30">
        <f t="shared" si="199"/>
        <v>6.0999999999999144</v>
      </c>
      <c r="F612" s="30">
        <f t="shared" si="200"/>
        <v>223.95524870336172</v>
      </c>
      <c r="G612" s="30">
        <f t="shared" si="194"/>
        <v>5.4114462493215649</v>
      </c>
      <c r="H612" s="30">
        <f t="shared" si="201"/>
        <v>7.8389594670014162E-2</v>
      </c>
      <c r="I612" s="30">
        <f t="shared" si="182"/>
        <v>45.066654139031762</v>
      </c>
      <c r="J612" s="30">
        <f t="shared" si="183"/>
        <v>117.95340699211572</v>
      </c>
      <c r="K612" s="30">
        <f t="shared" si="184"/>
        <v>44.667406208032709</v>
      </c>
      <c r="L612" s="30">
        <f t="shared" si="185"/>
        <v>1785.000302260692</v>
      </c>
      <c r="M612" s="30">
        <f t="shared" si="186"/>
        <v>8.352852110011029E-2</v>
      </c>
      <c r="N612" s="30">
        <f t="shared" si="187"/>
        <v>5.7908664310635308E-3</v>
      </c>
      <c r="O612" s="30">
        <f t="shared" si="188"/>
        <v>102.9969422609061</v>
      </c>
      <c r="P612" s="30">
        <f t="shared" si="189"/>
        <v>0.39374741834927296</v>
      </c>
      <c r="Q612" s="30">
        <f t="shared" si="190"/>
        <v>6.2777492291925197E-2</v>
      </c>
      <c r="R612" s="30">
        <f t="shared" si="195"/>
        <v>17.409755785022412</v>
      </c>
      <c r="S612" s="30">
        <f t="shared" si="196"/>
        <v>-47.509265699376584</v>
      </c>
      <c r="T612" s="30">
        <f t="shared" si="197"/>
        <v>-14.05934889921148</v>
      </c>
      <c r="U612" s="39">
        <f t="shared" si="198"/>
        <v>25956797.524376068</v>
      </c>
      <c r="V612" s="39">
        <f t="shared" si="191"/>
        <v>3114815.7029251279</v>
      </c>
      <c r="W612" s="39">
        <f t="shared" si="192"/>
        <v>29610953.136648182</v>
      </c>
      <c r="X612" s="30">
        <f t="shared" si="193"/>
        <v>176.73270319412941</v>
      </c>
    </row>
    <row r="613" spans="5:24" x14ac:dyDescent="0.3">
      <c r="E613" s="30">
        <f t="shared" si="199"/>
        <v>6.1099999999999142</v>
      </c>
      <c r="F613" s="30">
        <f t="shared" si="200"/>
        <v>224.12934626121194</v>
      </c>
      <c r="G613" s="30">
        <f t="shared" si="194"/>
        <v>5.4122233238676101</v>
      </c>
      <c r="H613" s="30">
        <f t="shared" si="201"/>
        <v>7.7707454604514226E-2</v>
      </c>
      <c r="I613" s="30">
        <f t="shared" si="182"/>
        <v>44.591561482037996</v>
      </c>
      <c r="J613" s="30">
        <f t="shared" si="183"/>
        <v>117.81281350312361</v>
      </c>
      <c r="K613" s="30">
        <f t="shared" si="184"/>
        <v>44.78456744885947</v>
      </c>
      <c r="L613" s="30">
        <f t="shared" si="185"/>
        <v>1789.6823034790971</v>
      </c>
      <c r="M613" s="30">
        <f t="shared" si="186"/>
        <v>8.2862491667419699E-2</v>
      </c>
      <c r="N613" s="30">
        <f t="shared" si="187"/>
        <v>5.8058599512650763E-3</v>
      </c>
      <c r="O613" s="30">
        <f t="shared" si="188"/>
        <v>102.89719118046619</v>
      </c>
      <c r="P613" s="30">
        <f t="shared" si="189"/>
        <v>0.39343510719522273</v>
      </c>
      <c r="Q613" s="30">
        <f t="shared" si="190"/>
        <v>6.2759509497242544E-2</v>
      </c>
      <c r="R613" s="30">
        <f t="shared" si="195"/>
        <v>17.270652491632706</v>
      </c>
      <c r="S613" s="30">
        <f t="shared" si="196"/>
        <v>-47.2045217809668</v>
      </c>
      <c r="T613" s="30">
        <f t="shared" si="197"/>
        <v>-14.066247835291293</v>
      </c>
      <c r="U613" s="39">
        <f t="shared" si="198"/>
        <v>25769843.720708948</v>
      </c>
      <c r="V613" s="39">
        <f t="shared" si="191"/>
        <v>3092381.2464850736</v>
      </c>
      <c r="W613" s="39">
        <f t="shared" si="192"/>
        <v>29641876.949113034</v>
      </c>
      <c r="X613" s="30">
        <f t="shared" si="193"/>
        <v>177.02099935500615</v>
      </c>
    </row>
    <row r="614" spans="5:24" x14ac:dyDescent="0.3">
      <c r="E614" s="30">
        <f t="shared" si="199"/>
        <v>6.119999999999914</v>
      </c>
      <c r="F614" s="30">
        <f t="shared" si="200"/>
        <v>224.30205278612826</v>
      </c>
      <c r="G614" s="30">
        <f t="shared" si="194"/>
        <v>5.4129935934509721</v>
      </c>
      <c r="H614" s="30">
        <f t="shared" si="201"/>
        <v>7.7026958336201545E-2</v>
      </c>
      <c r="I614" s="30">
        <f t="shared" si="182"/>
        <v>44.119516264228331</v>
      </c>
      <c r="J614" s="30">
        <f t="shared" si="183"/>
        <v>117.6721510247707</v>
      </c>
      <c r="K614" s="30">
        <f t="shared" si="184"/>
        <v>44.901786180820231</v>
      </c>
      <c r="L614" s="30">
        <f t="shared" si="185"/>
        <v>1794.3666021600206</v>
      </c>
      <c r="M614" s="30">
        <f t="shared" si="186"/>
        <v>8.2198178439000208E-2</v>
      </c>
      <c r="N614" s="30">
        <f t="shared" si="187"/>
        <v>5.8208985195655899E-3</v>
      </c>
      <c r="O614" s="30">
        <f t="shared" si="188"/>
        <v>102.79739115207481</v>
      </c>
      <c r="P614" s="30">
        <f t="shared" si="189"/>
        <v>0.39311812847522581</v>
      </c>
      <c r="Q614" s="30">
        <f t="shared" si="190"/>
        <v>6.2741573040075216E-2</v>
      </c>
      <c r="R614" s="30">
        <f t="shared" si="195"/>
        <v>17.131580672149916</v>
      </c>
      <c r="S614" s="30">
        <f t="shared" si="196"/>
        <v>-46.899948955953889</v>
      </c>
      <c r="T614" s="30">
        <f t="shared" si="197"/>
        <v>-14.073063627919673</v>
      </c>
      <c r="U614" s="39">
        <f t="shared" si="198"/>
        <v>25582943.618741009</v>
      </c>
      <c r="V614" s="39">
        <f t="shared" si="191"/>
        <v>3069953.2342489208</v>
      </c>
      <c r="W614" s="39">
        <f t="shared" si="192"/>
        <v>29672576.481455524</v>
      </c>
      <c r="X614" s="30">
        <f t="shared" si="193"/>
        <v>177.30895278261224</v>
      </c>
    </row>
    <row r="615" spans="5:24" x14ac:dyDescent="0.3">
      <c r="E615" s="30">
        <f t="shared" si="199"/>
        <v>6.1299999999999137</v>
      </c>
      <c r="F615" s="30">
        <f t="shared" si="200"/>
        <v>224.47336859284977</v>
      </c>
      <c r="G615" s="30">
        <f t="shared" si="194"/>
        <v>5.4137570747241526</v>
      </c>
      <c r="H615" s="30">
        <f t="shared" si="201"/>
        <v>7.6348127318048853E-2</v>
      </c>
      <c r="I615" s="30">
        <f t="shared" si="182"/>
        <v>43.650516774668795</v>
      </c>
      <c r="J615" s="30">
        <f t="shared" si="183"/>
        <v>117.5314203884915</v>
      </c>
      <c r="K615" s="30">
        <f t="shared" si="184"/>
        <v>45.019061711052892</v>
      </c>
      <c r="L615" s="30">
        <f t="shared" si="185"/>
        <v>1799.0531706152858</v>
      </c>
      <c r="M615" s="30">
        <f t="shared" si="186"/>
        <v>8.1535602810363636E-2</v>
      </c>
      <c r="N615" s="30">
        <f t="shared" si="187"/>
        <v>5.835982271312286E-3</v>
      </c>
      <c r="O615" s="30">
        <f t="shared" si="188"/>
        <v>102.69754276563472</v>
      </c>
      <c r="P615" s="30">
        <f t="shared" si="189"/>
        <v>0.39279639536172256</v>
      </c>
      <c r="Q615" s="30">
        <f t="shared" si="190"/>
        <v>6.2723683498102034E-2</v>
      </c>
      <c r="R615" s="30">
        <f t="shared" si="195"/>
        <v>16.992548823601336</v>
      </c>
      <c r="S615" s="30">
        <f t="shared" si="196"/>
        <v>-46.595568694657402</v>
      </c>
      <c r="T615" s="30">
        <f t="shared" si="197"/>
        <v>-14.079796525370707</v>
      </c>
      <c r="U615" s="39">
        <f t="shared" si="198"/>
        <v>25396108.998708639</v>
      </c>
      <c r="V615" s="39">
        <f t="shared" si="191"/>
        <v>3047533.0798450364</v>
      </c>
      <c r="W615" s="39">
        <f t="shared" si="192"/>
        <v>29703051.812253974</v>
      </c>
      <c r="X615" s="30">
        <f t="shared" si="193"/>
        <v>177.59656175866743</v>
      </c>
    </row>
    <row r="616" spans="5:24" x14ac:dyDescent="0.3">
      <c r="E616" s="30">
        <f t="shared" si="199"/>
        <v>6.1399999999999135</v>
      </c>
      <c r="F616" s="30">
        <f t="shared" si="200"/>
        <v>224.64329408108577</v>
      </c>
      <c r="G616" s="30">
        <f t="shared" si="194"/>
        <v>5.4145137845524305</v>
      </c>
      <c r="H616" s="30">
        <f t="shared" si="201"/>
        <v>7.5670982827791278E-2</v>
      </c>
      <c r="I616" s="30">
        <f t="shared" si="182"/>
        <v>43.184561087722223</v>
      </c>
      <c r="J616" s="30">
        <f t="shared" si="183"/>
        <v>117.39062242323779</v>
      </c>
      <c r="K616" s="30">
        <f t="shared" si="184"/>
        <v>45.136393348764315</v>
      </c>
      <c r="L616" s="30">
        <f t="shared" si="185"/>
        <v>1803.7419812393955</v>
      </c>
      <c r="M616" s="30">
        <f t="shared" si="186"/>
        <v>8.087478599762539E-2</v>
      </c>
      <c r="N616" s="30">
        <f t="shared" si="187"/>
        <v>5.8511113422590319E-3</v>
      </c>
      <c r="O616" s="30">
        <f t="shared" si="188"/>
        <v>102.59764660928721</v>
      </c>
      <c r="P616" s="30">
        <f t="shared" si="189"/>
        <v>0.39246981905890133</v>
      </c>
      <c r="Q616" s="30">
        <f t="shared" si="190"/>
        <v>6.2705841444158097E-2</v>
      </c>
      <c r="R616" s="30">
        <f t="shared" si="195"/>
        <v>16.853565408649164</v>
      </c>
      <c r="S616" s="30">
        <f t="shared" si="196"/>
        <v>-46.29140242725979</v>
      </c>
      <c r="T616" s="30">
        <f t="shared" si="197"/>
        <v>-14.086446780141944</v>
      </c>
      <c r="U616" s="39">
        <f t="shared" si="198"/>
        <v>25209351.593613252</v>
      </c>
      <c r="V616" s="39">
        <f t="shared" si="191"/>
        <v>3025122.1912335902</v>
      </c>
      <c r="W616" s="39">
        <f t="shared" si="192"/>
        <v>29733303.03416631</v>
      </c>
      <c r="X616" s="30">
        <f t="shared" si="193"/>
        <v>177.88382457982357</v>
      </c>
    </row>
    <row r="617" spans="5:24" x14ac:dyDescent="0.3">
      <c r="E617" s="30">
        <f t="shared" si="199"/>
        <v>6.1499999999999133</v>
      </c>
      <c r="F617" s="30">
        <f t="shared" si="200"/>
        <v>224.81182973517227</v>
      </c>
      <c r="G617" s="30">
        <f t="shared" si="194"/>
        <v>5.4152637400120751</v>
      </c>
      <c r="H617" s="30">
        <f t="shared" si="201"/>
        <v>7.4995545964462451E-2</v>
      </c>
      <c r="I617" s="30">
        <f t="shared" si="182"/>
        <v>42.721647063449623</v>
      </c>
      <c r="J617" s="30">
        <f t="shared" si="183"/>
        <v>117.24975795543637</v>
      </c>
      <c r="K617" s="30">
        <f t="shared" si="184"/>
        <v>45.253780405265495</v>
      </c>
      <c r="L617" s="30">
        <f t="shared" si="185"/>
        <v>1808.433006510937</v>
      </c>
      <c r="M617" s="30">
        <f t="shared" si="186"/>
        <v>8.0215749032980108E-2</v>
      </c>
      <c r="N617" s="30">
        <f t="shared" si="187"/>
        <v>5.86628586856757E-3</v>
      </c>
      <c r="O617" s="30">
        <f t="shared" si="188"/>
        <v>102.4977032693821</v>
      </c>
      <c r="P617" s="30">
        <f t="shared" si="189"/>
        <v>0.39213830874810746</v>
      </c>
      <c r="Q617" s="30">
        <f t="shared" si="190"/>
        <v>6.2688047446112671E-2</v>
      </c>
      <c r="R617" s="30">
        <f t="shared" si="195"/>
        <v>16.714638853819373</v>
      </c>
      <c r="S617" s="30">
        <f t="shared" si="196"/>
        <v>-45.987471540980032</v>
      </c>
      <c r="T617" s="30">
        <f t="shared" si="197"/>
        <v>-14.093014648885882</v>
      </c>
      <c r="U617" s="39">
        <f t="shared" si="198"/>
        <v>25022683.086768266</v>
      </c>
      <c r="V617" s="39">
        <f t="shared" si="191"/>
        <v>3002721.9704121919</v>
      </c>
      <c r="W617" s="39">
        <f t="shared" si="192"/>
        <v>29763330.253870431</v>
      </c>
      <c r="X617" s="30">
        <f t="shared" si="193"/>
        <v>178.17073955772932</v>
      </c>
    </row>
    <row r="618" spans="5:24" x14ac:dyDescent="0.3">
      <c r="E618" s="30">
        <f t="shared" si="199"/>
        <v>6.1599999999999131</v>
      </c>
      <c r="F618" s="30">
        <f t="shared" si="200"/>
        <v>224.97897612371045</v>
      </c>
      <c r="G618" s="30">
        <f t="shared" si="194"/>
        <v>5.4160069583885067</v>
      </c>
      <c r="H618" s="30">
        <f t="shared" si="201"/>
        <v>7.4321837643154254E-2</v>
      </c>
      <c r="I618" s="30">
        <f t="shared" si="182"/>
        <v>42.26177234803982</v>
      </c>
      <c r="J618" s="30">
        <f t="shared" si="183"/>
        <v>117.10882780894751</v>
      </c>
      <c r="K618" s="30">
        <f t="shared" si="184"/>
        <v>45.371222194006208</v>
      </c>
      <c r="L618" s="30">
        <f t="shared" si="185"/>
        <v>1813.1262189939694</v>
      </c>
      <c r="M618" s="30">
        <f t="shared" si="186"/>
        <v>7.9558512760179598E-2</v>
      </c>
      <c r="N618" s="30">
        <f t="shared" si="187"/>
        <v>5.8815059868087402E-3</v>
      </c>
      <c r="O618" s="30">
        <f t="shared" si="188"/>
        <v>102.39771333044825</v>
      </c>
      <c r="P618" s="30">
        <f t="shared" si="189"/>
        <v>0.39180177153139728</v>
      </c>
      <c r="Q618" s="30">
        <f t="shared" si="190"/>
        <v>6.2670302066747063E-2</v>
      </c>
      <c r="R618" s="30">
        <f t="shared" si="195"/>
        <v>16.575777547732656</v>
      </c>
      <c r="S618" s="30">
        <f t="shared" si="196"/>
        <v>-45.683797377307194</v>
      </c>
      <c r="T618" s="30">
        <f t="shared" si="197"/>
        <v>-14.09950039234041</v>
      </c>
      <c r="U618" s="39">
        <f t="shared" si="198"/>
        <v>24836115.109348923</v>
      </c>
      <c r="V618" s="39">
        <f t="shared" si="191"/>
        <v>2980333.8131218706</v>
      </c>
      <c r="W618" s="39">
        <f t="shared" si="192"/>
        <v>29793133.59200165</v>
      </c>
      <c r="X618" s="30">
        <f t="shared" si="193"/>
        <v>178.45730501909298</v>
      </c>
    </row>
    <row r="619" spans="5:24" x14ac:dyDescent="0.3">
      <c r="E619" s="30">
        <f t="shared" si="199"/>
        <v>6.1699999999999129</v>
      </c>
      <c r="F619" s="30">
        <f t="shared" si="200"/>
        <v>225.14473389918777</v>
      </c>
      <c r="G619" s="30">
        <f t="shared" si="194"/>
        <v>5.4167434571744142</v>
      </c>
      <c r="H619" s="30">
        <f t="shared" si="201"/>
        <v>7.3649878590753559E-2</v>
      </c>
      <c r="I619" s="30">
        <f t="shared" si="182"/>
        <v>41.80493437426675</v>
      </c>
      <c r="J619" s="30">
        <f t="shared" si="183"/>
        <v>116.9678328050241</v>
      </c>
      <c r="K619" s="30">
        <f t="shared" si="184"/>
        <v>45.488718030609043</v>
      </c>
      <c r="L619" s="30">
        <f t="shared" si="185"/>
        <v>1817.8215913393803</v>
      </c>
      <c r="M619" s="30">
        <f t="shared" si="186"/>
        <v>7.8903097830013952E-2</v>
      </c>
      <c r="N619" s="30">
        <f t="shared" si="187"/>
        <v>5.8967718339637057E-3</v>
      </c>
      <c r="O619" s="30">
        <f t="shared" si="188"/>
        <v>102.2976773751646</v>
      </c>
      <c r="P619" s="30">
        <f t="shared" si="189"/>
        <v>0.39146011237316258</v>
      </c>
      <c r="Q619" s="30">
        <f t="shared" si="190"/>
        <v>6.2652605863632596E-2</v>
      </c>
      <c r="R619" s="30">
        <f t="shared" si="195"/>
        <v>16.436989839338089</v>
      </c>
      <c r="S619" s="30">
        <f t="shared" si="196"/>
        <v>-45.380401229297675</v>
      </c>
      <c r="T619" s="30">
        <f t="shared" si="197"/>
        <v>-14.105904275258252</v>
      </c>
      <c r="U619" s="39">
        <f t="shared" si="198"/>
        <v>24649659.237945728</v>
      </c>
      <c r="V619" s="39">
        <f t="shared" si="191"/>
        <v>2957959.1085534873</v>
      </c>
      <c r="W619" s="39">
        <f t="shared" si="192"/>
        <v>29822713.183087185</v>
      </c>
      <c r="X619" s="30">
        <f t="shared" si="193"/>
        <v>178.74351930574198</v>
      </c>
    </row>
    <row r="620" spans="5:24" x14ac:dyDescent="0.3">
      <c r="E620" s="30">
        <f t="shared" si="199"/>
        <v>6.1799999999999127</v>
      </c>
      <c r="F620" s="30">
        <f t="shared" si="200"/>
        <v>225.30910379758114</v>
      </c>
      <c r="G620" s="30">
        <f t="shared" si="194"/>
        <v>5.4174732540678283</v>
      </c>
      <c r="H620" s="30">
        <f t="shared" si="201"/>
        <v>7.2979689341412524E-2</v>
      </c>
      <c r="I620" s="30">
        <f t="shared" si="182"/>
        <v>41.351130361973773</v>
      </c>
      <c r="J620" s="30">
        <f t="shared" si="183"/>
        <v>116.82677376227151</v>
      </c>
      <c r="K620" s="30">
        <f t="shared" si="184"/>
        <v>45.606267232902859</v>
      </c>
      <c r="L620" s="30">
        <f t="shared" si="185"/>
        <v>1822.519096286225</v>
      </c>
      <c r="M620" s="30">
        <f t="shared" si="186"/>
        <v>7.8249524695795589E-2</v>
      </c>
      <c r="N620" s="30">
        <f t="shared" si="187"/>
        <v>5.9120835474251966E-3</v>
      </c>
      <c r="O620" s="30">
        <f t="shared" si="188"/>
        <v>102.19759598433164</v>
      </c>
      <c r="P620" s="30">
        <f t="shared" si="189"/>
        <v>0.39111323403974457</v>
      </c>
      <c r="Q620" s="30">
        <f t="shared" si="190"/>
        <v>6.263495938900869E-2</v>
      </c>
      <c r="R620" s="30">
        <f t="shared" si="195"/>
        <v>16.2982840361496</v>
      </c>
      <c r="S620" s="30">
        <f t="shared" si="196"/>
        <v>-45.077304338939392</v>
      </c>
      <c r="T620" s="30">
        <f t="shared" si="197"/>
        <v>-14.112226566335439</v>
      </c>
      <c r="U620" s="39">
        <f t="shared" si="198"/>
        <v>24463326.992121622</v>
      </c>
      <c r="V620" s="39">
        <f t="shared" si="191"/>
        <v>2935599.2390545947</v>
      </c>
      <c r="W620" s="39">
        <f t="shared" si="192"/>
        <v>29852069.175477732</v>
      </c>
      <c r="X620" s="30">
        <f t="shared" si="193"/>
        <v>179.02938077467982</v>
      </c>
    </row>
    <row r="621" spans="5:24" x14ac:dyDescent="0.3">
      <c r="E621" s="30">
        <f t="shared" si="199"/>
        <v>6.1899999999999125</v>
      </c>
      <c r="F621" s="30">
        <f t="shared" si="200"/>
        <v>225.47208663794265</v>
      </c>
      <c r="G621" s="30">
        <f t="shared" si="194"/>
        <v>5.4181963669701476</v>
      </c>
      <c r="H621" s="30">
        <f t="shared" si="201"/>
        <v>7.2311290231930059E-2</v>
      </c>
      <c r="I621" s="30">
        <f t="shared" si="182"/>
        <v>40.900357318584376</v>
      </c>
      <c r="J621" s="30">
        <f t="shared" si="183"/>
        <v>116.68565149660816</v>
      </c>
      <c r="K621" s="30">
        <f t="shared" si="184"/>
        <v>45.723869120955655</v>
      </c>
      <c r="L621" s="30">
        <f t="shared" si="185"/>
        <v>1827.2187066630397</v>
      </c>
      <c r="M621" s="30">
        <f t="shared" si="186"/>
        <v>7.7597813608846475E-2</v>
      </c>
      <c r="N621" s="30">
        <f t="shared" si="187"/>
        <v>5.9274412649987368E-3</v>
      </c>
      <c r="O621" s="30">
        <f t="shared" si="188"/>
        <v>102.09746973684349</v>
      </c>
      <c r="P621" s="30">
        <f t="shared" si="189"/>
        <v>0.39076103703695381</v>
      </c>
      <c r="Q621" s="30">
        <f t="shared" si="190"/>
        <v>6.2617363189661074E-2</v>
      </c>
      <c r="R621" s="30">
        <f t="shared" si="195"/>
        <v>16.159668402485647</v>
      </c>
      <c r="S621" s="30">
        <f t="shared" si="196"/>
        <v>-44.774527894586811</v>
      </c>
      <c r="T621" s="30">
        <f t="shared" si="197"/>
        <v>-14.118467538138782</v>
      </c>
      <c r="U621" s="39">
        <f t="shared" si="198"/>
        <v>24277129.83197359</v>
      </c>
      <c r="V621" s="39">
        <f t="shared" si="191"/>
        <v>2913255.5798368305</v>
      </c>
      <c r="W621" s="39">
        <f t="shared" si="192"/>
        <v>29881201.731276099</v>
      </c>
      <c r="X621" s="30">
        <f t="shared" si="193"/>
        <v>179.31488779814086</v>
      </c>
    </row>
    <row r="622" spans="5:24" x14ac:dyDescent="0.3">
      <c r="E622" s="30">
        <f t="shared" si="199"/>
        <v>6.1999999999999122</v>
      </c>
      <c r="F622" s="30">
        <f t="shared" si="200"/>
        <v>225.63368332196751</v>
      </c>
      <c r="G622" s="30">
        <f t="shared" si="194"/>
        <v>5.4189128139841216</v>
      </c>
      <c r="H622" s="30">
        <f t="shared" si="201"/>
        <v>7.1644701397399757E-2</v>
      </c>
      <c r="I622" s="30">
        <f t="shared" si="182"/>
        <v>40.45261203963851</v>
      </c>
      <c r="J622" s="30">
        <f t="shared" si="183"/>
        <v>116.54446682122678</v>
      </c>
      <c r="K622" s="30">
        <f t="shared" si="184"/>
        <v>45.841523017106809</v>
      </c>
      <c r="L622" s="30">
        <f t="shared" si="185"/>
        <v>1831.9203953891292</v>
      </c>
      <c r="M622" s="30">
        <f t="shared" si="186"/>
        <v>7.6947984613988635E-2</v>
      </c>
      <c r="N622" s="30">
        <f t="shared" si="187"/>
        <v>5.9428451249038889E-3</v>
      </c>
      <c r="O622" s="30">
        <f t="shared" si="188"/>
        <v>101.9972992096604</v>
      </c>
      <c r="P622" s="30">
        <f t="shared" si="189"/>
        <v>0.39040341954540864</v>
      </c>
      <c r="Q622" s="30">
        <f t="shared" si="190"/>
        <v>6.2599817806799907E-2</v>
      </c>
      <c r="R622" s="30">
        <f t="shared" si="195"/>
        <v>16.021151157712275</v>
      </c>
      <c r="S622" s="30">
        <f t="shared" si="196"/>
        <v>-44.472093028470319</v>
      </c>
      <c r="T622" s="30">
        <f t="shared" si="197"/>
        <v>-14.124627467032353</v>
      </c>
      <c r="U622" s="39">
        <f t="shared" si="198"/>
        <v>24091079.155698732</v>
      </c>
      <c r="V622" s="39">
        <f t="shared" si="191"/>
        <v>2890929.4986838475</v>
      </c>
      <c r="W622" s="39">
        <f t="shared" si="192"/>
        <v>29910111.026262939</v>
      </c>
      <c r="X622" s="30">
        <f t="shared" si="193"/>
        <v>179.60003876364166</v>
      </c>
    </row>
    <row r="623" spans="5:24" x14ac:dyDescent="0.3">
      <c r="E623" s="30">
        <f t="shared" si="199"/>
        <v>6.209999999999912</v>
      </c>
      <c r="F623" s="30">
        <f t="shared" si="200"/>
        <v>225.79389483354464</v>
      </c>
      <c r="G623" s="30">
        <f t="shared" si="194"/>
        <v>5.4196226134117866</v>
      </c>
      <c r="H623" s="30">
        <f t="shared" si="201"/>
        <v>7.0979942766502546E-2</v>
      </c>
      <c r="I623" s="30">
        <f t="shared" si="182"/>
        <v>40.007891109353807</v>
      </c>
      <c r="J623" s="30">
        <f t="shared" si="183"/>
        <v>116.40322054655645</v>
      </c>
      <c r="K623" s="30">
        <f t="shared" si="184"/>
        <v>45.959228245998744</v>
      </c>
      <c r="L623" s="30">
        <f t="shared" si="185"/>
        <v>1836.624135475832</v>
      </c>
      <c r="M623" s="30">
        <f t="shared" si="186"/>
        <v>7.6300057545037547E-2</v>
      </c>
      <c r="N623" s="30">
        <f t="shared" si="187"/>
        <v>5.9582952657754951E-3</v>
      </c>
      <c r="O623" s="30">
        <f t="shared" si="188"/>
        <v>101.8970849777818</v>
      </c>
      <c r="P623" s="30">
        <f t="shared" si="189"/>
        <v>0.39004027735359814</v>
      </c>
      <c r="Q623" s="30">
        <f t="shared" si="190"/>
        <v>6.2582323775938226E-2</v>
      </c>
      <c r="R623" s="30">
        <f t="shared" si="195"/>
        <v>15.882740474489891</v>
      </c>
      <c r="S623" s="30">
        <f t="shared" si="196"/>
        <v>-44.1700208142842</v>
      </c>
      <c r="T623" s="30">
        <f t="shared" si="197"/>
        <v>-14.130706633103037</v>
      </c>
      <c r="U623" s="39">
        <f t="shared" si="198"/>
        <v>23905186.297165383</v>
      </c>
      <c r="V623" s="39">
        <f t="shared" si="191"/>
        <v>2868622.3556598458</v>
      </c>
      <c r="W623" s="39">
        <f t="shared" si="192"/>
        <v>29938797.249819536</v>
      </c>
      <c r="X623" s="30">
        <f t="shared" si="193"/>
        <v>179.88483207403016</v>
      </c>
    </row>
    <row r="624" spans="5:24" x14ac:dyDescent="0.3">
      <c r="E624" s="30">
        <f t="shared" si="199"/>
        <v>6.2199999999999118</v>
      </c>
      <c r="F624" s="30">
        <f t="shared" si="200"/>
        <v>225.95272223828954</v>
      </c>
      <c r="G624" s="30">
        <f t="shared" si="194"/>
        <v>5.4203257837523582</v>
      </c>
      <c r="H624" s="30">
        <f t="shared" si="201"/>
        <v>7.0317034057154615E-2</v>
      </c>
      <c r="I624" s="30">
        <f t="shared" si="182"/>
        <v>39.566190901210966</v>
      </c>
      <c r="J624" s="30">
        <f t="shared" si="183"/>
        <v>116.26191348022543</v>
      </c>
      <c r="K624" s="30">
        <f t="shared" si="184"/>
        <v>46.076984134607933</v>
      </c>
      <c r="L624" s="30">
        <f t="shared" si="185"/>
        <v>1841.3299000277611</v>
      </c>
      <c r="M624" s="30">
        <f t="shared" si="186"/>
        <v>7.5654052020298707E-2</v>
      </c>
      <c r="N624" s="30">
        <f t="shared" si="187"/>
        <v>5.9737918266649275E-3</v>
      </c>
      <c r="O624" s="30">
        <f t="shared" si="188"/>
        <v>101.79682761421995</v>
      </c>
      <c r="P624" s="30">
        <f t="shared" si="189"/>
        <v>0.38967150378857535</v>
      </c>
      <c r="Q624" s="30">
        <f t="shared" si="190"/>
        <v>6.2564881626770277E-2</v>
      </c>
      <c r="R624" s="30">
        <f t="shared" si="195"/>
        <v>15.744444477023878</v>
      </c>
      <c r="S624" s="30">
        <f t="shared" si="196"/>
        <v>-43.868332264856882</v>
      </c>
      <c r="T624" s="30">
        <f t="shared" si="197"/>
        <v>-14.136705320085088</v>
      </c>
      <c r="U624" s="39">
        <f t="shared" si="198"/>
        <v>23719462.523489509</v>
      </c>
      <c r="V624" s="39">
        <f t="shared" si="191"/>
        <v>2846335.5028187409</v>
      </c>
      <c r="W624" s="39">
        <f t="shared" si="192"/>
        <v>29967260.604847722</v>
      </c>
      <c r="X624" s="30">
        <f t="shared" si="193"/>
        <v>180.169266147532</v>
      </c>
    </row>
    <row r="625" spans="5:24" x14ac:dyDescent="0.3">
      <c r="E625" s="30">
        <f t="shared" si="199"/>
        <v>6.2299999999999116</v>
      </c>
      <c r="F625" s="30">
        <f t="shared" si="200"/>
        <v>226.11016668305979</v>
      </c>
      <c r="G625" s="30">
        <f t="shared" si="194"/>
        <v>5.4210223437000762</v>
      </c>
      <c r="H625" s="30">
        <f t="shared" si="201"/>
        <v>6.9655994771800067E-2</v>
      </c>
      <c r="I625" s="30">
        <f t="shared" si="182"/>
        <v>39.127507578562394</v>
      </c>
      <c r="J625" s="30">
        <f t="shared" si="183"/>
        <v>116.12054642702458</v>
      </c>
      <c r="K625" s="30">
        <f t="shared" si="184"/>
        <v>46.194790012275305</v>
      </c>
      <c r="L625" s="30">
        <f t="shared" si="185"/>
        <v>1846.0376622440174</v>
      </c>
      <c r="M625" s="30">
        <f t="shared" si="186"/>
        <v>7.5009987438066916E-2</v>
      </c>
      <c r="N625" s="30">
        <f t="shared" si="187"/>
        <v>5.989334947041341E-3</v>
      </c>
      <c r="O625" s="30">
        <f t="shared" si="188"/>
        <v>101.69652768997393</v>
      </c>
      <c r="P625" s="30">
        <f t="shared" si="189"/>
        <v>0.38929698964417564</v>
      </c>
      <c r="Q625" s="30">
        <f t="shared" si="190"/>
        <v>6.2547491883050019E-2</v>
      </c>
      <c r="R625" s="30">
        <f t="shared" si="195"/>
        <v>15.606271239319337</v>
      </c>
      <c r="S625" s="30">
        <f t="shared" si="196"/>
        <v>-43.567048329908097</v>
      </c>
      <c r="T625" s="30">
        <f t="shared" si="197"/>
        <v>-14.142623815283768</v>
      </c>
      <c r="U625" s="39">
        <f t="shared" si="198"/>
        <v>23533919.032616626</v>
      </c>
      <c r="V625" s="39">
        <f t="shared" si="191"/>
        <v>2824070.2839139951</v>
      </c>
      <c r="W625" s="39">
        <f t="shared" si="192"/>
        <v>29995501.307686862</v>
      </c>
      <c r="X625" s="30">
        <f t="shared" si="193"/>
        <v>180.45333941779407</v>
      </c>
    </row>
    <row r="626" spans="5:24" x14ac:dyDescent="0.3">
      <c r="E626" s="30">
        <f t="shared" si="199"/>
        <v>6.2399999999999114</v>
      </c>
      <c r="F626" s="30">
        <f t="shared" si="200"/>
        <v>226.26622939545297</v>
      </c>
      <c r="G626" s="30">
        <f t="shared" si="194"/>
        <v>5.4217123121420077</v>
      </c>
      <c r="H626" s="30">
        <f t="shared" si="201"/>
        <v>6.8996844193147666E-2</v>
      </c>
      <c r="I626" s="30">
        <f t="shared" si="182"/>
        <v>38.69183709526331</v>
      </c>
      <c r="J626" s="30">
        <f t="shared" si="183"/>
        <v>115.97912018887175</v>
      </c>
      <c r="K626" s="30">
        <f t="shared" si="184"/>
        <v>46.312645210736001</v>
      </c>
      <c r="L626" s="30">
        <f t="shared" si="185"/>
        <v>1850.7473954193792</v>
      </c>
      <c r="M626" s="30">
        <f t="shared" si="186"/>
        <v>7.4367882972127639E-2</v>
      </c>
      <c r="N626" s="30">
        <f t="shared" si="187"/>
        <v>6.00492476679292E-3</v>
      </c>
      <c r="O626" s="30">
        <f t="shared" si="188"/>
        <v>101.59618577400451</v>
      </c>
      <c r="P626" s="30">
        <f t="shared" si="189"/>
        <v>0.38891662310665559</v>
      </c>
      <c r="Q626" s="30">
        <f t="shared" si="190"/>
        <v>6.2530155062469658E-2</v>
      </c>
      <c r="R626" s="30">
        <f t="shared" si="195"/>
        <v>15.468228783440031</v>
      </c>
      <c r="S626" s="30">
        <f t="shared" si="196"/>
        <v>-43.266189893896751</v>
      </c>
      <c r="T626" s="30">
        <f t="shared" si="197"/>
        <v>-14.148462409498004</v>
      </c>
      <c r="U626" s="39">
        <f t="shared" si="198"/>
        <v>23348566.950909358</v>
      </c>
      <c r="V626" s="39">
        <f t="shared" si="191"/>
        <v>2801828.0341091226</v>
      </c>
      <c r="W626" s="39">
        <f t="shared" si="192"/>
        <v>30023519.588027954</v>
      </c>
      <c r="X626" s="30">
        <f t="shared" si="193"/>
        <v>180.73705033392531</v>
      </c>
    </row>
    <row r="627" spans="5:24" x14ac:dyDescent="0.3">
      <c r="E627" s="30">
        <f t="shared" si="199"/>
        <v>6.2499999999999112</v>
      </c>
      <c r="F627" s="30">
        <f t="shared" si="200"/>
        <v>226.42091168328736</v>
      </c>
      <c r="G627" s="30">
        <f t="shared" si="194"/>
        <v>5.4223957081558014</v>
      </c>
      <c r="H627" s="30">
        <f t="shared" si="201"/>
        <v>6.833960137937467E-2</v>
      </c>
      <c r="I627" s="30">
        <f t="shared" si="182"/>
        <v>38.259175196324342</v>
      </c>
      <c r="J627" s="30">
        <f t="shared" si="183"/>
        <v>115.83763556477676</v>
      </c>
      <c r="K627" s="30">
        <f t="shared" si="184"/>
        <v>46.430549064148487</v>
      </c>
      <c r="L627" s="30">
        <f t="shared" si="185"/>
        <v>1855.4590729454662</v>
      </c>
      <c r="M627" s="30">
        <f t="shared" si="186"/>
        <v>7.3727757567260757E-2</v>
      </c>
      <c r="N627" s="30">
        <f t="shared" si="187"/>
        <v>6.0205614262281498E-3</v>
      </c>
      <c r="O627" s="30">
        <f t="shared" si="188"/>
        <v>101.49580243320911</v>
      </c>
      <c r="P627" s="30">
        <f t="shared" si="189"/>
        <v>0.3885302896776387</v>
      </c>
      <c r="Q627" s="30">
        <f t="shared" si="190"/>
        <v>6.2512871676538254E-2</v>
      </c>
      <c r="R627" s="30">
        <f t="shared" si="195"/>
        <v>15.330325077771761</v>
      </c>
      <c r="S627" s="30">
        <f t="shared" si="196"/>
        <v>-42.965777773964732</v>
      </c>
      <c r="T627" s="30">
        <f t="shared" si="197"/>
        <v>-14.154221396942143</v>
      </c>
      <c r="U627" s="39">
        <f t="shared" si="198"/>
        <v>23163417.330741193</v>
      </c>
      <c r="V627" s="39">
        <f t="shared" si="191"/>
        <v>2779610.079688943</v>
      </c>
      <c r="W627" s="39">
        <f t="shared" si="192"/>
        <v>30051315.688824844</v>
      </c>
      <c r="X627" s="30">
        <f t="shared" si="193"/>
        <v>181.02039736053487</v>
      </c>
    </row>
    <row r="628" spans="5:24" x14ac:dyDescent="0.3">
      <c r="E628" s="30">
        <f t="shared" si="199"/>
        <v>6.259999999999911</v>
      </c>
      <c r="F628" s="30">
        <f t="shared" si="200"/>
        <v>226.57421493406508</v>
      </c>
      <c r="G628" s="30">
        <f t="shared" si="194"/>
        <v>5.4230725510074018</v>
      </c>
      <c r="H628" s="30">
        <f t="shared" si="201"/>
        <v>6.7684285160041213E-2</v>
      </c>
      <c r="I628" s="30">
        <f t="shared" si="182"/>
        <v>37.829517418584693</v>
      </c>
      <c r="J628" s="30">
        <f t="shared" si="183"/>
        <v>115.69609335080735</v>
      </c>
      <c r="K628" s="30">
        <f t="shared" si="184"/>
        <v>46.548500909123007</v>
      </c>
      <c r="L628" s="30">
        <f t="shared" si="185"/>
        <v>1860.1726683118761</v>
      </c>
      <c r="M628" s="30">
        <f t="shared" si="186"/>
        <v>7.3089629934745257E-2</v>
      </c>
      <c r="N628" s="30">
        <f t="shared" si="187"/>
        <v>6.0362450660770717E-3</v>
      </c>
      <c r="O628" s="30">
        <f t="shared" si="188"/>
        <v>101.39537823239782</v>
      </c>
      <c r="P628" s="30">
        <f t="shared" si="189"/>
        <v>0.38813787209424977</v>
      </c>
      <c r="Q628" s="30">
        <f t="shared" si="190"/>
        <v>6.2495642230460335E-2</v>
      </c>
      <c r="R628" s="30">
        <f t="shared" si="195"/>
        <v>15.192568035290213</v>
      </c>
      <c r="S628" s="30">
        <f t="shared" si="196"/>
        <v>-42.665832717980699</v>
      </c>
      <c r="T628" s="30">
        <f t="shared" si="197"/>
        <v>-14.159901075166754</v>
      </c>
      <c r="U628" s="39">
        <f t="shared" si="198"/>
        <v>22978481.148096122</v>
      </c>
      <c r="V628" s="39">
        <f t="shared" si="191"/>
        <v>2757417.7377715344</v>
      </c>
      <c r="W628" s="39">
        <f t="shared" si="192"/>
        <v>30078889.866202559</v>
      </c>
      <c r="X628" s="30">
        <f t="shared" si="193"/>
        <v>181.30337897776727</v>
      </c>
    </row>
    <row r="629" spans="5:24" x14ac:dyDescent="0.3">
      <c r="E629" s="30">
        <f t="shared" si="199"/>
        <v>6.2699999999999108</v>
      </c>
      <c r="F629" s="30">
        <f t="shared" si="200"/>
        <v>226.72614061441797</v>
      </c>
      <c r="G629" s="30">
        <f t="shared" si="194"/>
        <v>5.4237428601487112</v>
      </c>
      <c r="H629" s="30">
        <f t="shared" si="201"/>
        <v>6.7030914130938868E-2</v>
      </c>
      <c r="I629" s="30">
        <f t="shared" si="182"/>
        <v>37.402859091404885</v>
      </c>
      <c r="J629" s="30">
        <f t="shared" si="183"/>
        <v>115.55449434005568</v>
      </c>
      <c r="K629" s="30">
        <f t="shared" si="184"/>
        <v>46.666500084749394</v>
      </c>
      <c r="L629" s="30">
        <f t="shared" si="185"/>
        <v>1864.8881551072955</v>
      </c>
      <c r="M629" s="30">
        <f t="shared" si="186"/>
        <v>7.245351854786497E-2</v>
      </c>
      <c r="N629" s="30">
        <f t="shared" si="187"/>
        <v>6.0519758274925469E-3</v>
      </c>
      <c r="O629" s="30">
        <f t="shared" si="188"/>
        <v>101.29491373426951</v>
      </c>
      <c r="P629" s="30">
        <f t="shared" si="189"/>
        <v>0.38773925024631251</v>
      </c>
      <c r="Q629" s="30">
        <f t="shared" si="190"/>
        <v>6.2478467223014568E-2</v>
      </c>
      <c r="R629" s="30">
        <f t="shared" si="195"/>
        <v>15.054965511833441</v>
      </c>
      <c r="S629" s="30">
        <f t="shared" si="196"/>
        <v>-42.366375402689322</v>
      </c>
      <c r="T629" s="30">
        <f t="shared" si="197"/>
        <v>-14.165501744978505</v>
      </c>
      <c r="U629" s="39">
        <f t="shared" si="198"/>
        <v>22793769.300174627</v>
      </c>
      <c r="V629" s="39">
        <f t="shared" si="191"/>
        <v>2735252.3160209553</v>
      </c>
      <c r="W629" s="39">
        <f t="shared" si="192"/>
        <v>30106242.389362767</v>
      </c>
      <c r="X629" s="30">
        <f t="shared" si="193"/>
        <v>181.58599368133511</v>
      </c>
    </row>
    <row r="630" spans="5:24" x14ac:dyDescent="0.3">
      <c r="E630" s="30">
        <f t="shared" si="199"/>
        <v>6.2799999999999105</v>
      </c>
      <c r="F630" s="30">
        <f t="shared" si="200"/>
        <v>226.87669026953631</v>
      </c>
      <c r="G630" s="30">
        <f t="shared" si="194"/>
        <v>5.4244066552152139</v>
      </c>
      <c r="H630" s="30">
        <f t="shared" si="201"/>
        <v>6.637950665027148E-2</v>
      </c>
      <c r="I630" s="30">
        <f t="shared" si="182"/>
        <v>36.979195337377995</v>
      </c>
      <c r="J630" s="30">
        <f t="shared" si="183"/>
        <v>115.4128393226059</v>
      </c>
      <c r="K630" s="30">
        <f t="shared" si="184"/>
        <v>46.784545932624212</v>
      </c>
      <c r="L630" s="30">
        <f t="shared" si="185"/>
        <v>1869.6055070205855</v>
      </c>
      <c r="M630" s="30">
        <f t="shared" si="186"/>
        <v>7.1819441637413994E-2</v>
      </c>
      <c r="N630" s="30">
        <f t="shared" si="187"/>
        <v>6.0677538520515382E-3</v>
      </c>
      <c r="O630" s="30">
        <f t="shared" si="188"/>
        <v>101.19440949938888</v>
      </c>
      <c r="P630" s="30">
        <f t="shared" si="189"/>
        <v>0.38733430109048056</v>
      </c>
      <c r="Q630" s="30">
        <f t="shared" si="190"/>
        <v>6.2461347146432394E-2</v>
      </c>
      <c r="R630" s="30">
        <f t="shared" si="195"/>
        <v>14.917525304378932</v>
      </c>
      <c r="S630" s="30">
        <f t="shared" si="196"/>
        <v>-42.067426431970794</v>
      </c>
      <c r="T630" s="30">
        <f t="shared" si="197"/>
        <v>-14.171023710359128</v>
      </c>
      <c r="U630" s="39">
        <f t="shared" si="198"/>
        <v>22609292.603005953</v>
      </c>
      <c r="V630" s="39">
        <f t="shared" si="191"/>
        <v>2713115.1123607145</v>
      </c>
      <c r="W630" s="39">
        <f t="shared" si="192"/>
        <v>30133373.540486373</v>
      </c>
      <c r="X630" s="30">
        <f t="shared" si="193"/>
        <v>181.8682399825488</v>
      </c>
    </row>
    <row r="631" spans="5:24" x14ac:dyDescent="0.3">
      <c r="E631" s="30">
        <f t="shared" si="199"/>
        <v>6.2899999999999103</v>
      </c>
      <c r="F631" s="30">
        <f t="shared" si="200"/>
        <v>227.02586552258009</v>
      </c>
      <c r="G631" s="30">
        <f t="shared" si="194"/>
        <v>5.4250639560235525</v>
      </c>
      <c r="H631" s="30">
        <f t="shared" si="201"/>
        <v>6.5730080833859006E-2</v>
      </c>
      <c r="I631" s="30">
        <f t="shared" ref="I631:I694" si="202">$B$11*S630+I630</f>
        <v>36.558521073058287</v>
      </c>
      <c r="J631" s="30">
        <f t="shared" ref="J631:J694" si="203">$B$11*T630+J630</f>
        <v>115.27112908550231</v>
      </c>
      <c r="K631" s="30">
        <f t="shared" ref="K631:K694" si="204">-$B$11*T630/1.2+K630</f>
        <v>46.902637796877208</v>
      </c>
      <c r="L631" s="30">
        <f t="shared" ref="L631:L694" si="205">K631*$B$15/1000</f>
        <v>1874.3246978418385</v>
      </c>
      <c r="M631" s="30">
        <f t="shared" ref="M631:M694" si="206">$B$5*I631/(O631*(1+J631/$B$4)+I631)</f>
        <v>7.1187417187201313E-2</v>
      </c>
      <c r="N631" s="30">
        <f t="shared" ref="N631:N694" si="207">$B$6*(1+EXP(0.005*E631*60))</f>
        <v>6.0835792817563721E-3</v>
      </c>
      <c r="O631" s="30">
        <f t="shared" ref="O631:O694" si="208">19.309+0.7095*J631</f>
        <v>101.09386608616389</v>
      </c>
      <c r="P631" s="30">
        <f t="shared" ref="P631:P694" si="209">1/(1/$B$3+N631/($B$3*(M631-N631)))</f>
        <v>0.38692289856116269</v>
      </c>
      <c r="Q631" s="30">
        <f t="shared" ref="Q631:Q694" si="210">M631*$B$7+$B$8</f>
        <v>6.2444282486276648E-2</v>
      </c>
      <c r="R631" s="30">
        <f t="shared" si="195"/>
        <v>14.780255149325395</v>
      </c>
      <c r="S631" s="30">
        <f t="shared" si="196"/>
        <v>-41.769006335216076</v>
      </c>
      <c r="T631" s="30">
        <f t="shared" si="197"/>
        <v>-14.176467278383445</v>
      </c>
      <c r="U631" s="39">
        <f t="shared" si="198"/>
        <v>22425061.789066684</v>
      </c>
      <c r="V631" s="39">
        <f t="shared" ref="V631:V694" si="211">0.12*U631</f>
        <v>2691007.4146880019</v>
      </c>
      <c r="W631" s="39">
        <f t="shared" ref="W631:W694" si="212">V631*$B$11+W630</f>
        <v>30160283.614633255</v>
      </c>
      <c r="X631" s="30">
        <f t="shared" ref="X631:X694" si="213">L631/(E631+$B$18)</f>
        <v>182.15011640834354</v>
      </c>
    </row>
    <row r="632" spans="5:24" x14ac:dyDescent="0.3">
      <c r="E632" s="30">
        <f t="shared" si="199"/>
        <v>6.2999999999999101</v>
      </c>
      <c r="F632" s="30">
        <f t="shared" si="200"/>
        <v>227.17366807407333</v>
      </c>
      <c r="G632" s="30">
        <f t="shared" si="194"/>
        <v>5.4257147825690577</v>
      </c>
      <c r="H632" s="30">
        <f t="shared" si="201"/>
        <v>6.5082654550518981E-2</v>
      </c>
      <c r="I632" s="30">
        <f t="shared" si="202"/>
        <v>36.140831009706126</v>
      </c>
      <c r="J632" s="30">
        <f t="shared" si="203"/>
        <v>115.12936441271847</v>
      </c>
      <c r="K632" s="30">
        <f t="shared" si="204"/>
        <v>47.020775024197071</v>
      </c>
      <c r="L632" s="30">
        <f t="shared" si="205"/>
        <v>1879.0457014634071</v>
      </c>
      <c r="M632" s="30">
        <f t="shared" si="206"/>
        <v>7.05574629295532E-2</v>
      </c>
      <c r="N632" s="30">
        <f t="shared" si="207"/>
        <v>6.0994522590360201E-3</v>
      </c>
      <c r="O632" s="30">
        <f t="shared" si="208"/>
        <v>100.99328405082376</v>
      </c>
      <c r="P632" s="30">
        <f t="shared" si="209"/>
        <v>0.38650491347809651</v>
      </c>
      <c r="Q632" s="30">
        <f t="shared" si="210"/>
        <v>6.2427273721320148E-2</v>
      </c>
      <c r="R632" s="30">
        <f t="shared" si="195"/>
        <v>14.643162720779147</v>
      </c>
      <c r="S632" s="30">
        <f t="shared" si="196"/>
        <v>-41.47113556582358</v>
      </c>
      <c r="T632" s="30">
        <f t="shared" si="197"/>
        <v>-14.181832759136505</v>
      </c>
      <c r="U632" s="39">
        <f t="shared" si="198"/>
        <v>22241087.504905608</v>
      </c>
      <c r="V632" s="39">
        <f t="shared" si="211"/>
        <v>2668930.5005886727</v>
      </c>
      <c r="W632" s="39">
        <f t="shared" si="212"/>
        <v>30186972.91963914</v>
      </c>
      <c r="X632" s="30">
        <f t="shared" si="213"/>
        <v>182.43162150130325</v>
      </c>
    </row>
    <row r="633" spans="5:24" x14ac:dyDescent="0.3">
      <c r="E633" s="30">
        <f t="shared" si="199"/>
        <v>6.3099999999999099</v>
      </c>
      <c r="F633" s="30">
        <f t="shared" si="200"/>
        <v>227.32009970128112</v>
      </c>
      <c r="G633" s="30">
        <f t="shared" si="194"/>
        <v>5.426359155023234</v>
      </c>
      <c r="H633" s="30">
        <f t="shared" si="201"/>
        <v>6.4437245417625633E-2</v>
      </c>
      <c r="I633" s="30">
        <f t="shared" si="202"/>
        <v>35.726119654047892</v>
      </c>
      <c r="J633" s="30">
        <f t="shared" si="203"/>
        <v>114.98754608512711</v>
      </c>
      <c r="K633" s="30">
        <f t="shared" si="204"/>
        <v>47.138956963856543</v>
      </c>
      <c r="L633" s="30">
        <f t="shared" si="205"/>
        <v>1883.768491880908</v>
      </c>
      <c r="M633" s="30">
        <f t="shared" si="206"/>
        <v>6.9929596340812583E-2</v>
      </c>
      <c r="N633" s="30">
        <f t="shared" si="207"/>
        <v>6.115372926747388E-3</v>
      </c>
      <c r="O633" s="30">
        <f t="shared" si="208"/>
        <v>100.89266394739768</v>
      </c>
      <c r="P633" s="30">
        <f t="shared" si="209"/>
        <v>0.38608021345041871</v>
      </c>
      <c r="Q633" s="30">
        <f t="shared" si="210"/>
        <v>6.2410321323424153E-2</v>
      </c>
      <c r="R633" s="30">
        <f t="shared" si="195"/>
        <v>14.50625562884513</v>
      </c>
      <c r="S633" s="30">
        <f t="shared" si="196"/>
        <v>-41.173834499822952</v>
      </c>
      <c r="T633" s="30">
        <f t="shared" si="197"/>
        <v>-14.18712046562977</v>
      </c>
      <c r="U633" s="39">
        <f t="shared" si="198"/>
        <v>22057380.30877484</v>
      </c>
      <c r="V633" s="39">
        <f t="shared" si="211"/>
        <v>2646885.6370529807</v>
      </c>
      <c r="W633" s="39">
        <f t="shared" si="212"/>
        <v>30213441.776009671</v>
      </c>
      <c r="X633" s="30">
        <f t="shared" si="213"/>
        <v>182.71275381968229</v>
      </c>
    </row>
    <row r="634" spans="5:24" x14ac:dyDescent="0.3">
      <c r="E634" s="30">
        <f t="shared" si="199"/>
        <v>6.3199999999999097</v>
      </c>
      <c r="F634" s="30">
        <f t="shared" si="200"/>
        <v>227.46516225756957</v>
      </c>
      <c r="G634" s="30">
        <f t="shared" si="194"/>
        <v>5.4269970937311998</v>
      </c>
      <c r="H634" s="30">
        <f t="shared" si="201"/>
        <v>6.3793870796580165E-2</v>
      </c>
      <c r="I634" s="30">
        <f t="shared" si="202"/>
        <v>35.314381309049665</v>
      </c>
      <c r="J634" s="30">
        <f t="shared" si="203"/>
        <v>114.84567488047081</v>
      </c>
      <c r="K634" s="30">
        <f t="shared" si="204"/>
        <v>47.257182967736789</v>
      </c>
      <c r="L634" s="30">
        <f t="shared" si="205"/>
        <v>1888.4930431941955</v>
      </c>
      <c r="M634" s="30">
        <f t="shared" si="206"/>
        <v>6.9303834636833567E-2</v>
      </c>
      <c r="N634" s="30">
        <f t="shared" si="207"/>
        <v>6.1313414281765908E-3</v>
      </c>
      <c r="O634" s="30">
        <f t="shared" si="208"/>
        <v>100.79200632769404</v>
      </c>
      <c r="P634" s="30">
        <f t="shared" si="209"/>
        <v>0.38564866277706727</v>
      </c>
      <c r="Q634" s="30">
        <f t="shared" si="210"/>
        <v>6.2393425757416722E-2</v>
      </c>
      <c r="R634" s="30">
        <f t="shared" si="195"/>
        <v>14.36954141792237</v>
      </c>
      <c r="S634" s="30">
        <f t="shared" si="196"/>
        <v>-40.877123434632438</v>
      </c>
      <c r="T634" s="30">
        <f t="shared" si="197"/>
        <v>-14.192330713716416</v>
      </c>
      <c r="U634" s="39">
        <f t="shared" si="198"/>
        <v>21873950.668266971</v>
      </c>
      <c r="V634" s="39">
        <f t="shared" si="211"/>
        <v>2624874.0801920365</v>
      </c>
      <c r="W634" s="39">
        <f t="shared" si="212"/>
        <v>30239690.516811591</v>
      </c>
      <c r="X634" s="30">
        <f t="shared" si="213"/>
        <v>182.99351193742365</v>
      </c>
    </row>
    <row r="635" spans="5:24" x14ac:dyDescent="0.3">
      <c r="E635" s="30">
        <f t="shared" si="199"/>
        <v>6.3299999999999095</v>
      </c>
      <c r="F635" s="30">
        <f t="shared" si="200"/>
        <v>227.60885767174881</v>
      </c>
      <c r="G635" s="30">
        <f t="shared" si="194"/>
        <v>5.4276286192090879</v>
      </c>
      <c r="H635" s="30">
        <f t="shared" si="201"/>
        <v>6.3152547788813962E-2</v>
      </c>
      <c r="I635" s="30">
        <f t="shared" si="202"/>
        <v>34.90561007470334</v>
      </c>
      <c r="J635" s="30">
        <f t="shared" si="203"/>
        <v>114.70375157333365</v>
      </c>
      <c r="K635" s="30">
        <f t="shared" si="204"/>
        <v>47.375452390351093</v>
      </c>
      <c r="L635" s="30">
        <f t="shared" si="205"/>
        <v>1893.2193296083094</v>
      </c>
      <c r="M635" s="30">
        <f t="shared" si="206"/>
        <v>6.8680194768470038E-2</v>
      </c>
      <c r="N635" s="30">
        <f t="shared" si="207"/>
        <v>6.1473579070402476E-3</v>
      </c>
      <c r="O635" s="30">
        <f t="shared" si="208"/>
        <v>100.69131174128022</v>
      </c>
      <c r="P635" s="30">
        <f t="shared" si="209"/>
        <v>0.38521012234334867</v>
      </c>
      <c r="Q635" s="30">
        <f t="shared" si="210"/>
        <v>6.2376587480970906E-2</v>
      </c>
      <c r="R635" s="30">
        <f t="shared" si="195"/>
        <v>14.233027565003862</v>
      </c>
      <c r="S635" s="30">
        <f t="shared" si="196"/>
        <v>-40.581022587955886</v>
      </c>
      <c r="T635" s="30">
        <f t="shared" si="197"/>
        <v>-14.197463822005696</v>
      </c>
      <c r="U635" s="39">
        <f t="shared" si="198"/>
        <v>21690808.957958147</v>
      </c>
      <c r="V635" s="39">
        <f t="shared" si="211"/>
        <v>2602897.0749549777</v>
      </c>
      <c r="W635" s="39">
        <f t="shared" si="212"/>
        <v>30265719.48756114</v>
      </c>
      <c r="X635" s="30">
        <f t="shared" si="213"/>
        <v>183.27389444417483</v>
      </c>
    </row>
    <row r="636" spans="5:24" x14ac:dyDescent="0.3">
      <c r="E636" s="30">
        <f t="shared" si="199"/>
        <v>6.3399999999999093</v>
      </c>
      <c r="F636" s="30">
        <f t="shared" si="200"/>
        <v>227.75118794739885</v>
      </c>
      <c r="G636" s="30">
        <f t="shared" si="194"/>
        <v>5.4282537521413881</v>
      </c>
      <c r="H636" s="30">
        <f t="shared" si="201"/>
        <v>6.2513293230015421E-2</v>
      </c>
      <c r="I636" s="30">
        <f t="shared" si="202"/>
        <v>34.499799848823784</v>
      </c>
      <c r="J636" s="30">
        <f t="shared" si="203"/>
        <v>114.56177693511358</v>
      </c>
      <c r="K636" s="30">
        <f t="shared" si="204"/>
        <v>47.493764588867805</v>
      </c>
      <c r="L636" s="30">
        <f t="shared" si="205"/>
        <v>1897.9473254343907</v>
      </c>
      <c r="M636" s="30">
        <f t="shared" si="206"/>
        <v>6.8058693417056337E-2</v>
      </c>
      <c r="N636" s="30">
        <f t="shared" si="207"/>
        <v>6.1634225074867818E-3</v>
      </c>
      <c r="O636" s="30">
        <f t="shared" si="208"/>
        <v>100.59058073546309</v>
      </c>
      <c r="P636" s="30">
        <f t="shared" si="209"/>
        <v>0.38476444951348593</v>
      </c>
      <c r="Q636" s="30">
        <f t="shared" si="210"/>
        <v>6.2359806944482732E-2</v>
      </c>
      <c r="R636" s="30">
        <f t="shared" si="195"/>
        <v>14.096721477980545</v>
      </c>
      <c r="S636" s="30">
        <f t="shared" si="196"/>
        <v>-40.285552096826727</v>
      </c>
      <c r="T636" s="30">
        <f t="shared" si="197"/>
        <v>-14.202520111776394</v>
      </c>
      <c r="U636" s="39">
        <f t="shared" si="198"/>
        <v>21507965.457056772</v>
      </c>
      <c r="V636" s="39">
        <f t="shared" si="211"/>
        <v>2580955.8548468123</v>
      </c>
      <c r="W636" s="39">
        <f t="shared" si="212"/>
        <v>30291529.046109609</v>
      </c>
      <c r="X636" s="30">
        <f t="shared" si="213"/>
        <v>183.55389994530051</v>
      </c>
    </row>
    <row r="637" spans="5:24" x14ac:dyDescent="0.3">
      <c r="E637" s="30">
        <f t="shared" si="199"/>
        <v>6.3499999999999091</v>
      </c>
      <c r="F637" s="30">
        <f t="shared" si="200"/>
        <v>227.89215516217865</v>
      </c>
      <c r="G637" s="30">
        <f t="shared" si="194"/>
        <v>5.42887251337826</v>
      </c>
      <c r="H637" s="30">
        <f t="shared" si="201"/>
        <v>6.1876123687198969E-2</v>
      </c>
      <c r="I637" s="30">
        <f t="shared" si="202"/>
        <v>34.096944327855518</v>
      </c>
      <c r="J637" s="30">
        <f t="shared" si="203"/>
        <v>114.41975173399582</v>
      </c>
      <c r="K637" s="30">
        <f t="shared" si="204"/>
        <v>47.612118923132606</v>
      </c>
      <c r="L637" s="30">
        <f t="shared" si="205"/>
        <v>1902.6770050905723</v>
      </c>
      <c r="M637" s="30">
        <f t="shared" si="206"/>
        <v>6.7439346989878343E-2</v>
      </c>
      <c r="N637" s="30">
        <f t="shared" si="207"/>
        <v>6.1795353740977006E-3</v>
      </c>
      <c r="O637" s="30">
        <f t="shared" si="208"/>
        <v>100.48981385527004</v>
      </c>
      <c r="P637" s="30">
        <f t="shared" si="209"/>
        <v>0.38431149801896103</v>
      </c>
      <c r="Q637" s="30">
        <f t="shared" si="210"/>
        <v>6.2343084590948929E-2</v>
      </c>
      <c r="R637" s="30">
        <f t="shared" si="195"/>
        <v>13.960630493949317</v>
      </c>
      <c r="S637" s="30">
        <f t="shared" si="196"/>
        <v>-39.990732016805531</v>
      </c>
      <c r="T637" s="30">
        <f t="shared" si="197"/>
        <v>-14.207499906889362</v>
      </c>
      <c r="U637" s="39">
        <f t="shared" si="198"/>
        <v>21325430.347057514</v>
      </c>
      <c r="V637" s="39">
        <f t="shared" si="211"/>
        <v>2559051.6416469016</v>
      </c>
      <c r="W637" s="39">
        <f t="shared" si="212"/>
        <v>30317119.562526077</v>
      </c>
      <c r="X637" s="30">
        <f t="shared" si="213"/>
        <v>183.83352706189265</v>
      </c>
    </row>
    <row r="638" spans="5:24" x14ac:dyDescent="0.3">
      <c r="E638" s="30">
        <f t="shared" si="199"/>
        <v>6.3599999999999088</v>
      </c>
      <c r="F638" s="30">
        <f t="shared" si="200"/>
        <v>228.03176146711814</v>
      </c>
      <c r="G638" s="30">
        <f t="shared" si="194"/>
        <v>5.4294849239327876</v>
      </c>
      <c r="H638" s="30">
        <f t="shared" si="201"/>
        <v>6.1241055452754267E-2</v>
      </c>
      <c r="I638" s="30">
        <f t="shared" si="202"/>
        <v>33.697037007687463</v>
      </c>
      <c r="J638" s="30">
        <f t="shared" si="203"/>
        <v>114.27767673492693</v>
      </c>
      <c r="K638" s="30">
        <f t="shared" si="204"/>
        <v>47.730514755690017</v>
      </c>
      <c r="L638" s="30">
        <f t="shared" si="205"/>
        <v>1907.4083431028382</v>
      </c>
      <c r="M638" s="30">
        <f t="shared" si="206"/>
        <v>6.6822171615632822E-2</v>
      </c>
      <c r="N638" s="30">
        <f t="shared" si="207"/>
        <v>6.1956966518889166E-3</v>
      </c>
      <c r="O638" s="30">
        <f t="shared" si="208"/>
        <v>100.38901164343065</v>
      </c>
      <c r="P638" s="30">
        <f t="shared" si="209"/>
        <v>0.38385111784244824</v>
      </c>
      <c r="Q638" s="30">
        <f t="shared" si="210"/>
        <v>6.2326420855844299E-2</v>
      </c>
      <c r="R638" s="30">
        <f t="shared" si="195"/>
        <v>13.82476187752466</v>
      </c>
      <c r="S638" s="30">
        <f t="shared" si="196"/>
        <v>-39.696582321339186</v>
      </c>
      <c r="T638" s="30">
        <f t="shared" si="197"/>
        <v>-14.212403533699105</v>
      </c>
      <c r="U638" s="39">
        <f t="shared" si="198"/>
        <v>21143213.709400285</v>
      </c>
      <c r="V638" s="39">
        <f t="shared" si="211"/>
        <v>2537185.6451280341</v>
      </c>
      <c r="W638" s="39">
        <f t="shared" si="212"/>
        <v>30342491.418977357</v>
      </c>
      <c r="X638" s="30">
        <f t="shared" si="213"/>
        <v>184.11277443077751</v>
      </c>
    </row>
    <row r="639" spans="5:24" x14ac:dyDescent="0.3">
      <c r="E639" s="30">
        <f t="shared" si="199"/>
        <v>6.3699999999999086</v>
      </c>
      <c r="F639" s="30">
        <f t="shared" si="200"/>
        <v>228.17000908589338</v>
      </c>
      <c r="G639" s="30">
        <f t="shared" si="194"/>
        <v>5.4300910049781965</v>
      </c>
      <c r="H639" s="30">
        <f t="shared" si="201"/>
        <v>6.0608104540893493E-2</v>
      </c>
      <c r="I639" s="30">
        <f t="shared" si="202"/>
        <v>33.300071184474071</v>
      </c>
      <c r="J639" s="30">
        <f t="shared" si="203"/>
        <v>114.13555269958994</v>
      </c>
      <c r="K639" s="30">
        <f t="shared" si="204"/>
        <v>47.848951451804176</v>
      </c>
      <c r="L639" s="30">
        <f t="shared" si="205"/>
        <v>1912.1413141058538</v>
      </c>
      <c r="M639" s="30">
        <f t="shared" si="206"/>
        <v>6.6207183139872491E-2</v>
      </c>
      <c r="N639" s="30">
        <f t="shared" si="207"/>
        <v>6.2119064863120355E-3</v>
      </c>
      <c r="O639" s="30">
        <f t="shared" si="208"/>
        <v>100.28817464035906</v>
      </c>
      <c r="P639" s="30">
        <f t="shared" si="209"/>
        <v>0.38338315509712706</v>
      </c>
      <c r="Q639" s="30">
        <f t="shared" si="210"/>
        <v>6.2309816166998773E-2</v>
      </c>
      <c r="R639" s="30">
        <f t="shared" si="195"/>
        <v>13.689122819153576</v>
      </c>
      <c r="S639" s="30">
        <f t="shared" si="196"/>
        <v>-39.403122901289194</v>
      </c>
      <c r="T639" s="30">
        <f t="shared" si="197"/>
        <v>-14.217231320964457</v>
      </c>
      <c r="U639" s="39">
        <f t="shared" si="198"/>
        <v>20961325.52313355</v>
      </c>
      <c r="V639" s="39">
        <f t="shared" si="211"/>
        <v>2515359.0627760259</v>
      </c>
      <c r="W639" s="39">
        <f t="shared" si="212"/>
        <v>30367645.009605117</v>
      </c>
      <c r="X639" s="30">
        <f t="shared" si="213"/>
        <v>184.39164070451983</v>
      </c>
    </row>
    <row r="640" spans="5:24" x14ac:dyDescent="0.3">
      <c r="E640" s="30">
        <f t="shared" si="199"/>
        <v>6.3799999999999084</v>
      </c>
      <c r="F640" s="30">
        <f t="shared" si="200"/>
        <v>228.30690031408491</v>
      </c>
      <c r="G640" s="30">
        <f t="shared" si="194"/>
        <v>5.4306907778450215</v>
      </c>
      <c r="H640" s="30">
        <f t="shared" si="201"/>
        <v>5.9977286682499908E-2</v>
      </c>
      <c r="I640" s="30">
        <f t="shared" si="202"/>
        <v>32.906039955461182</v>
      </c>
      <c r="J640" s="30">
        <f t="shared" si="203"/>
        <v>113.9933803863803</v>
      </c>
      <c r="K640" s="30">
        <f t="shared" si="204"/>
        <v>47.967428379478882</v>
      </c>
      <c r="L640" s="30">
        <f t="shared" si="205"/>
        <v>1916.8758928437665</v>
      </c>
      <c r="M640" s="30">
        <f t="shared" si="206"/>
        <v>6.5594397120435063E-2</v>
      </c>
      <c r="N640" s="30">
        <f t="shared" si="207"/>
        <v>6.2281650232556768E-3</v>
      </c>
      <c r="O640" s="30">
        <f t="shared" si="208"/>
        <v>100.18730338413683</v>
      </c>
      <c r="P640" s="30">
        <f t="shared" si="209"/>
        <v>0.38290745190115061</v>
      </c>
      <c r="Q640" s="30">
        <f t="shared" si="210"/>
        <v>6.2293270944473962E-2</v>
      </c>
      <c r="R640" s="30">
        <f t="shared" si="195"/>
        <v>13.553720433433563</v>
      </c>
      <c r="S640" s="30">
        <f t="shared" si="196"/>
        <v>-39.110373564638024</v>
      </c>
      <c r="T640" s="30">
        <f t="shared" si="197"/>
        <v>-14.2219835997583</v>
      </c>
      <c r="U640" s="39">
        <f t="shared" si="198"/>
        <v>20779775.662581738</v>
      </c>
      <c r="V640" s="39">
        <f t="shared" si="211"/>
        <v>2493573.0795098087</v>
      </c>
      <c r="W640" s="39">
        <f t="shared" si="212"/>
        <v>30392580.740400214</v>
      </c>
      <c r="X640" s="30">
        <f t="shared" si="213"/>
        <v>184.67012455142421</v>
      </c>
    </row>
    <row r="641" spans="5:24" x14ac:dyDescent="0.3">
      <c r="E641" s="30">
        <f t="shared" si="199"/>
        <v>6.3899999999999082</v>
      </c>
      <c r="F641" s="30">
        <f t="shared" si="200"/>
        <v>228.44243751841924</v>
      </c>
      <c r="G641" s="30">
        <f t="shared" si="194"/>
        <v>5.4312842640182293</v>
      </c>
      <c r="H641" s="30">
        <f t="shared" si="201"/>
        <v>5.9348617320775787E-2</v>
      </c>
      <c r="I641" s="30">
        <f t="shared" si="202"/>
        <v>32.5149362198148</v>
      </c>
      <c r="J641" s="30">
        <f t="shared" si="203"/>
        <v>113.85116055038272</v>
      </c>
      <c r="K641" s="30">
        <f t="shared" si="204"/>
        <v>48.085944909476865</v>
      </c>
      <c r="L641" s="30">
        <f t="shared" si="205"/>
        <v>1921.6120541709768</v>
      </c>
      <c r="M641" s="30">
        <f t="shared" si="206"/>
        <v>6.4983828822852543E-2</v>
      </c>
      <c r="N641" s="30">
        <f t="shared" si="207"/>
        <v>6.2444724090467852E-3</v>
      </c>
      <c r="O641" s="30">
        <f t="shared" si="208"/>
        <v>100.08639841049654</v>
      </c>
      <c r="P641" s="30">
        <f t="shared" si="209"/>
        <v>0.38242384624703107</v>
      </c>
      <c r="Q641" s="30">
        <f t="shared" si="210"/>
        <v>6.2276785600439234E-2</v>
      </c>
      <c r="R641" s="30">
        <f t="shared" si="195"/>
        <v>13.418561757432981</v>
      </c>
      <c r="S641" s="30">
        <f t="shared" si="196"/>
        <v>-38.818354036381933</v>
      </c>
      <c r="T641" s="30">
        <f t="shared" si="197"/>
        <v>-14.22666070337633</v>
      </c>
      <c r="U641" s="39">
        <f t="shared" si="198"/>
        <v>20598573.89501581</v>
      </c>
      <c r="V641" s="39">
        <f t="shared" si="211"/>
        <v>2471828.867401897</v>
      </c>
      <c r="W641" s="39">
        <f t="shared" si="212"/>
        <v>30417299.029074233</v>
      </c>
      <c r="X641" s="30">
        <f t="shared" si="213"/>
        <v>184.94822465553358</v>
      </c>
    </row>
    <row r="642" spans="5:24" x14ac:dyDescent="0.3">
      <c r="E642" s="30">
        <f t="shared" si="199"/>
        <v>6.399999999999908</v>
      </c>
      <c r="F642" s="30">
        <f t="shared" si="200"/>
        <v>228.57662313599357</v>
      </c>
      <c r="G642" s="30">
        <f t="shared" ref="G642:G705" si="214">LN(F642)</f>
        <v>5.4318714851342946</v>
      </c>
      <c r="H642" s="30">
        <f t="shared" si="201"/>
        <v>5.8722111606535066E-2</v>
      </c>
      <c r="I642" s="30">
        <f t="shared" si="202"/>
        <v>32.126752679450981</v>
      </c>
      <c r="J642" s="30">
        <f t="shared" si="203"/>
        <v>113.70889394334895</v>
      </c>
      <c r="K642" s="30">
        <f t="shared" si="204"/>
        <v>48.204500415338337</v>
      </c>
      <c r="L642" s="30">
        <f t="shared" si="205"/>
        <v>1926.3497730528793</v>
      </c>
      <c r="M642" s="30">
        <f t="shared" si="206"/>
        <v>6.4375493215738558E-2</v>
      </c>
      <c r="N642" s="30">
        <f t="shared" si="207"/>
        <v>6.2608287904519413E-3</v>
      </c>
      <c r="O642" s="30">
        <f t="shared" si="208"/>
        <v>99.985460252806078</v>
      </c>
      <c r="P642" s="30">
        <f t="shared" si="209"/>
        <v>0.38193217186569223</v>
      </c>
      <c r="Q642" s="30">
        <f t="shared" si="210"/>
        <v>6.2260360539047155E-2</v>
      </c>
      <c r="R642" s="30">
        <f t="shared" ref="R642:R705" si="215">F642*(M642-N642)</f>
        <v>13.283653749013471</v>
      </c>
      <c r="S642" s="30">
        <f t="shared" ref="S642:S705" si="216">-M642*F642/P642</f>
        <v>-38.527083958619933</v>
      </c>
      <c r="T642" s="30">
        <f t="shared" ref="T642:T705" si="217">-Q642*F642</f>
        <v>-14.231262967244867</v>
      </c>
      <c r="U642" s="39">
        <f t="shared" ref="U642:U705" si="218">M642*F642/0.9*$B$15*1000/32</f>
        <v>20417729.878326423</v>
      </c>
      <c r="V642" s="39">
        <f t="shared" si="211"/>
        <v>2450127.5853991709</v>
      </c>
      <c r="W642" s="39">
        <f t="shared" si="212"/>
        <v>30441800.304928225</v>
      </c>
      <c r="X642" s="30">
        <f t="shared" si="213"/>
        <v>185.22593971662465</v>
      </c>
    </row>
    <row r="643" spans="5:24" x14ac:dyDescent="0.3">
      <c r="E643" s="30">
        <f t="shared" ref="E643:E706" si="219">E642+$B$11</f>
        <v>6.4099999999999078</v>
      </c>
      <c r="F643" s="30">
        <f t="shared" ref="F643:F706" si="220">$B$11*R642+F642</f>
        <v>228.70945967348371</v>
      </c>
      <c r="G643" s="30">
        <f t="shared" si="214"/>
        <v>5.4324524629782314</v>
      </c>
      <c r="H643" s="30">
        <f t="shared" si="201"/>
        <v>5.8097784393673635E-2</v>
      </c>
      <c r="I643" s="30">
        <f t="shared" si="202"/>
        <v>31.741481839864782</v>
      </c>
      <c r="J643" s="30">
        <f t="shared" si="203"/>
        <v>113.56658131367651</v>
      </c>
      <c r="K643" s="30">
        <f t="shared" si="204"/>
        <v>48.323094273398709</v>
      </c>
      <c r="L643" s="30">
        <f t="shared" si="205"/>
        <v>1931.0890245665694</v>
      </c>
      <c r="M643" s="30">
        <f t="shared" si="206"/>
        <v>6.3769404966150106E-2</v>
      </c>
      <c r="N643" s="30">
        <f t="shared" si="207"/>
        <v>6.2772343146786855E-3</v>
      </c>
      <c r="O643" s="30">
        <f t="shared" si="208"/>
        <v>99.884489442053479</v>
      </c>
      <c r="P643" s="30">
        <f t="shared" si="209"/>
        <v>0.38143225808492176</v>
      </c>
      <c r="Q643" s="30">
        <f t="shared" si="210"/>
        <v>6.2243996156308268E-2</v>
      </c>
      <c r="R643" s="30">
        <f t="shared" si="215"/>
        <v>13.149003285153746</v>
      </c>
      <c r="S643" s="30">
        <f t="shared" si="216"/>
        <v>-38.236582890848844</v>
      </c>
      <c r="T643" s="30">
        <f t="shared" si="217"/>
        <v>-14.235790728827661</v>
      </c>
      <c r="U643" s="39">
        <f t="shared" si="218"/>
        <v>20237253.158698905</v>
      </c>
      <c r="V643" s="39">
        <f t="shared" si="211"/>
        <v>2428470.3790438687</v>
      </c>
      <c r="W643" s="39">
        <f t="shared" si="212"/>
        <v>30466085.008718662</v>
      </c>
      <c r="X643" s="30">
        <f t="shared" si="213"/>
        <v>185.50326845020044</v>
      </c>
    </row>
    <row r="644" spans="5:24" x14ac:dyDescent="0.3">
      <c r="E644" s="30">
        <f t="shared" si="219"/>
        <v>6.4199999999999076</v>
      </c>
      <c r="F644" s="30">
        <f t="shared" si="220"/>
        <v>228.84094970633524</v>
      </c>
      <c r="G644" s="30">
        <f t="shared" si="214"/>
        <v>5.4330272194805787</v>
      </c>
      <c r="H644" s="30">
        <f t="shared" ref="H644:H707" si="221">(G644-G643)/$B$11</f>
        <v>5.7475650234728448E-2</v>
      </c>
      <c r="I644" s="30">
        <f t="shared" si="202"/>
        <v>31.359116010956296</v>
      </c>
      <c r="J644" s="30">
        <f t="shared" si="203"/>
        <v>113.42422340638824</v>
      </c>
      <c r="K644" s="30">
        <f t="shared" si="204"/>
        <v>48.441725862805605</v>
      </c>
      <c r="L644" s="30">
        <f t="shared" si="205"/>
        <v>1935.8297839015247</v>
      </c>
      <c r="M644" s="30">
        <f t="shared" si="206"/>
        <v>6.3165578434920447E-2</v>
      </c>
      <c r="N644" s="30">
        <f t="shared" si="207"/>
        <v>6.293689129376852E-3</v>
      </c>
      <c r="O644" s="30">
        <f t="shared" si="208"/>
        <v>99.78348650683246</v>
      </c>
      <c r="P644" s="30">
        <f t="shared" si="209"/>
        <v>0.38092392968194233</v>
      </c>
      <c r="Q644" s="30">
        <f t="shared" si="210"/>
        <v>6.2227692839965064E-2</v>
      </c>
      <c r="R644" s="30">
        <f t="shared" si="215"/>
        <v>13.014617160274167</v>
      </c>
      <c r="S644" s="30">
        <f t="shared" si="216"/>
        <v>-37.946870310475106</v>
      </c>
      <c r="T644" s="30">
        <f t="shared" si="217"/>
        <v>-14.240244327531723</v>
      </c>
      <c r="U644" s="39">
        <f t="shared" si="218"/>
        <v>20057153.168289069</v>
      </c>
      <c r="V644" s="39">
        <f t="shared" si="211"/>
        <v>2406858.3801946882</v>
      </c>
      <c r="W644" s="39">
        <f t="shared" si="212"/>
        <v>30490153.592520609</v>
      </c>
      <c r="X644" s="30">
        <f t="shared" si="213"/>
        <v>185.78020958748002</v>
      </c>
    </row>
    <row r="645" spans="5:24" x14ac:dyDescent="0.3">
      <c r="E645" s="30">
        <f t="shared" si="219"/>
        <v>6.4299999999999073</v>
      </c>
      <c r="F645" s="30">
        <f t="shared" si="220"/>
        <v>228.97109587793798</v>
      </c>
      <c r="G645" s="30">
        <f t="shared" si="214"/>
        <v>5.4335957767143341</v>
      </c>
      <c r="H645" s="30">
        <f t="shared" si="221"/>
        <v>5.685572337554845E-2</v>
      </c>
      <c r="I645" s="30">
        <f t="shared" si="202"/>
        <v>30.979647307851543</v>
      </c>
      <c r="J645" s="30">
        <f t="shared" si="203"/>
        <v>113.28182096311292</v>
      </c>
      <c r="K645" s="30">
        <f t="shared" si="204"/>
        <v>48.560394565535034</v>
      </c>
      <c r="L645" s="30">
        <f t="shared" si="205"/>
        <v>1940.5720263602511</v>
      </c>
      <c r="M645" s="30">
        <f t="shared" si="206"/>
        <v>6.2564027671958997E-2</v>
      </c>
      <c r="N645" s="30">
        <f t="shared" si="207"/>
        <v>6.3101933826398802E-3</v>
      </c>
      <c r="O645" s="30">
        <f t="shared" si="208"/>
        <v>99.682451973328611</v>
      </c>
      <c r="P645" s="30">
        <f t="shared" si="209"/>
        <v>0.38040700672980188</v>
      </c>
      <c r="Q645" s="30">
        <f t="shared" si="210"/>
        <v>6.2211450969365104E-2</v>
      </c>
      <c r="R645" s="30">
        <f t="shared" si="215"/>
        <v>12.880502084561321</v>
      </c>
      <c r="S645" s="30">
        <f t="shared" si="216"/>
        <v>-37.657965613554538</v>
      </c>
      <c r="T645" s="30">
        <f t="shared" si="217"/>
        <v>-14.244624104612136</v>
      </c>
      <c r="U645" s="39">
        <f t="shared" si="218"/>
        <v>19877439.222898904</v>
      </c>
      <c r="V645" s="39">
        <f t="shared" si="211"/>
        <v>2385292.7067478686</v>
      </c>
      <c r="W645" s="39">
        <f t="shared" si="212"/>
        <v>30514006.519588087</v>
      </c>
      <c r="X645" s="30">
        <f t="shared" si="213"/>
        <v>186.05676187538526</v>
      </c>
    </row>
    <row r="646" spans="5:24" x14ac:dyDescent="0.3">
      <c r="E646" s="30">
        <f t="shared" si="219"/>
        <v>6.4399999999999071</v>
      </c>
      <c r="F646" s="30">
        <f t="shared" si="220"/>
        <v>229.0999008987836</v>
      </c>
      <c r="G646" s="30">
        <f t="shared" si="214"/>
        <v>5.4341581568918471</v>
      </c>
      <c r="H646" s="30">
        <f t="shared" si="221"/>
        <v>5.6238017751297775E-2</v>
      </c>
      <c r="I646" s="30">
        <f t="shared" si="202"/>
        <v>30.603067651716</v>
      </c>
      <c r="J646" s="30">
        <f t="shared" si="203"/>
        <v>113.1393747220668</v>
      </c>
      <c r="K646" s="30">
        <f t="shared" si="204"/>
        <v>48.6790997664068</v>
      </c>
      <c r="L646" s="30">
        <f t="shared" si="205"/>
        <v>1945.3157273588981</v>
      </c>
      <c r="M646" s="30">
        <f t="shared" si="206"/>
        <v>6.1964766411514244E-2</v>
      </c>
      <c r="N646" s="30">
        <f t="shared" si="207"/>
        <v>6.3267472230061602E-3</v>
      </c>
      <c r="O646" s="30">
        <f t="shared" si="208"/>
        <v>99.5813863653064</v>
      </c>
      <c r="P646" s="30">
        <f t="shared" si="209"/>
        <v>0.37988130443726786</v>
      </c>
      <c r="Q646" s="30">
        <f t="shared" si="210"/>
        <v>6.2195270915333098E-2</v>
      </c>
      <c r="R646" s="30">
        <f t="shared" si="215"/>
        <v>12.746664682291822</v>
      </c>
      <c r="S646" s="30">
        <f t="shared" si="216"/>
        <v>-37.369888115771914</v>
      </c>
      <c r="T646" s="30">
        <f t="shared" si="217"/>
        <v>-14.248930403075811</v>
      </c>
      <c r="U646" s="39">
        <f t="shared" si="218"/>
        <v>19698120.519650929</v>
      </c>
      <c r="V646" s="39">
        <f t="shared" si="211"/>
        <v>2363774.4623581115</v>
      </c>
      <c r="W646" s="39">
        <f t="shared" si="212"/>
        <v>30537644.26421167</v>
      </c>
      <c r="X646" s="30">
        <f t="shared" si="213"/>
        <v>186.33292407652448</v>
      </c>
    </row>
    <row r="647" spans="5:24" x14ac:dyDescent="0.3">
      <c r="E647" s="30">
        <f t="shared" si="219"/>
        <v>6.4499999999999069</v>
      </c>
      <c r="F647" s="30">
        <f t="shared" si="220"/>
        <v>229.22736754560651</v>
      </c>
      <c r="G647" s="30">
        <f t="shared" si="214"/>
        <v>5.4347143823616602</v>
      </c>
      <c r="H647" s="30">
        <f t="shared" si="221"/>
        <v>5.5622546981304311E-2</v>
      </c>
      <c r="I647" s="30">
        <f t="shared" si="202"/>
        <v>30.229368770558281</v>
      </c>
      <c r="J647" s="30">
        <f t="shared" si="203"/>
        <v>112.99688541803604</v>
      </c>
      <c r="K647" s="30">
        <f t="shared" si="204"/>
        <v>48.797840853099096</v>
      </c>
      <c r="L647" s="30">
        <f t="shared" si="205"/>
        <v>1950.0608624278423</v>
      </c>
      <c r="M647" s="30">
        <f t="shared" si="206"/>
        <v>6.1367808067395405E-2</v>
      </c>
      <c r="N647" s="30">
        <f t="shared" si="207"/>
        <v>6.3433507994603714E-3</v>
      </c>
      <c r="O647" s="30">
        <f t="shared" si="208"/>
        <v>99.480290204096576</v>
      </c>
      <c r="P647" s="30">
        <f t="shared" si="209"/>
        <v>0.37934663298188714</v>
      </c>
      <c r="Q647" s="30">
        <f t="shared" si="210"/>
        <v>6.2179153040041887E-2</v>
      </c>
      <c r="R647" s="30">
        <f t="shared" si="215"/>
        <v>12.613111490154463</v>
      </c>
      <c r="S647" s="30">
        <f t="shared" si="216"/>
        <v>-37.082657053673536</v>
      </c>
      <c r="T647" s="30">
        <f t="shared" si="217"/>
        <v>-14.253163567584199</v>
      </c>
      <c r="U647" s="39">
        <f t="shared" si="218"/>
        <v>19519206.134660155</v>
      </c>
      <c r="V647" s="39">
        <f t="shared" si="211"/>
        <v>2342304.7361592185</v>
      </c>
      <c r="W647" s="39">
        <f t="shared" si="212"/>
        <v>30561067.311573263</v>
      </c>
      <c r="X647" s="30">
        <f t="shared" si="213"/>
        <v>186.60869496917317</v>
      </c>
    </row>
    <row r="648" spans="5:24" x14ac:dyDescent="0.3">
      <c r="E648" s="30">
        <f t="shared" si="219"/>
        <v>6.4599999999999067</v>
      </c>
      <c r="F648" s="30">
        <f t="shared" si="220"/>
        <v>229.35349866050805</v>
      </c>
      <c r="G648" s="30">
        <f t="shared" si="214"/>
        <v>5.4352644756053037</v>
      </c>
      <c r="H648" s="30">
        <f t="shared" si="221"/>
        <v>5.5009324364352352E-2</v>
      </c>
      <c r="I648" s="30">
        <f t="shared" si="202"/>
        <v>29.858542200021546</v>
      </c>
      <c r="J648" s="30">
        <f t="shared" si="203"/>
        <v>112.85435378236021</v>
      </c>
      <c r="K648" s="30">
        <f t="shared" si="204"/>
        <v>48.916617216162301</v>
      </c>
      <c r="L648" s="30">
        <f t="shared" si="205"/>
        <v>1954.8074072122386</v>
      </c>
      <c r="M648" s="30">
        <f t="shared" si="206"/>
        <v>6.077316572814747E-2</v>
      </c>
      <c r="N648" s="30">
        <f t="shared" si="207"/>
        <v>6.360004261434812E-3</v>
      </c>
      <c r="O648" s="30">
        <f t="shared" si="208"/>
        <v>99.379164008584567</v>
      </c>
      <c r="P648" s="30">
        <f t="shared" si="209"/>
        <v>0.37880279733585615</v>
      </c>
      <c r="Q648" s="30">
        <f t="shared" si="210"/>
        <v>6.2163097696882198E-2</v>
      </c>
      <c r="R648" s="30">
        <f t="shared" si="215"/>
        <v>12.47984895556969</v>
      </c>
      <c r="S648" s="30">
        <f t="shared" si="216"/>
        <v>-36.796291586165992</v>
      </c>
      <c r="T648" s="30">
        <f t="shared" si="217"/>
        <v>-14.257323944354903</v>
      </c>
      <c r="U648" s="39">
        <f t="shared" si="218"/>
        <v>19340705.020702019</v>
      </c>
      <c r="V648" s="39">
        <f t="shared" si="211"/>
        <v>2320884.6024842421</v>
      </c>
      <c r="W648" s="39">
        <f t="shared" si="212"/>
        <v>30584276.157598104</v>
      </c>
      <c r="X648" s="30">
        <f t="shared" si="213"/>
        <v>186.88407334725201</v>
      </c>
    </row>
    <row r="649" spans="5:24" x14ac:dyDescent="0.3">
      <c r="E649" s="30">
        <f t="shared" si="219"/>
        <v>6.4699999999999065</v>
      </c>
      <c r="F649" s="30">
        <f t="shared" si="220"/>
        <v>229.47829715006375</v>
      </c>
      <c r="G649" s="30">
        <f t="shared" si="214"/>
        <v>5.4358084592340443</v>
      </c>
      <c r="H649" s="30">
        <f t="shared" si="221"/>
        <v>5.4398362874064077E-2</v>
      </c>
      <c r="I649" s="30">
        <f t="shared" si="202"/>
        <v>29.490579284159885</v>
      </c>
      <c r="J649" s="30">
        <f t="shared" si="203"/>
        <v>112.71178054291666</v>
      </c>
      <c r="K649" s="30">
        <f t="shared" si="204"/>
        <v>49.035428249031924</v>
      </c>
      <c r="L649" s="30">
        <f t="shared" si="205"/>
        <v>1959.5553374725375</v>
      </c>
      <c r="M649" s="30">
        <f t="shared" si="206"/>
        <v>6.0180852152174898E-2</v>
      </c>
      <c r="N649" s="30">
        <f t="shared" si="207"/>
        <v>6.3767077588107492E-3</v>
      </c>
      <c r="O649" s="30">
        <f t="shared" si="208"/>
        <v>99.278008295199371</v>
      </c>
      <c r="P649" s="30">
        <f t="shared" si="209"/>
        <v>0.37824959708432243</v>
      </c>
      <c r="Q649" s="30">
        <f t="shared" si="210"/>
        <v>6.2147105230330936E-2</v>
      </c>
      <c r="R649" s="30">
        <f t="shared" si="215"/>
        <v>12.346883435005354</v>
      </c>
      <c r="S649" s="30">
        <f t="shared" si="216"/>
        <v>-36.510810796295878</v>
      </c>
      <c r="T649" s="30">
        <f t="shared" si="217"/>
        <v>-14.261411881062164</v>
      </c>
      <c r="U649" s="39">
        <f t="shared" si="218"/>
        <v>19162626.00487509</v>
      </c>
      <c r="V649" s="39">
        <f t="shared" si="211"/>
        <v>2299515.1205850109</v>
      </c>
      <c r="W649" s="39">
        <f t="shared" si="212"/>
        <v>30607271.308803953</v>
      </c>
      <c r="X649" s="30">
        <f t="shared" si="213"/>
        <v>187.15905802030133</v>
      </c>
    </row>
    <row r="650" spans="5:24" x14ac:dyDescent="0.3">
      <c r="E650" s="30">
        <f t="shared" si="219"/>
        <v>6.4799999999999063</v>
      </c>
      <c r="F650" s="30">
        <f t="shared" si="220"/>
        <v>229.60176598441382</v>
      </c>
      <c r="G650" s="30">
        <f t="shared" si="214"/>
        <v>5.4363463559855782</v>
      </c>
      <c r="H650" s="30">
        <f t="shared" si="221"/>
        <v>5.3789675153392835E-2</v>
      </c>
      <c r="I650" s="30">
        <f t="shared" si="202"/>
        <v>29.125471176196925</v>
      </c>
      <c r="J650" s="30">
        <f t="shared" si="203"/>
        <v>112.56916642410603</v>
      </c>
      <c r="K650" s="30">
        <f t="shared" si="204"/>
        <v>49.154273348040775</v>
      </c>
      <c r="L650" s="30">
        <f t="shared" si="205"/>
        <v>1964.3046290849718</v>
      </c>
      <c r="M650" s="30">
        <f t="shared" si="206"/>
        <v>5.9590879762807983E-2</v>
      </c>
      <c r="N650" s="30">
        <f t="shared" si="207"/>
        <v>6.3934614419197764E-3</v>
      </c>
      <c r="O650" s="30">
        <f t="shared" si="208"/>
        <v>99.176823577903221</v>
      </c>
      <c r="P650" s="30">
        <f t="shared" si="209"/>
        <v>0.37768682623571326</v>
      </c>
      <c r="Q650" s="30">
        <f t="shared" si="210"/>
        <v>6.2131175975818027E-2</v>
      </c>
      <c r="R650" s="30">
        <f t="shared" si="215"/>
        <v>12.214221192287543</v>
      </c>
      <c r="S650" s="30">
        <f t="shared" si="216"/>
        <v>-36.226233693326058</v>
      </c>
      <c r="T650" s="30">
        <f t="shared" si="217"/>
        <v>-14.265427726736204</v>
      </c>
      <c r="U650" s="39">
        <f t="shared" si="218"/>
        <v>18984977.786256608</v>
      </c>
      <c r="V650" s="39">
        <f t="shared" si="211"/>
        <v>2278197.3343507927</v>
      </c>
      <c r="W650" s="39">
        <f t="shared" si="212"/>
        <v>30630053.28214746</v>
      </c>
      <c r="X650" s="30">
        <f t="shared" si="213"/>
        <v>187.43364781345318</v>
      </c>
    </row>
    <row r="651" spans="5:24" x14ac:dyDescent="0.3">
      <c r="E651" s="30">
        <f t="shared" si="219"/>
        <v>6.4899999999999061</v>
      </c>
      <c r="F651" s="30">
        <f t="shared" si="220"/>
        <v>229.72390819633668</v>
      </c>
      <c r="G651" s="30">
        <f t="shared" si="214"/>
        <v>5.4368781887206836</v>
      </c>
      <c r="H651" s="30">
        <f t="shared" si="221"/>
        <v>5.3183273510537532E-2</v>
      </c>
      <c r="I651" s="30">
        <f t="shared" si="202"/>
        <v>28.763208839263665</v>
      </c>
      <c r="J651" s="30">
        <f t="shared" si="203"/>
        <v>112.42651214683866</v>
      </c>
      <c r="K651" s="30">
        <f t="shared" si="204"/>
        <v>49.273151912430244</v>
      </c>
      <c r="L651" s="30">
        <f t="shared" si="205"/>
        <v>1969.0552580420065</v>
      </c>
      <c r="M651" s="30">
        <f t="shared" si="206"/>
        <v>5.9003260643305758E-2</v>
      </c>
      <c r="N651" s="30">
        <f t="shared" si="207"/>
        <v>6.4102654615451502E-3</v>
      </c>
      <c r="O651" s="30">
        <f t="shared" si="208"/>
        <v>99.075610368182026</v>
      </c>
      <c r="P651" s="30">
        <f t="shared" si="209"/>
        <v>0.37711427302366418</v>
      </c>
      <c r="Q651" s="30">
        <f t="shared" si="210"/>
        <v>6.2115310259591466E-2</v>
      </c>
      <c r="R651" s="30">
        <f t="shared" si="215"/>
        <v>12.081868396905152</v>
      </c>
      <c r="S651" s="30">
        <f t="shared" si="216"/>
        <v>-35.942579215124923</v>
      </c>
      <c r="T651" s="30">
        <f t="shared" si="217"/>
        <v>-14.26937183166136</v>
      </c>
      <c r="U651" s="39">
        <f t="shared" si="218"/>
        <v>18807768.933549244</v>
      </c>
      <c r="V651" s="39">
        <f t="shared" si="211"/>
        <v>2256932.2720259093</v>
      </c>
      <c r="W651" s="39">
        <f t="shared" si="212"/>
        <v>30652622.604867719</v>
      </c>
      <c r="X651" s="30">
        <f t="shared" si="213"/>
        <v>187.70784156739981</v>
      </c>
    </row>
    <row r="652" spans="5:24" x14ac:dyDescent="0.3">
      <c r="E652" s="30">
        <f t="shared" si="219"/>
        <v>6.4999999999999059</v>
      </c>
      <c r="F652" s="30">
        <f t="shared" si="220"/>
        <v>229.84472688030573</v>
      </c>
      <c r="G652" s="30">
        <f t="shared" si="214"/>
        <v>5.4374039804198162</v>
      </c>
      <c r="H652" s="30">
        <f t="shared" si="221"/>
        <v>5.2579169913258283E-2</v>
      </c>
      <c r="I652" s="30">
        <f t="shared" si="202"/>
        <v>28.403783047112416</v>
      </c>
      <c r="J652" s="30">
        <f t="shared" si="203"/>
        <v>112.28381842852205</v>
      </c>
      <c r="K652" s="30">
        <f t="shared" si="204"/>
        <v>49.392063344360757</v>
      </c>
      <c r="L652" s="30">
        <f t="shared" si="205"/>
        <v>1973.8072004527583</v>
      </c>
      <c r="M652" s="30">
        <f t="shared" si="206"/>
        <v>5.8418006531789246E-2</v>
      </c>
      <c r="N652" s="30">
        <f t="shared" si="207"/>
        <v>6.4271199689231668E-3</v>
      </c>
      <c r="O652" s="30">
        <f t="shared" si="208"/>
        <v>98.974369175036401</v>
      </c>
      <c r="P652" s="30">
        <f t="shared" si="209"/>
        <v>0.37653171970009136</v>
      </c>
      <c r="Q652" s="30">
        <f t="shared" si="210"/>
        <v>6.209950839858052E-2</v>
      </c>
      <c r="R652" s="30">
        <f t="shared" si="215"/>
        <v>11.949831122306911</v>
      </c>
      <c r="S652" s="30">
        <f t="shared" si="216"/>
        <v>-35.659866230886784</v>
      </c>
      <c r="T652" s="30">
        <f t="shared" si="217"/>
        <v>-14.273244547272991</v>
      </c>
      <c r="U652" s="39">
        <f t="shared" si="218"/>
        <v>18631007.882717099</v>
      </c>
      <c r="V652" s="39">
        <f t="shared" si="211"/>
        <v>2235720.9459260516</v>
      </c>
      <c r="W652" s="39">
        <f t="shared" si="212"/>
        <v>30674979.814326979</v>
      </c>
      <c r="X652" s="30">
        <f t="shared" si="213"/>
        <v>187.98163813835961</v>
      </c>
    </row>
    <row r="653" spans="5:24" x14ac:dyDescent="0.3">
      <c r="E653" s="30">
        <f t="shared" si="219"/>
        <v>6.5099999999999056</v>
      </c>
      <c r="F653" s="30">
        <f t="shared" si="220"/>
        <v>229.96422519152881</v>
      </c>
      <c r="G653" s="30">
        <f t="shared" si="214"/>
        <v>5.437923754179657</v>
      </c>
      <c r="H653" s="30">
        <f t="shared" si="221"/>
        <v>5.1977375984080254E-2</v>
      </c>
      <c r="I653" s="30">
        <f t="shared" si="202"/>
        <v>28.047184384803547</v>
      </c>
      <c r="J653" s="30">
        <f t="shared" si="203"/>
        <v>112.14108598304932</v>
      </c>
      <c r="K653" s="30">
        <f t="shared" si="204"/>
        <v>49.511007048921364</v>
      </c>
      <c r="L653" s="30">
        <f t="shared" si="205"/>
        <v>1978.5604325433762</v>
      </c>
      <c r="M653" s="30">
        <f t="shared" si="206"/>
        <v>5.7835128816097384E-2</v>
      </c>
      <c r="N653" s="30">
        <f t="shared" si="207"/>
        <v>6.4440251157445025E-3</v>
      </c>
      <c r="O653" s="30">
        <f t="shared" si="208"/>
        <v>98.873100504973493</v>
      </c>
      <c r="P653" s="30">
        <f t="shared" si="209"/>
        <v>0.37593894231892228</v>
      </c>
      <c r="Q653" s="30">
        <f t="shared" si="210"/>
        <v>6.2083770700256842E-2</v>
      </c>
      <c r="R653" s="30">
        <f t="shared" si="215"/>
        <v>11.81811534418916</v>
      </c>
      <c r="S653" s="30">
        <f t="shared" si="216"/>
        <v>-35.378113544202151</v>
      </c>
      <c r="T653" s="30">
        <f t="shared" si="217"/>
        <v>-14.277046226053102</v>
      </c>
      <c r="U653" s="39">
        <f t="shared" si="218"/>
        <v>18454702.934608676</v>
      </c>
      <c r="V653" s="39">
        <f t="shared" si="211"/>
        <v>2214564.3521530409</v>
      </c>
      <c r="W653" s="39">
        <f t="shared" si="212"/>
        <v>30697125.457848508</v>
      </c>
      <c r="X653" s="30">
        <f t="shared" si="213"/>
        <v>188.25503639803938</v>
      </c>
    </row>
    <row r="654" spans="5:24" x14ac:dyDescent="0.3">
      <c r="E654" s="30">
        <f t="shared" si="219"/>
        <v>6.5199999999999054</v>
      </c>
      <c r="F654" s="30">
        <f t="shared" si="220"/>
        <v>230.08240634497071</v>
      </c>
      <c r="G654" s="30">
        <f t="shared" si="214"/>
        <v>5.4384375332096075</v>
      </c>
      <c r="H654" s="30">
        <f t="shared" si="221"/>
        <v>5.1377902995053404E-2</v>
      </c>
      <c r="I654" s="30">
        <f t="shared" si="202"/>
        <v>27.693403249361527</v>
      </c>
      <c r="J654" s="30">
        <f t="shared" si="203"/>
        <v>111.99831552078879</v>
      </c>
      <c r="K654" s="30">
        <f t="shared" si="204"/>
        <v>49.629982434138476</v>
      </c>
      <c r="L654" s="30">
        <f t="shared" si="205"/>
        <v>1983.3149306573932</v>
      </c>
      <c r="M654" s="30">
        <f t="shared" si="206"/>
        <v>5.7254638528558451E-2</v>
      </c>
      <c r="N654" s="30">
        <f t="shared" si="207"/>
        <v>6.4609810541555908E-3</v>
      </c>
      <c r="O654" s="30">
        <f t="shared" si="208"/>
        <v>98.771804861999655</v>
      </c>
      <c r="P654" s="30">
        <f t="shared" si="209"/>
        <v>0.37533571050996711</v>
      </c>
      <c r="Q654" s="30">
        <f t="shared" si="210"/>
        <v>6.2068097462493289E-2</v>
      </c>
      <c r="R654" s="30">
        <f t="shared" si="215"/>
        <v>11.686726938772816</v>
      </c>
      <c r="S654" s="30">
        <f t="shared" si="216"/>
        <v>-35.097339896498823</v>
      </c>
      <c r="T654" s="30">
        <f t="shared" si="217"/>
        <v>-14.280777221424627</v>
      </c>
      <c r="U654" s="39">
        <f t="shared" si="218"/>
        <v>18278862.252564661</v>
      </c>
      <c r="V654" s="39">
        <f t="shared" si="211"/>
        <v>2193463.4703077595</v>
      </c>
      <c r="W654" s="39">
        <f t="shared" si="212"/>
        <v>30719060.092551585</v>
      </c>
      <c r="X654" s="30">
        <f t="shared" si="213"/>
        <v>188.52803523359421</v>
      </c>
    </row>
    <row r="655" spans="5:24" x14ac:dyDescent="0.3">
      <c r="E655" s="30">
        <f t="shared" si="219"/>
        <v>6.5299999999999052</v>
      </c>
      <c r="F655" s="30">
        <f t="shared" si="220"/>
        <v>230.19927361435845</v>
      </c>
      <c r="G655" s="30">
        <f t="shared" si="214"/>
        <v>5.4389453408282362</v>
      </c>
      <c r="H655" s="30">
        <f t="shared" si="221"/>
        <v>5.0780761862867507E-2</v>
      </c>
      <c r="I655" s="30">
        <f t="shared" si="202"/>
        <v>27.342429850396538</v>
      </c>
      <c r="J655" s="30">
        <f t="shared" si="203"/>
        <v>111.85550774857455</v>
      </c>
      <c r="K655" s="30">
        <f t="shared" si="204"/>
        <v>49.748988910983684</v>
      </c>
      <c r="L655" s="30">
        <f t="shared" si="205"/>
        <v>1988.0706712560375</v>
      </c>
      <c r="M655" s="30">
        <f t="shared" si="206"/>
        <v>5.6676546340668384E-2</v>
      </c>
      <c r="N655" s="30">
        <f t="shared" si="207"/>
        <v>6.4779879367599952E-3</v>
      </c>
      <c r="O655" s="30">
        <f t="shared" si="208"/>
        <v>98.670482747613647</v>
      </c>
      <c r="P655" s="30">
        <f t="shared" si="209"/>
        <v>0.37472178724238087</v>
      </c>
      <c r="Q655" s="30">
        <f t="shared" si="210"/>
        <v>6.2052488973420257E-2</v>
      </c>
      <c r="R655" s="30">
        <f t="shared" si="215"/>
        <v>11.555671681067659</v>
      </c>
      <c r="S655" s="30">
        <f t="shared" si="216"/>
        <v>-34.817563970875476</v>
      </c>
      <c r="T655" s="30">
        <f t="shared" si="217"/>
        <v>-14.28443788764433</v>
      </c>
      <c r="U655" s="39">
        <f t="shared" si="218"/>
        <v>18103493.860007837</v>
      </c>
      <c r="V655" s="39">
        <f t="shared" si="211"/>
        <v>2172419.2632009406</v>
      </c>
      <c r="W655" s="39">
        <f t="shared" si="212"/>
        <v>30740784.285183594</v>
      </c>
      <c r="X655" s="30">
        <f t="shared" si="213"/>
        <v>188.8006335475836</v>
      </c>
    </row>
    <row r="656" spans="5:24" x14ac:dyDescent="0.3">
      <c r="E656" s="30">
        <f t="shared" si="219"/>
        <v>6.539999999999905</v>
      </c>
      <c r="F656" s="30">
        <f t="shared" si="220"/>
        <v>230.31483033116913</v>
      </c>
      <c r="G656" s="30">
        <f t="shared" si="214"/>
        <v>5.4394472004596608</v>
      </c>
      <c r="H656" s="30">
        <f t="shared" si="221"/>
        <v>5.0185963142457268E-2</v>
      </c>
      <c r="I656" s="30">
        <f t="shared" si="202"/>
        <v>26.994254210687785</v>
      </c>
      <c r="J656" s="30">
        <f t="shared" si="203"/>
        <v>111.71266336969811</v>
      </c>
      <c r="K656" s="30">
        <f t="shared" si="204"/>
        <v>49.868025893380718</v>
      </c>
      <c r="L656" s="30">
        <f t="shared" si="205"/>
        <v>1992.8276309185105</v>
      </c>
      <c r="M656" s="30">
        <f t="shared" si="206"/>
        <v>5.6100862557667518E-2</v>
      </c>
      <c r="N656" s="30">
        <f t="shared" si="207"/>
        <v>6.4950459166197762E-3</v>
      </c>
      <c r="O656" s="30">
        <f t="shared" si="208"/>
        <v>98.569134660800799</v>
      </c>
      <c r="P656" s="30">
        <f t="shared" si="209"/>
        <v>0.37409692857712767</v>
      </c>
      <c r="Q656" s="30">
        <f t="shared" si="210"/>
        <v>6.2036945511279237E-2</v>
      </c>
      <c r="R656" s="30">
        <f t="shared" si="215"/>
        <v>11.424955243121996</v>
      </c>
      <c r="S656" s="30">
        <f t="shared" si="216"/>
        <v>-34.538804396351885</v>
      </c>
      <c r="T656" s="30">
        <f t="shared" si="217"/>
        <v>-14.288028579694263</v>
      </c>
      <c r="U656" s="39">
        <f t="shared" si="218"/>
        <v>17928605.638012517</v>
      </c>
      <c r="V656" s="39">
        <f t="shared" si="211"/>
        <v>2151432.6765615018</v>
      </c>
      <c r="W656" s="39">
        <f t="shared" si="212"/>
        <v>30762298.611949209</v>
      </c>
      <c r="X656" s="30">
        <f t="shared" si="213"/>
        <v>189.07283025792489</v>
      </c>
    </row>
    <row r="657" spans="5:24" x14ac:dyDescent="0.3">
      <c r="E657" s="30">
        <f t="shared" si="219"/>
        <v>6.5499999999999048</v>
      </c>
      <c r="F657" s="30">
        <f t="shared" si="220"/>
        <v>230.42907988360037</v>
      </c>
      <c r="G657" s="30">
        <f t="shared" si="214"/>
        <v>5.4399431356298926</v>
      </c>
      <c r="H657" s="30">
        <f t="shared" si="221"/>
        <v>4.9593517023183153E-2</v>
      </c>
      <c r="I657" s="30">
        <f t="shared" si="202"/>
        <v>26.648866166724268</v>
      </c>
      <c r="J657" s="30">
        <f t="shared" si="203"/>
        <v>111.56978308390116</v>
      </c>
      <c r="K657" s="30">
        <f t="shared" si="204"/>
        <v>49.987092798211506</v>
      </c>
      <c r="L657" s="30">
        <f t="shared" si="205"/>
        <v>1997.5857863422293</v>
      </c>
      <c r="M657" s="30">
        <f t="shared" si="206"/>
        <v>5.5527597113005644E-2</v>
      </c>
      <c r="N657" s="30">
        <f t="shared" si="207"/>
        <v>6.5121551472568581E-3</v>
      </c>
      <c r="O657" s="30">
        <f t="shared" si="208"/>
        <v>98.467761098027864</v>
      </c>
      <c r="P657" s="30">
        <f t="shared" si="209"/>
        <v>0.37346088340781913</v>
      </c>
      <c r="Q657" s="30">
        <f t="shared" si="210"/>
        <v>6.2021467344273364E-2</v>
      </c>
      <c r="R657" s="30">
        <f t="shared" si="215"/>
        <v>11.294583192255505</v>
      </c>
      <c r="S657" s="30">
        <f t="shared" si="216"/>
        <v>-34.261079752560939</v>
      </c>
      <c r="T657" s="30">
        <f t="shared" si="217"/>
        <v>-14.291549653171678</v>
      </c>
      <c r="U657" s="39">
        <f t="shared" si="218"/>
        <v>17754205.322850347</v>
      </c>
      <c r="V657" s="39">
        <f t="shared" si="211"/>
        <v>2130504.6387420413</v>
      </c>
      <c r="W657" s="39">
        <f t="shared" si="212"/>
        <v>30783603.658336628</v>
      </c>
      <c r="X657" s="30">
        <f t="shared" si="213"/>
        <v>189.34462429784335</v>
      </c>
    </row>
    <row r="658" spans="5:24" x14ac:dyDescent="0.3">
      <c r="E658" s="30">
        <f t="shared" si="219"/>
        <v>6.5599999999999046</v>
      </c>
      <c r="F658" s="30">
        <f t="shared" si="220"/>
        <v>230.54202571552293</v>
      </c>
      <c r="G658" s="30">
        <f t="shared" si="214"/>
        <v>5.4404331699631117</v>
      </c>
      <c r="H658" s="30">
        <f t="shared" si="221"/>
        <v>4.90034333219036E-2</v>
      </c>
      <c r="I658" s="30">
        <f t="shared" si="202"/>
        <v>26.306255369198659</v>
      </c>
      <c r="J658" s="30">
        <f t="shared" si="203"/>
        <v>111.42686758736944</v>
      </c>
      <c r="K658" s="30">
        <f t="shared" si="204"/>
        <v>50.106189045321273</v>
      </c>
      <c r="L658" s="30">
        <f t="shared" si="205"/>
        <v>2002.3451143430304</v>
      </c>
      <c r="M658" s="30">
        <f t="shared" si="206"/>
        <v>5.4956759562685732E-2</v>
      </c>
      <c r="N658" s="30">
        <f t="shared" si="207"/>
        <v>6.5293157826544438E-3</v>
      </c>
      <c r="O658" s="30">
        <f t="shared" si="208"/>
        <v>98.366362553238616</v>
      </c>
      <c r="P658" s="30">
        <f t="shared" si="209"/>
        <v>0.37281339318925821</v>
      </c>
      <c r="Q658" s="30">
        <f t="shared" si="210"/>
        <v>6.2006054730414727E-2</v>
      </c>
      <c r="R658" s="30">
        <f t="shared" si="215"/>
        <v>11.164560989273014</v>
      </c>
      <c r="S658" s="30">
        <f t="shared" si="216"/>
        <v>-33.984408574910496</v>
      </c>
      <c r="T658" s="30">
        <f t="shared" si="217"/>
        <v>-14.295001464177394</v>
      </c>
      <c r="U658" s="39">
        <f t="shared" si="218"/>
        <v>17580300.503509507</v>
      </c>
      <c r="V658" s="39">
        <f t="shared" si="211"/>
        <v>2109636.0604211409</v>
      </c>
      <c r="W658" s="39">
        <f t="shared" si="212"/>
        <v>30804700.01894084</v>
      </c>
      <c r="X658" s="30">
        <f t="shared" si="213"/>
        <v>189.61601461581898</v>
      </c>
    </row>
    <row r="659" spans="5:24" x14ac:dyDescent="0.3">
      <c r="E659" s="30">
        <f t="shared" si="219"/>
        <v>6.5699999999999044</v>
      </c>
      <c r="F659" s="30">
        <f t="shared" si="220"/>
        <v>230.65367132541564</v>
      </c>
      <c r="G659" s="30">
        <f t="shared" si="214"/>
        <v>5.4409173271778908</v>
      </c>
      <c r="H659" s="30">
        <f t="shared" si="221"/>
        <v>4.8415721477912399E-2</v>
      </c>
      <c r="I659" s="30">
        <f t="shared" si="202"/>
        <v>25.966411283449553</v>
      </c>
      <c r="J659" s="30">
        <f t="shared" si="203"/>
        <v>111.28391757272767</v>
      </c>
      <c r="K659" s="30">
        <f t="shared" si="204"/>
        <v>50.225314057522752</v>
      </c>
      <c r="L659" s="30">
        <f t="shared" si="205"/>
        <v>2007.1055918553382</v>
      </c>
      <c r="M659" s="30">
        <f t="shared" si="206"/>
        <v>5.4388359079474667E-2</v>
      </c>
      <c r="N659" s="30">
        <f t="shared" si="207"/>
        <v>6.5465279772583592E-3</v>
      </c>
      <c r="O659" s="30">
        <f t="shared" si="208"/>
        <v>98.26493951785028</v>
      </c>
      <c r="P659" s="30">
        <f t="shared" si="209"/>
        <v>0.37215419165297037</v>
      </c>
      <c r="Q659" s="30">
        <f t="shared" si="210"/>
        <v>6.1990707917368028E-2</v>
      </c>
      <c r="R659" s="30">
        <f t="shared" si="215"/>
        <v>11.034893986656648</v>
      </c>
      <c r="S659" s="30">
        <f t="shared" si="216"/>
        <v>-33.708809360244402</v>
      </c>
      <c r="T659" s="30">
        <f t="shared" si="217"/>
        <v>-14.298384369202447</v>
      </c>
      <c r="U659" s="39">
        <f t="shared" si="218"/>
        <v>17406898.619183555</v>
      </c>
      <c r="V659" s="39">
        <f t="shared" si="211"/>
        <v>2088827.8343020265</v>
      </c>
      <c r="W659" s="39">
        <f t="shared" si="212"/>
        <v>30825588.297283862</v>
      </c>
      <c r="X659" s="30">
        <f t="shared" si="213"/>
        <v>189.8870001755304</v>
      </c>
    </row>
    <row r="660" spans="5:24" x14ac:dyDescent="0.3">
      <c r="E660" s="30">
        <f t="shared" si="219"/>
        <v>6.5799999999999041</v>
      </c>
      <c r="F660" s="30">
        <f t="shared" si="220"/>
        <v>230.7640202652822</v>
      </c>
      <c r="G660" s="30">
        <f t="shared" si="214"/>
        <v>5.4413956310833598</v>
      </c>
      <c r="H660" s="30">
        <f t="shared" si="221"/>
        <v>4.7830390546899082E-2</v>
      </c>
      <c r="I660" s="30">
        <f t="shared" si="202"/>
        <v>25.62932318984711</v>
      </c>
      <c r="J660" s="30">
        <f t="shared" si="203"/>
        <v>111.14093372903565</v>
      </c>
      <c r="K660" s="30">
        <f t="shared" si="204"/>
        <v>50.344467260599437</v>
      </c>
      <c r="L660" s="30">
        <f t="shared" si="205"/>
        <v>2011.8671959322937</v>
      </c>
      <c r="M660" s="30">
        <f t="shared" si="206"/>
        <v>5.382240444696941E-2</v>
      </c>
      <c r="N660" s="30">
        <f t="shared" si="207"/>
        <v>6.563791885978474E-3</v>
      </c>
      <c r="O660" s="30">
        <f t="shared" si="208"/>
        <v>98.16349248075079</v>
      </c>
      <c r="P660" s="30">
        <f t="shared" si="209"/>
        <v>0.37148300450895788</v>
      </c>
      <c r="Q660" s="30">
        <f t="shared" si="210"/>
        <v>6.1975427142290387E-2</v>
      </c>
      <c r="R660" s="30">
        <f t="shared" si="215"/>
        <v>10.905587426733634</v>
      </c>
      <c r="S660" s="30">
        <f t="shared" si="216"/>
        <v>-33.434300573035138</v>
      </c>
      <c r="T660" s="30">
        <f t="shared" si="217"/>
        <v>-14.301698725013019</v>
      </c>
      <c r="U660" s="39">
        <f t="shared" si="218"/>
        <v>17234006.956726275</v>
      </c>
      <c r="V660" s="39">
        <f t="shared" si="211"/>
        <v>2068080.8348071529</v>
      </c>
      <c r="W660" s="39">
        <f t="shared" si="212"/>
        <v>30846269.105631933</v>
      </c>
      <c r="X660" s="30">
        <f t="shared" si="213"/>
        <v>190.15757995579509</v>
      </c>
    </row>
    <row r="661" spans="5:24" x14ac:dyDescent="0.3">
      <c r="E661" s="30">
        <f t="shared" si="219"/>
        <v>6.5899999999999039</v>
      </c>
      <c r="F661" s="30">
        <f t="shared" si="220"/>
        <v>230.87307613954954</v>
      </c>
      <c r="G661" s="30">
        <f t="shared" si="214"/>
        <v>5.4418681055753169</v>
      </c>
      <c r="H661" s="30">
        <f t="shared" si="221"/>
        <v>4.7247449195708668E-2</v>
      </c>
      <c r="I661" s="30">
        <f t="shared" si="202"/>
        <v>25.29498018411676</v>
      </c>
      <c r="J661" s="30">
        <f t="shared" si="203"/>
        <v>110.99791674178552</v>
      </c>
      <c r="K661" s="30">
        <f t="shared" si="204"/>
        <v>50.463648083307881</v>
      </c>
      <c r="L661" s="30">
        <f t="shared" si="205"/>
        <v>2016.6299037458493</v>
      </c>
      <c r="M661" s="30">
        <f t="shared" si="206"/>
        <v>5.3258904053505501E-2</v>
      </c>
      <c r="N661" s="30">
        <f t="shared" si="207"/>
        <v>6.5811076641900876E-3</v>
      </c>
      <c r="O661" s="30">
        <f t="shared" si="208"/>
        <v>98.062021928296829</v>
      </c>
      <c r="P661" s="30">
        <f t="shared" si="209"/>
        <v>0.3707995491328554</v>
      </c>
      <c r="Q661" s="30">
        <f t="shared" si="210"/>
        <v>6.1960212631666858E-2</v>
      </c>
      <c r="R661" s="30">
        <f t="shared" si="215"/>
        <v>10.776646439816808</v>
      </c>
      <c r="S661" s="30">
        <f t="shared" si="216"/>
        <v>-33.160900652142743</v>
      </c>
      <c r="T661" s="30">
        <f t="shared" si="217"/>
        <v>-14.304944888533502</v>
      </c>
      <c r="U661" s="39">
        <f t="shared" si="218"/>
        <v>17061632.648068432</v>
      </c>
      <c r="V661" s="39">
        <f t="shared" si="211"/>
        <v>2047395.9177682118</v>
      </c>
      <c r="W661" s="39">
        <f t="shared" si="212"/>
        <v>30866743.064809613</v>
      </c>
      <c r="X661" s="30">
        <f t="shared" si="213"/>
        <v>190.42775295050686</v>
      </c>
    </row>
    <row r="662" spans="5:24" x14ac:dyDescent="0.3">
      <c r="E662" s="30">
        <f t="shared" si="219"/>
        <v>6.5999999999999037</v>
      </c>
      <c r="F662" s="30">
        <f t="shared" si="220"/>
        <v>230.98084260394771</v>
      </c>
      <c r="G662" s="30">
        <f t="shared" si="214"/>
        <v>5.4423347746322648</v>
      </c>
      <c r="H662" s="30">
        <f t="shared" si="221"/>
        <v>4.6666905694792149E-2</v>
      </c>
      <c r="I662" s="30">
        <f t="shared" si="202"/>
        <v>24.963371177595331</v>
      </c>
      <c r="J662" s="30">
        <f t="shared" si="203"/>
        <v>110.85486729290018</v>
      </c>
      <c r="K662" s="30">
        <f t="shared" si="204"/>
        <v>50.582855957378996</v>
      </c>
      <c r="L662" s="30">
        <f t="shared" si="205"/>
        <v>2021.3936925868168</v>
      </c>
      <c r="M662" s="30">
        <f t="shared" si="206"/>
        <v>5.2697865885894347E-2</v>
      </c>
      <c r="N662" s="30">
        <f t="shared" si="207"/>
        <v>6.5984754677353161E-3</v>
      </c>
      <c r="O662" s="30">
        <f t="shared" si="208"/>
        <v>97.960528344312678</v>
      </c>
      <c r="P662" s="30">
        <f t="shared" si="209"/>
        <v>0.37010353423761044</v>
      </c>
      <c r="Q662" s="30">
        <f t="shared" si="210"/>
        <v>6.194506460114136E-2</v>
      </c>
      <c r="R662" s="30">
        <f t="shared" si="215"/>
        <v>10.648076042314726</v>
      </c>
      <c r="S662" s="30">
        <f t="shared" si="216"/>
        <v>-32.888628018177819</v>
      </c>
      <c r="T662" s="30">
        <f t="shared" si="217"/>
        <v>-14.308123216727605</v>
      </c>
      <c r="U662" s="39">
        <f t="shared" si="218"/>
        <v>16889782.667591996</v>
      </c>
      <c r="V662" s="39">
        <f t="shared" si="211"/>
        <v>2026773.9201110394</v>
      </c>
      <c r="W662" s="39">
        <f t="shared" si="212"/>
        <v>30887010.804010723</v>
      </c>
      <c r="X662" s="30">
        <f t="shared" si="213"/>
        <v>190.69751816856936</v>
      </c>
    </row>
    <row r="663" spans="5:24" x14ac:dyDescent="0.3">
      <c r="E663" s="30">
        <f t="shared" si="219"/>
        <v>6.6099999999999035</v>
      </c>
      <c r="F663" s="30">
        <f t="shared" si="220"/>
        <v>231.08732336437086</v>
      </c>
      <c r="G663" s="30">
        <f t="shared" si="214"/>
        <v>5.4427956623114015</v>
      </c>
      <c r="H663" s="30">
        <f t="shared" si="221"/>
        <v>4.6088767913676776E-2</v>
      </c>
      <c r="I663" s="30">
        <f t="shared" si="202"/>
        <v>24.634484897413554</v>
      </c>
      <c r="J663" s="30">
        <f t="shared" si="203"/>
        <v>110.7117860607329</v>
      </c>
      <c r="K663" s="30">
        <f t="shared" si="204"/>
        <v>50.70209031751839</v>
      </c>
      <c r="L663" s="30">
        <f t="shared" si="205"/>
        <v>2026.1585398648845</v>
      </c>
      <c r="M663" s="30">
        <f t="shared" si="206"/>
        <v>5.2139297522973964E-2</v>
      </c>
      <c r="N663" s="30">
        <f t="shared" si="207"/>
        <v>6.6158954529245114E-3</v>
      </c>
      <c r="O663" s="30">
        <f t="shared" si="208"/>
        <v>97.85901221009</v>
      </c>
      <c r="P663" s="30">
        <f t="shared" si="209"/>
        <v>0.36939465952874728</v>
      </c>
      <c r="Q663" s="30">
        <f t="shared" si="210"/>
        <v>6.1929983255342512E-2</v>
      </c>
      <c r="R663" s="30">
        <f t="shared" si="215"/>
        <v>10.519881134807788</v>
      </c>
      <c r="S663" s="30">
        <f t="shared" si="216"/>
        <v>-32.617501081509168</v>
      </c>
      <c r="T663" s="30">
        <f t="shared" si="217"/>
        <v>-14.311234066477407</v>
      </c>
      <c r="U663" s="39">
        <f t="shared" si="218"/>
        <v>16718463.829457011</v>
      </c>
      <c r="V663" s="39">
        <f t="shared" si="211"/>
        <v>2006215.6595348413</v>
      </c>
      <c r="W663" s="39">
        <f t="shared" si="212"/>
        <v>30907072.960606072</v>
      </c>
      <c r="X663" s="30">
        <f t="shared" si="213"/>
        <v>190.96687463382685</v>
      </c>
    </row>
    <row r="664" spans="5:24" x14ac:dyDescent="0.3">
      <c r="E664" s="30">
        <f t="shared" si="219"/>
        <v>6.6199999999999033</v>
      </c>
      <c r="F664" s="30">
        <f t="shared" si="220"/>
        <v>231.19252217571895</v>
      </c>
      <c r="G664" s="30">
        <f t="shared" si="214"/>
        <v>5.4432507927445322</v>
      </c>
      <c r="H664" s="30">
        <f t="shared" si="221"/>
        <v>4.5513043313061274E-2</v>
      </c>
      <c r="I664" s="30">
        <f t="shared" si="202"/>
        <v>24.308309886598462</v>
      </c>
      <c r="J664" s="30">
        <f t="shared" si="203"/>
        <v>110.56867372006813</v>
      </c>
      <c r="K664" s="30">
        <f t="shared" si="204"/>
        <v>50.821350601405705</v>
      </c>
      <c r="L664" s="30">
        <f t="shared" si="205"/>
        <v>2030.9244231085877</v>
      </c>
      <c r="M664" s="30">
        <f t="shared" si="206"/>
        <v>5.1583206128957435E-2</v>
      </c>
      <c r="N664" s="30">
        <f t="shared" si="207"/>
        <v>6.6333677765376547E-3</v>
      </c>
      <c r="O664" s="30">
        <f t="shared" si="208"/>
        <v>97.757474004388342</v>
      </c>
      <c r="P664" s="30">
        <f t="shared" si="209"/>
        <v>0.36867261534220352</v>
      </c>
      <c r="Q664" s="30">
        <f t="shared" si="210"/>
        <v>6.1914968787704062E-2</v>
      </c>
      <c r="R664" s="30">
        <f t="shared" si="215"/>
        <v>10.392066500086791</v>
      </c>
      <c r="S664" s="30">
        <f t="shared" si="216"/>
        <v>-32.347538250960767</v>
      </c>
      <c r="T664" s="30">
        <f t="shared" si="217"/>
        <v>-14.314277794460217</v>
      </c>
      <c r="U664" s="39">
        <f t="shared" si="218"/>
        <v>16547682.784876019</v>
      </c>
      <c r="V664" s="39">
        <f t="shared" si="211"/>
        <v>1985721.9341851221</v>
      </c>
      <c r="W664" s="39">
        <f t="shared" si="212"/>
        <v>30926930.179947924</v>
      </c>
      <c r="X664" s="30">
        <f t="shared" si="213"/>
        <v>191.23582138499117</v>
      </c>
    </row>
    <row r="665" spans="5:24" x14ac:dyDescent="0.3">
      <c r="E665" s="30">
        <f t="shared" si="219"/>
        <v>6.6299999999999031</v>
      </c>
      <c r="F665" s="30">
        <f t="shared" si="220"/>
        <v>231.29644284071981</v>
      </c>
      <c r="G665" s="30">
        <f t="shared" si="214"/>
        <v>5.4437001901339208</v>
      </c>
      <c r="H665" s="30">
        <f t="shared" si="221"/>
        <v>4.4939738938865048E-2</v>
      </c>
      <c r="I665" s="30">
        <f t="shared" si="202"/>
        <v>23.984834504088855</v>
      </c>
      <c r="J665" s="30">
        <f t="shared" si="203"/>
        <v>110.42553094212353</v>
      </c>
      <c r="K665" s="30">
        <f t="shared" si="204"/>
        <v>50.940636249692872</v>
      </c>
      <c r="L665" s="30">
        <f t="shared" si="205"/>
        <v>2035.6913199652417</v>
      </c>
      <c r="M665" s="30">
        <f t="shared" si="206"/>
        <v>5.102959844656154E-2</v>
      </c>
      <c r="N665" s="30">
        <f t="shared" si="207"/>
        <v>6.6508925958257761E-3</v>
      </c>
      <c r="O665" s="30">
        <f t="shared" si="208"/>
        <v>97.655914203436637</v>
      </c>
      <c r="P665" s="30">
        <f t="shared" si="209"/>
        <v>0.36793708226365796</v>
      </c>
      <c r="Q665" s="30">
        <f t="shared" si="210"/>
        <v>6.1900021380279377E-2</v>
      </c>
      <c r="R665" s="30">
        <f t="shared" si="215"/>
        <v>10.264636801149821</v>
      </c>
      <c r="S665" s="30">
        <f t="shared" si="216"/>
        <v>-32.078757943245812</v>
      </c>
      <c r="T665" s="30">
        <f t="shared" si="217"/>
        <v>-14.317254757023123</v>
      </c>
      <c r="U665" s="39">
        <f t="shared" si="218"/>
        <v>16377446.019330358</v>
      </c>
      <c r="V665" s="39">
        <f t="shared" si="211"/>
        <v>1965293.5223196428</v>
      </c>
      <c r="W665" s="39">
        <f t="shared" si="212"/>
        <v>30946583.11517112</v>
      </c>
      <c r="X665" s="30">
        <f t="shared" si="213"/>
        <v>191.5043574755654</v>
      </c>
    </row>
    <row r="666" spans="5:24" x14ac:dyDescent="0.3">
      <c r="E666" s="30">
        <f t="shared" si="219"/>
        <v>6.6399999999999029</v>
      </c>
      <c r="F666" s="30">
        <f t="shared" si="220"/>
        <v>231.39908920873131</v>
      </c>
      <c r="G666" s="30">
        <f t="shared" si="214"/>
        <v>5.4441438787480765</v>
      </c>
      <c r="H666" s="30">
        <f t="shared" si="221"/>
        <v>4.436886141556684E-2</v>
      </c>
      <c r="I666" s="30">
        <f t="shared" si="202"/>
        <v>23.664046924656397</v>
      </c>
      <c r="J666" s="30">
        <f t="shared" si="203"/>
        <v>110.2823583945533</v>
      </c>
      <c r="K666" s="30">
        <f t="shared" si="204"/>
        <v>51.059946706001398</v>
      </c>
      <c r="L666" s="30">
        <f t="shared" si="205"/>
        <v>2040.4592082008312</v>
      </c>
      <c r="M666" s="30">
        <f t="shared" si="206"/>
        <v>5.0478480789896779E-2</v>
      </c>
      <c r="N666" s="30">
        <f t="shared" si="207"/>
        <v>6.6684700685123747E-3</v>
      </c>
      <c r="O666" s="30">
        <f t="shared" si="208"/>
        <v>97.554333280935566</v>
      </c>
      <c r="P666" s="30">
        <f t="shared" si="209"/>
        <v>0.36718773072818367</v>
      </c>
      <c r="Q666" s="30">
        <f t="shared" si="210"/>
        <v>6.1885141203549425E-2</v>
      </c>
      <c r="R666" s="30">
        <f t="shared" si="215"/>
        <v>10.137596579153106</v>
      </c>
      <c r="S666" s="30">
        <f t="shared" si="216"/>
        <v>-31.811178593190395</v>
      </c>
      <c r="T666" s="30">
        <f t="shared" si="217"/>
        <v>-14.320165310055067</v>
      </c>
      <c r="U666" s="39">
        <f t="shared" si="218"/>
        <v>16207759.849722365</v>
      </c>
      <c r="V666" s="39">
        <f t="shared" si="211"/>
        <v>1944931.1819666838</v>
      </c>
      <c r="W666" s="39">
        <f t="shared" si="212"/>
        <v>30966032.426990785</v>
      </c>
      <c r="X666" s="30">
        <f t="shared" si="213"/>
        <v>191.77248197376409</v>
      </c>
    </row>
    <row r="667" spans="5:24" x14ac:dyDescent="0.3">
      <c r="E667" s="30">
        <f t="shared" si="219"/>
        <v>6.6499999999999027</v>
      </c>
      <c r="F667" s="30">
        <f t="shared" si="220"/>
        <v>231.50046517452284</v>
      </c>
      <c r="G667" s="30">
        <f t="shared" si="214"/>
        <v>5.4445818829174568</v>
      </c>
      <c r="H667" s="30">
        <f t="shared" si="221"/>
        <v>4.3800416938033493E-2</v>
      </c>
      <c r="I667" s="30">
        <f t="shared" si="202"/>
        <v>23.345935138724492</v>
      </c>
      <c r="J667" s="30">
        <f t="shared" si="203"/>
        <v>110.13915674145275</v>
      </c>
      <c r="K667" s="30">
        <f t="shared" si="204"/>
        <v>51.179281416918521</v>
      </c>
      <c r="L667" s="30">
        <f t="shared" si="205"/>
        <v>2045.2280656998582</v>
      </c>
      <c r="M667" s="30">
        <f t="shared" si="206"/>
        <v>4.9929859037098928E-2</v>
      </c>
      <c r="N667" s="30">
        <f t="shared" si="207"/>
        <v>6.6861003527948146E-3</v>
      </c>
      <c r="O667" s="30">
        <f t="shared" si="208"/>
        <v>97.452731708060725</v>
      </c>
      <c r="P667" s="30">
        <f t="shared" si="209"/>
        <v>0.36642422059897672</v>
      </c>
      <c r="Q667" s="30">
        <f t="shared" si="210"/>
        <v>6.1870328416223884E-2</v>
      </c>
      <c r="R667" s="30">
        <f t="shared" si="215"/>
        <v>10.010950251311215</v>
      </c>
      <c r="S667" s="30">
        <f t="shared" si="216"/>
        <v>-31.544818664803717</v>
      </c>
      <c r="T667" s="30">
        <f t="shared" si="217"/>
        <v>-14.323009808856328</v>
      </c>
      <c r="U667" s="39">
        <f t="shared" si="218"/>
        <v>16038630.421456879</v>
      </c>
      <c r="V667" s="39">
        <f t="shared" si="211"/>
        <v>1924635.6505748255</v>
      </c>
      <c r="W667" s="39">
        <f t="shared" si="212"/>
        <v>30985278.783496533</v>
      </c>
      <c r="X667" s="30">
        <f t="shared" si="213"/>
        <v>192.04019396242975</v>
      </c>
    </row>
    <row r="668" spans="5:24" x14ac:dyDescent="0.3">
      <c r="E668" s="30">
        <f t="shared" si="219"/>
        <v>6.6599999999999024</v>
      </c>
      <c r="F668" s="30">
        <f t="shared" si="220"/>
        <v>231.60057467703595</v>
      </c>
      <c r="G668" s="30">
        <f t="shared" si="214"/>
        <v>5.4450142270301134</v>
      </c>
      <c r="H668" s="30">
        <f t="shared" si="221"/>
        <v>4.3234411265657968E-2</v>
      </c>
      <c r="I668" s="30">
        <f t="shared" si="202"/>
        <v>23.030486952076455</v>
      </c>
      <c r="J668" s="30">
        <f t="shared" si="203"/>
        <v>109.99592664336419</v>
      </c>
      <c r="K668" s="30">
        <f t="shared" si="204"/>
        <v>51.298639831992325</v>
      </c>
      <c r="L668" s="30">
        <f t="shared" si="205"/>
        <v>2049.9978704651453</v>
      </c>
      <c r="M668" s="30">
        <f t="shared" si="206"/>
        <v>4.9383738622679668E-2</v>
      </c>
      <c r="N668" s="30">
        <f t="shared" si="207"/>
        <v>6.7037836073457766E-3</v>
      </c>
      <c r="O668" s="30">
        <f t="shared" si="208"/>
        <v>97.351109953466889</v>
      </c>
      <c r="P668" s="30">
        <f t="shared" si="209"/>
        <v>0.36564620072381293</v>
      </c>
      <c r="Q668" s="30">
        <f t="shared" si="210"/>
        <v>6.1855583165034561E-2</v>
      </c>
      <c r="R668" s="30">
        <f t="shared" si="215"/>
        <v>9.8847021087413722</v>
      </c>
      <c r="S668" s="30">
        <f t="shared" si="216"/>
        <v>-31.279696663256715</v>
      </c>
      <c r="T668" s="30">
        <f t="shared" si="217"/>
        <v>-14.325788608005194</v>
      </c>
      <c r="U668" s="39">
        <f t="shared" si="218"/>
        <v>15870063.705444969</v>
      </c>
      <c r="V668" s="39">
        <f t="shared" si="211"/>
        <v>1904407.6446533962</v>
      </c>
      <c r="W668" s="39">
        <f t="shared" si="212"/>
        <v>31004322.859943066</v>
      </c>
      <c r="X668" s="30">
        <f t="shared" si="213"/>
        <v>192.30749253894598</v>
      </c>
    </row>
    <row r="669" spans="5:24" x14ac:dyDescent="0.3">
      <c r="E669" s="30">
        <f t="shared" si="219"/>
        <v>6.6699999999999022</v>
      </c>
      <c r="F669" s="30">
        <f t="shared" si="220"/>
        <v>231.69942169812336</v>
      </c>
      <c r="G669" s="30">
        <f t="shared" si="214"/>
        <v>5.4454409355272455</v>
      </c>
      <c r="H669" s="30">
        <f t="shared" si="221"/>
        <v>4.2670849713211112E-2</v>
      </c>
      <c r="I669" s="30">
        <f t="shared" si="202"/>
        <v>22.717689985443887</v>
      </c>
      <c r="J669" s="30">
        <f t="shared" si="203"/>
        <v>109.85266875728414</v>
      </c>
      <c r="K669" s="30">
        <f t="shared" si="204"/>
        <v>51.418021403725703</v>
      </c>
      <c r="L669" s="30">
        <f t="shared" si="205"/>
        <v>2054.7686006175963</v>
      </c>
      <c r="M669" s="30">
        <f t="shared" si="206"/>
        <v>4.8840124529573356E-2</v>
      </c>
      <c r="N669" s="30">
        <f t="shared" si="207"/>
        <v>6.721519991314674E-3</v>
      </c>
      <c r="O669" s="30">
        <f t="shared" si="208"/>
        <v>97.2494684832931</v>
      </c>
      <c r="P669" s="30">
        <f t="shared" si="209"/>
        <v>0.3648533084677828</v>
      </c>
      <c r="Q669" s="30">
        <f t="shared" si="210"/>
        <v>6.1840905584520697E-2</v>
      </c>
      <c r="R669" s="30">
        <f t="shared" si="215"/>
        <v>9.7588563142464917</v>
      </c>
      <c r="S669" s="30">
        <f t="shared" si="216"/>
        <v>-31.015831147837101</v>
      </c>
      <c r="T669" s="30">
        <f t="shared" si="217"/>
        <v>-14.328502061221693</v>
      </c>
      <c r="U669" s="39">
        <f t="shared" si="218"/>
        <v>15702065.495022258</v>
      </c>
      <c r="V669" s="39">
        <f t="shared" si="211"/>
        <v>1884247.8594026708</v>
      </c>
      <c r="W669" s="39">
        <f t="shared" si="212"/>
        <v>31023165.338537093</v>
      </c>
      <c r="X669" s="30">
        <f t="shared" si="213"/>
        <v>192.57437681514668</v>
      </c>
    </row>
    <row r="670" spans="5:24" x14ac:dyDescent="0.3">
      <c r="E670" s="30">
        <f t="shared" si="219"/>
        <v>6.679999999999902</v>
      </c>
      <c r="F670" s="30">
        <f t="shared" si="220"/>
        <v>231.79701026126583</v>
      </c>
      <c r="G670" s="30">
        <f t="shared" si="214"/>
        <v>5.4458620328986838</v>
      </c>
      <c r="H670" s="30">
        <f t="shared" si="221"/>
        <v>4.2109737143825043E-2</v>
      </c>
      <c r="I670" s="30">
        <f t="shared" si="202"/>
        <v>22.407531673965515</v>
      </c>
      <c r="J670" s="30">
        <f t="shared" si="203"/>
        <v>109.70938373667192</v>
      </c>
      <c r="K670" s="30">
        <f t="shared" si="204"/>
        <v>51.537425587569217</v>
      </c>
      <c r="L670" s="30">
        <f t="shared" si="205"/>
        <v>2059.540234395909</v>
      </c>
      <c r="M670" s="30">
        <f t="shared" si="206"/>
        <v>4.8299021280853997E-2</v>
      </c>
      <c r="N670" s="30">
        <f t="shared" si="207"/>
        <v>6.7393096643290785E-3</v>
      </c>
      <c r="O670" s="30">
        <f t="shared" si="208"/>
        <v>97.147807761168735</v>
      </c>
      <c r="P670" s="30">
        <f t="shared" si="209"/>
        <v>0.36404516922074343</v>
      </c>
      <c r="Q670" s="30">
        <f t="shared" si="210"/>
        <v>6.1826295796805271E-2</v>
      </c>
      <c r="R670" s="30">
        <f t="shared" si="215"/>
        <v>9.6334169000308751</v>
      </c>
      <c r="S670" s="30">
        <f t="shared" si="216"/>
        <v>-30.75324074595434</v>
      </c>
      <c r="T670" s="30">
        <f t="shared" si="217"/>
        <v>-14.331150521228128</v>
      </c>
      <c r="U670" s="39">
        <f t="shared" si="218"/>
        <v>15534641.402773485</v>
      </c>
      <c r="V670" s="39">
        <f t="shared" si="211"/>
        <v>1864156.968332818</v>
      </c>
      <c r="W670" s="39">
        <f t="shared" si="212"/>
        <v>31041806.908220422</v>
      </c>
      <c r="X670" s="30">
        <f t="shared" si="213"/>
        <v>192.84084591722171</v>
      </c>
    </row>
    <row r="671" spans="5:24" x14ac:dyDescent="0.3">
      <c r="E671" s="30">
        <f t="shared" si="219"/>
        <v>6.6899999999999018</v>
      </c>
      <c r="F671" s="30">
        <f t="shared" si="220"/>
        <v>231.89334443026613</v>
      </c>
      <c r="G671" s="30">
        <f t="shared" si="214"/>
        <v>5.4462775436782875</v>
      </c>
      <c r="H671" s="30">
        <f t="shared" si="221"/>
        <v>4.1551077960377825E-2</v>
      </c>
      <c r="I671" s="30">
        <f t="shared" si="202"/>
        <v>22.099999266505971</v>
      </c>
      <c r="J671" s="30">
        <f t="shared" si="203"/>
        <v>109.56607223145964</v>
      </c>
      <c r="K671" s="30">
        <f t="shared" si="204"/>
        <v>51.656851841912783</v>
      </c>
      <c r="L671" s="30">
        <f t="shared" si="205"/>
        <v>2064.3127501562444</v>
      </c>
      <c r="M671" s="30">
        <f t="shared" si="206"/>
        <v>4.7760432931095081E-2</v>
      </c>
      <c r="N671" s="30">
        <f t="shared" si="207"/>
        <v>6.7571527864961657E-3</v>
      </c>
      <c r="O671" s="30">
        <f t="shared" si="208"/>
        <v>97.046128248220612</v>
      </c>
      <c r="P671" s="30">
        <f t="shared" si="209"/>
        <v>0.36322139587779878</v>
      </c>
      <c r="Q671" s="30">
        <f t="shared" si="210"/>
        <v>6.1811753911361782E-2</v>
      </c>
      <c r="R671" s="30">
        <f t="shared" si="215"/>
        <v>9.5083877653421691</v>
      </c>
      <c r="S671" s="30">
        <f t="shared" si="216"/>
        <v>-30.49194416827584</v>
      </c>
      <c r="T671" s="30">
        <f t="shared" si="217"/>
        <v>-14.333734339606266</v>
      </c>
      <c r="U671" s="39">
        <f t="shared" si="218"/>
        <v>15367796.85725441</v>
      </c>
      <c r="V671" s="39">
        <f t="shared" si="211"/>
        <v>1844135.6228705291</v>
      </c>
      <c r="W671" s="39">
        <f t="shared" si="212"/>
        <v>31060248.264449127</v>
      </c>
      <c r="X671" s="30">
        <f t="shared" si="213"/>
        <v>193.10689898561864</v>
      </c>
    </row>
    <row r="672" spans="5:24" x14ac:dyDescent="0.3">
      <c r="E672" s="30">
        <f t="shared" si="219"/>
        <v>6.6999999999999016</v>
      </c>
      <c r="F672" s="30">
        <f t="shared" si="220"/>
        <v>231.98842830791955</v>
      </c>
      <c r="G672" s="30">
        <f t="shared" si="214"/>
        <v>5.4466874924392563</v>
      </c>
      <c r="H672" s="30">
        <f t="shared" si="221"/>
        <v>4.099487609687813E-2</v>
      </c>
      <c r="I672" s="30">
        <f t="shared" si="202"/>
        <v>21.795079824823212</v>
      </c>
      <c r="J672" s="30">
        <f t="shared" si="203"/>
        <v>109.42273488806357</v>
      </c>
      <c r="K672" s="30">
        <f t="shared" si="204"/>
        <v>51.776299628076167</v>
      </c>
      <c r="L672" s="30">
        <f t="shared" si="205"/>
        <v>2069.0861263718452</v>
      </c>
      <c r="M672" s="30">
        <f t="shared" si="206"/>
        <v>4.7224363057342129E-2</v>
      </c>
      <c r="N672" s="30">
        <f t="shared" si="207"/>
        <v>6.7750495184041616E-3</v>
      </c>
      <c r="O672" s="30">
        <f t="shared" si="208"/>
        <v>96.9444304030811</v>
      </c>
      <c r="P672" s="30">
        <f t="shared" si="209"/>
        <v>0.36238158829099182</v>
      </c>
      <c r="Q672" s="30">
        <f t="shared" si="210"/>
        <v>6.1797280024770453E-2</v>
      </c>
      <c r="R672" s="30">
        <f t="shared" si="215"/>
        <v>9.3837726740324694</v>
      </c>
      <c r="S672" s="30">
        <f t="shared" si="216"/>
        <v>-30.231960225082204</v>
      </c>
      <c r="T672" s="30">
        <f t="shared" si="217"/>
        <v>-14.336253866650889</v>
      </c>
      <c r="U672" s="39">
        <f t="shared" si="218"/>
        <v>15201537.099601166</v>
      </c>
      <c r="V672" s="39">
        <f t="shared" si="211"/>
        <v>1824184.4519521398</v>
      </c>
      <c r="W672" s="39">
        <f t="shared" si="212"/>
        <v>31078490.108968649</v>
      </c>
      <c r="X672" s="30">
        <f t="shared" si="213"/>
        <v>193.37253517494059</v>
      </c>
    </row>
    <row r="673" spans="5:24" x14ac:dyDescent="0.3">
      <c r="E673" s="30">
        <f t="shared" si="219"/>
        <v>6.7099999999999014</v>
      </c>
      <c r="F673" s="30">
        <f t="shared" si="220"/>
        <v>232.08226603465988</v>
      </c>
      <c r="G673" s="30">
        <f t="shared" si="214"/>
        <v>5.4470919037893513</v>
      </c>
      <c r="H673" s="30">
        <f t="shared" si="221"/>
        <v>4.0441135009494644E-2</v>
      </c>
      <c r="I673" s="30">
        <f t="shared" si="202"/>
        <v>21.492760222572389</v>
      </c>
      <c r="J673" s="30">
        <f t="shared" si="203"/>
        <v>109.27937234939706</v>
      </c>
      <c r="K673" s="30">
        <f t="shared" si="204"/>
        <v>51.89576841029826</v>
      </c>
      <c r="L673" s="30">
        <f t="shared" si="205"/>
        <v>2073.8603416326096</v>
      </c>
      <c r="M673" s="30">
        <f t="shared" si="206"/>
        <v>4.6690814749665945E-2</v>
      </c>
      <c r="N673" s="30">
        <f t="shared" si="207"/>
        <v>6.7930000211237707E-3</v>
      </c>
      <c r="O673" s="30">
        <f t="shared" si="208"/>
        <v>96.84271468189722</v>
      </c>
      <c r="P673" s="30">
        <f t="shared" si="209"/>
        <v>0.36152533269023912</v>
      </c>
      <c r="Q673" s="30">
        <f t="shared" si="210"/>
        <v>6.1782874220463191E-2</v>
      </c>
      <c r="R673" s="30">
        <f t="shared" si="215"/>
        <v>9.2595752520310963</v>
      </c>
      <c r="S673" s="30">
        <f t="shared" si="216"/>
        <v>-29.973307843938979</v>
      </c>
      <c r="T673" s="30">
        <f t="shared" si="217"/>
        <v>-14.338709451219469</v>
      </c>
      <c r="U673" s="39">
        <f t="shared" si="218"/>
        <v>15035867.180016637</v>
      </c>
      <c r="V673" s="39">
        <f t="shared" si="211"/>
        <v>1804304.0616019964</v>
      </c>
      <c r="W673" s="39">
        <f t="shared" si="212"/>
        <v>31096533.14958467</v>
      </c>
      <c r="X673" s="30">
        <f t="shared" si="213"/>
        <v>193.63775365384021</v>
      </c>
    </row>
    <row r="674" spans="5:24" x14ac:dyDescent="0.3">
      <c r="E674" s="30">
        <f t="shared" si="219"/>
        <v>6.7199999999999012</v>
      </c>
      <c r="F674" s="30">
        <f t="shared" si="220"/>
        <v>232.17486178718019</v>
      </c>
      <c r="G674" s="30">
        <f t="shared" si="214"/>
        <v>5.44749080236602</v>
      </c>
      <c r="H674" s="30">
        <f t="shared" si="221"/>
        <v>3.9889857666874917E-2</v>
      </c>
      <c r="I674" s="30">
        <f t="shared" si="202"/>
        <v>21.193027144133001</v>
      </c>
      <c r="J674" s="30">
        <f t="shared" si="203"/>
        <v>109.13598525488487</v>
      </c>
      <c r="K674" s="30">
        <f t="shared" si="204"/>
        <v>52.015257655725087</v>
      </c>
      <c r="L674" s="30">
        <f t="shared" si="205"/>
        <v>2078.6353746446102</v>
      </c>
      <c r="M674" s="30">
        <f t="shared" si="206"/>
        <v>4.615979060126113E-2</v>
      </c>
      <c r="N674" s="30">
        <f t="shared" si="207"/>
        <v>6.8110044562096368E-3</v>
      </c>
      <c r="O674" s="30">
        <f t="shared" si="208"/>
        <v>96.740981538340819</v>
      </c>
      <c r="P674" s="30">
        <f t="shared" si="209"/>
        <v>0.36065220107138135</v>
      </c>
      <c r="Q674" s="30">
        <f t="shared" si="210"/>
        <v>6.1768536568456267E-2</v>
      </c>
      <c r="R674" s="30">
        <f t="shared" si="215"/>
        <v>9.1357989847206422</v>
      </c>
      <c r="S674" s="30">
        <f t="shared" si="216"/>
        <v>-29.716006088790827</v>
      </c>
      <c r="T674" s="30">
        <f t="shared" si="217"/>
        <v>-14.341101440577718</v>
      </c>
      <c r="U674" s="39">
        <f t="shared" si="218"/>
        <v>14870791.954122288</v>
      </c>
      <c r="V674" s="39">
        <f t="shared" si="211"/>
        <v>1784495.0344946745</v>
      </c>
      <c r="W674" s="39">
        <f t="shared" si="212"/>
        <v>31114378.099929616</v>
      </c>
      <c r="X674" s="30">
        <f t="shared" si="213"/>
        <v>193.90255360490946</v>
      </c>
    </row>
    <row r="675" spans="5:24" x14ac:dyDescent="0.3">
      <c r="E675" s="30">
        <f t="shared" si="219"/>
        <v>6.729999999999901</v>
      </c>
      <c r="F675" s="30">
        <f t="shared" si="220"/>
        <v>232.2662197770274</v>
      </c>
      <c r="G675" s="30">
        <f t="shared" si="214"/>
        <v>5.4478842128314238</v>
      </c>
      <c r="H675" s="30">
        <f t="shared" si="221"/>
        <v>3.9341046540375402E-2</v>
      </c>
      <c r="I675" s="30">
        <f t="shared" si="202"/>
        <v>20.895867083245093</v>
      </c>
      <c r="J675" s="30">
        <f t="shared" si="203"/>
        <v>108.9925742404791</v>
      </c>
      <c r="K675" s="30">
        <f t="shared" si="204"/>
        <v>52.134766834396565</v>
      </c>
      <c r="L675" s="30">
        <f t="shared" si="205"/>
        <v>2083.4112042295646</v>
      </c>
      <c r="M675" s="30">
        <f t="shared" si="206"/>
        <v>4.5631292698051981E-2</v>
      </c>
      <c r="N675" s="30">
        <f t="shared" si="207"/>
        <v>6.8290629857018018E-3</v>
      </c>
      <c r="O675" s="30">
        <f t="shared" si="208"/>
        <v>96.639231423619918</v>
      </c>
      <c r="P675" s="30">
        <f t="shared" si="209"/>
        <v>0.35976175054904697</v>
      </c>
      <c r="Q675" s="30">
        <f t="shared" si="210"/>
        <v>6.1754267125069616E-2</v>
      </c>
      <c r="R675" s="30">
        <f t="shared" si="215"/>
        <v>9.0124472142074303</v>
      </c>
      <c r="S675" s="30">
        <f t="shared" si="216"/>
        <v>-29.460074180594912</v>
      </c>
      <c r="T675" s="30">
        <f t="shared" si="217"/>
        <v>-14.343430180240677</v>
      </c>
      <c r="U675" s="39">
        <f t="shared" si="218"/>
        <v>14706316.07916303</v>
      </c>
      <c r="V675" s="39">
        <f t="shared" si="211"/>
        <v>1764757.9294995635</v>
      </c>
      <c r="W675" s="39">
        <f t="shared" si="212"/>
        <v>31132025.67922461</v>
      </c>
      <c r="X675" s="30">
        <f t="shared" si="213"/>
        <v>194.16693422456513</v>
      </c>
    </row>
    <row r="676" spans="5:24" x14ac:dyDescent="0.3">
      <c r="E676" s="30">
        <f t="shared" si="219"/>
        <v>6.7399999999999007</v>
      </c>
      <c r="F676" s="30">
        <f t="shared" si="220"/>
        <v>232.35634424916947</v>
      </c>
      <c r="G676" s="30">
        <f t="shared" si="214"/>
        <v>5.448272159867364</v>
      </c>
      <c r="H676" s="30">
        <f t="shared" si="221"/>
        <v>3.8794703594025037E-2</v>
      </c>
      <c r="I676" s="30">
        <f t="shared" si="202"/>
        <v>20.601266341439143</v>
      </c>
      <c r="J676" s="30">
        <f t="shared" si="203"/>
        <v>108.8491399386767</v>
      </c>
      <c r="K676" s="30">
        <f t="shared" si="204"/>
        <v>52.254295419231902</v>
      </c>
      <c r="L676" s="30">
        <f t="shared" si="205"/>
        <v>2088.1878093242544</v>
      </c>
      <c r="M676" s="30">
        <f t="shared" si="206"/>
        <v>4.5105322607764411E-2</v>
      </c>
      <c r="N676" s="30">
        <f t="shared" si="207"/>
        <v>6.8471757721271466E-3</v>
      </c>
      <c r="O676" s="30">
        <f t="shared" si="208"/>
        <v>96.537464786491114</v>
      </c>
      <c r="P676" s="30">
        <f t="shared" si="209"/>
        <v>0.35885352267183201</v>
      </c>
      <c r="Q676" s="30">
        <f t="shared" si="210"/>
        <v>6.174006593263185E-2</v>
      </c>
      <c r="R676" s="30">
        <f t="shared" si="215"/>
        <v>8.8895231364766065</v>
      </c>
      <c r="S676" s="30">
        <f t="shared" si="216"/>
        <v>-29.205531519621935</v>
      </c>
      <c r="T676" s="30">
        <f t="shared" si="217"/>
        <v>-14.345696013809027</v>
      </c>
      <c r="U676" s="39">
        <f t="shared" si="218"/>
        <v>14542444.01005161</v>
      </c>
      <c r="V676" s="39">
        <f t="shared" si="211"/>
        <v>1745093.2812061931</v>
      </c>
      <c r="W676" s="39">
        <f t="shared" si="212"/>
        <v>31149476.612036671</v>
      </c>
      <c r="X676" s="30">
        <f t="shared" si="213"/>
        <v>194.4308947229305</v>
      </c>
    </row>
    <row r="677" spans="5:24" x14ac:dyDescent="0.3">
      <c r="E677" s="30">
        <f t="shared" si="219"/>
        <v>6.7499999999999005</v>
      </c>
      <c r="F677" s="30">
        <f t="shared" si="220"/>
        <v>232.44523948053424</v>
      </c>
      <c r="G677" s="30">
        <f t="shared" si="214"/>
        <v>5.4486546681700911</v>
      </c>
      <c r="H677" s="30">
        <f t="shared" si="221"/>
        <v>3.8250830272712477E-2</v>
      </c>
      <c r="I677" s="30">
        <f t="shared" si="202"/>
        <v>20.309211026242924</v>
      </c>
      <c r="J677" s="30">
        <f t="shared" si="203"/>
        <v>108.7056829785386</v>
      </c>
      <c r="K677" s="30">
        <f t="shared" si="204"/>
        <v>52.373842886013641</v>
      </c>
      <c r="L677" s="30">
        <f t="shared" si="205"/>
        <v>2092.9651689798848</v>
      </c>
      <c r="M677" s="30">
        <f t="shared" si="206"/>
        <v>4.4581881368418848E-2</v>
      </c>
      <c r="N677" s="30">
        <f t="shared" si="207"/>
        <v>6.8653429785008775E-3</v>
      </c>
      <c r="O677" s="30">
        <f t="shared" si="208"/>
        <v>96.435682073273142</v>
      </c>
      <c r="P677" s="30">
        <f t="shared" si="209"/>
        <v>0.35792704269708792</v>
      </c>
      <c r="Q677" s="30">
        <f t="shared" si="210"/>
        <v>6.1725933019169524E-2</v>
      </c>
      <c r="R677" s="30">
        <f t="shared" si="215"/>
        <v>8.7670297984212446</v>
      </c>
      <c r="S677" s="30">
        <f t="shared" si="216"/>
        <v>-28.952397709565965</v>
      </c>
      <c r="T677" s="30">
        <f t="shared" si="217"/>
        <v>-14.347899282800276</v>
      </c>
      <c r="U677" s="39">
        <f t="shared" si="218"/>
        <v>14379179.99523773</v>
      </c>
      <c r="V677" s="39">
        <f t="shared" si="211"/>
        <v>1725501.5994285275</v>
      </c>
      <c r="W677" s="39">
        <f t="shared" si="212"/>
        <v>31166731.628030956</v>
      </c>
      <c r="X677" s="30">
        <f t="shared" si="213"/>
        <v>194.69443432371202</v>
      </c>
    </row>
    <row r="678" spans="5:24" x14ac:dyDescent="0.3">
      <c r="E678" s="30">
        <f t="shared" si="219"/>
        <v>6.7599999999999003</v>
      </c>
      <c r="F678" s="30">
        <f t="shared" si="220"/>
        <v>232.53290977851844</v>
      </c>
      <c r="G678" s="30">
        <f t="shared" si="214"/>
        <v>5.4490317624450064</v>
      </c>
      <c r="H678" s="30">
        <f t="shared" si="221"/>
        <v>3.7709427491527947E-2</v>
      </c>
      <c r="I678" s="30">
        <f t="shared" si="202"/>
        <v>20.019687049147265</v>
      </c>
      <c r="J678" s="30">
        <f t="shared" si="203"/>
        <v>108.5622039857106</v>
      </c>
      <c r="K678" s="30">
        <f t="shared" si="204"/>
        <v>52.493408713370307</v>
      </c>
      <c r="L678" s="30">
        <f t="shared" si="205"/>
        <v>2097.7432623613922</v>
      </c>
      <c r="M678" s="30">
        <f t="shared" si="206"/>
        <v>4.4060969476195123E-2</v>
      </c>
      <c r="N678" s="30">
        <f t="shared" si="207"/>
        <v>6.8835647683279724E-3</v>
      </c>
      <c r="O678" s="30">
        <f t="shared" si="208"/>
        <v>96.333883727861661</v>
      </c>
      <c r="P678" s="30">
        <f t="shared" si="209"/>
        <v>0.35698181882237706</v>
      </c>
      <c r="Q678" s="30">
        <f t="shared" si="210"/>
        <v>6.1711868398079482E-2</v>
      </c>
      <c r="R678" s="30">
        <f t="shared" si="215"/>
        <v>8.6449700947339387</v>
      </c>
      <c r="S678" s="30">
        <f t="shared" si="216"/>
        <v>-28.700692583618768</v>
      </c>
      <c r="T678" s="30">
        <f t="shared" si="217"/>
        <v>-14.350040326474419</v>
      </c>
      <c r="U678" s="39">
        <f t="shared" si="218"/>
        <v>14216528.072385902</v>
      </c>
      <c r="V678" s="39">
        <f t="shared" si="211"/>
        <v>1705983.3686863082</v>
      </c>
      <c r="W678" s="39">
        <f t="shared" si="212"/>
        <v>31183791.461717818</v>
      </c>
      <c r="X678" s="30">
        <f t="shared" si="213"/>
        <v>194.95755226407172</v>
      </c>
    </row>
    <row r="679" spans="5:24" x14ac:dyDescent="0.3">
      <c r="E679" s="30">
        <f t="shared" si="219"/>
        <v>6.7699999999999001</v>
      </c>
      <c r="F679" s="30">
        <f t="shared" si="220"/>
        <v>232.61935947946577</v>
      </c>
      <c r="G679" s="30">
        <f t="shared" si="214"/>
        <v>5.449403467401237</v>
      </c>
      <c r="H679" s="30">
        <f t="shared" si="221"/>
        <v>3.7170495623062294E-2</v>
      </c>
      <c r="I679" s="30">
        <f t="shared" si="202"/>
        <v>19.732680123311077</v>
      </c>
      <c r="J679" s="30">
        <f t="shared" si="203"/>
        <v>108.41870358244586</v>
      </c>
      <c r="K679" s="30">
        <f t="shared" si="204"/>
        <v>52.612992382757596</v>
      </c>
      <c r="L679" s="30">
        <f t="shared" si="205"/>
        <v>2102.5220687466926</v>
      </c>
      <c r="M679" s="30">
        <f t="shared" si="206"/>
        <v>4.3542586872616348E-2</v>
      </c>
      <c r="N679" s="30">
        <f t="shared" si="207"/>
        <v>6.9018413056046602E-3</v>
      </c>
      <c r="O679" s="30">
        <f t="shared" si="208"/>
        <v>96.232070191745336</v>
      </c>
      <c r="P679" s="30">
        <f t="shared" si="209"/>
        <v>0.35601734137039892</v>
      </c>
      <c r="Q679" s="30">
        <f t="shared" si="210"/>
        <v>6.1697872067782857E-2</v>
      </c>
      <c r="R679" s="30">
        <f t="shared" si="215"/>
        <v>8.5233467646483341</v>
      </c>
      <c r="S679" s="30">
        <f t="shared" si="216"/>
        <v>-28.450436232680584</v>
      </c>
      <c r="T679" s="30">
        <f t="shared" si="217"/>
        <v>-14.35211948165367</v>
      </c>
      <c r="U679" s="39">
        <f t="shared" si="218"/>
        <v>14054492.06384463</v>
      </c>
      <c r="V679" s="39">
        <f t="shared" si="211"/>
        <v>1686539.0476613557</v>
      </c>
      <c r="W679" s="39">
        <f t="shared" si="212"/>
        <v>31200656.852194432</v>
      </c>
      <c r="X679" s="30">
        <f t="shared" si="213"/>
        <v>195.22024779449509</v>
      </c>
    </row>
    <row r="680" spans="5:24" x14ac:dyDescent="0.3">
      <c r="E680" s="30">
        <f t="shared" si="219"/>
        <v>6.7799999999998999</v>
      </c>
      <c r="F680" s="30">
        <f t="shared" si="220"/>
        <v>232.70459294711225</v>
      </c>
      <c r="G680" s="30">
        <f t="shared" si="214"/>
        <v>5.4497698077460885</v>
      </c>
      <c r="H680" s="30">
        <f t="shared" si="221"/>
        <v>3.6634034485150124E-2</v>
      </c>
      <c r="I680" s="30">
        <f t="shared" si="202"/>
        <v>19.44817576098427</v>
      </c>
      <c r="J680" s="30">
        <f t="shared" si="203"/>
        <v>108.27518238762931</v>
      </c>
      <c r="K680" s="30">
        <f t="shared" si="204"/>
        <v>52.732593378438047</v>
      </c>
      <c r="L680" s="30">
        <f t="shared" si="205"/>
        <v>2107.3015675258694</v>
      </c>
      <c r="M680" s="30">
        <f t="shared" si="206"/>
        <v>4.302673293099351E-2</v>
      </c>
      <c r="N680" s="30">
        <f t="shared" si="207"/>
        <v>6.920172754819905E-3</v>
      </c>
      <c r="O680" s="30">
        <f t="shared" si="208"/>
        <v>96.130241904022995</v>
      </c>
      <c r="P680" s="30">
        <f t="shared" si="209"/>
        <v>0.35503308192390659</v>
      </c>
      <c r="Q680" s="30">
        <f t="shared" si="210"/>
        <v>6.1683944011359036E-2</v>
      </c>
      <c r="R680" s="30">
        <f t="shared" si="215"/>
        <v>8.4021623885168921</v>
      </c>
      <c r="S680" s="30">
        <f t="shared" si="216"/>
        <v>-28.201649035897205</v>
      </c>
      <c r="T680" s="30">
        <f t="shared" si="217"/>
        <v>-14.354137082535766</v>
      </c>
      <c r="U680" s="39">
        <f t="shared" si="218"/>
        <v>13893075.57188781</v>
      </c>
      <c r="V680" s="39">
        <f t="shared" si="211"/>
        <v>1667169.0686265372</v>
      </c>
      <c r="W680" s="39">
        <f t="shared" si="212"/>
        <v>31217328.542880699</v>
      </c>
      <c r="X680" s="30">
        <f t="shared" si="213"/>
        <v>195.48252017865389</v>
      </c>
    </row>
    <row r="681" spans="5:24" x14ac:dyDescent="0.3">
      <c r="E681" s="30">
        <f t="shared" si="219"/>
        <v>6.7899999999998997</v>
      </c>
      <c r="F681" s="30">
        <f t="shared" si="220"/>
        <v>232.78861457099742</v>
      </c>
      <c r="G681" s="30">
        <f t="shared" si="214"/>
        <v>5.4501308081793516</v>
      </c>
      <c r="H681" s="30">
        <f t="shared" si="221"/>
        <v>3.6100043326303677E-2</v>
      </c>
      <c r="I681" s="30">
        <f t="shared" si="202"/>
        <v>19.166159270625297</v>
      </c>
      <c r="J681" s="30">
        <f t="shared" si="203"/>
        <v>108.13164101680395</v>
      </c>
      <c r="K681" s="30">
        <f t="shared" si="204"/>
        <v>52.852211187459176</v>
      </c>
      <c r="L681" s="30">
        <f t="shared" si="205"/>
        <v>2112.0817382002988</v>
      </c>
      <c r="M681" s="30">
        <f t="shared" si="206"/>
        <v>4.2513406442067185E-2</v>
      </c>
      <c r="N681" s="30">
        <f t="shared" si="207"/>
        <v>6.9385592809568693E-3</v>
      </c>
      <c r="O681" s="30">
        <f t="shared" si="208"/>
        <v>96.028399301422411</v>
      </c>
      <c r="P681" s="30">
        <f t="shared" si="209"/>
        <v>0.3540284924068241</v>
      </c>
      <c r="Q681" s="30">
        <f t="shared" si="210"/>
        <v>6.1670084196158027E-2</v>
      </c>
      <c r="R681" s="30">
        <f t="shared" si="215"/>
        <v>8.2814193842098511</v>
      </c>
      <c r="S681" s="30">
        <f t="shared" si="216"/>
        <v>-27.954351693733265</v>
      </c>
      <c r="T681" s="30">
        <f t="shared" si="217"/>
        <v>-14.356093460500391</v>
      </c>
      <c r="U681" s="39">
        <f t="shared" si="218"/>
        <v>13732281.973707529</v>
      </c>
      <c r="V681" s="39">
        <f t="shared" si="211"/>
        <v>1647873.8368449034</v>
      </c>
      <c r="W681" s="39">
        <f t="shared" si="212"/>
        <v>31233807.281249147</v>
      </c>
      <c r="X681" s="30">
        <f t="shared" si="213"/>
        <v>195.74436869326399</v>
      </c>
    </row>
    <row r="682" spans="5:24" x14ac:dyDescent="0.3">
      <c r="E682" s="30">
        <f t="shared" si="219"/>
        <v>6.7999999999998995</v>
      </c>
      <c r="F682" s="30">
        <f t="shared" si="220"/>
        <v>232.87142876483952</v>
      </c>
      <c r="G682" s="30">
        <f t="shared" si="214"/>
        <v>5.450486493387479</v>
      </c>
      <c r="H682" s="30">
        <f t="shared" si="221"/>
        <v>3.5568520812745419E-2</v>
      </c>
      <c r="I682" s="30">
        <f t="shared" si="202"/>
        <v>18.886615753687963</v>
      </c>
      <c r="J682" s="30">
        <f t="shared" si="203"/>
        <v>107.98808008219895</v>
      </c>
      <c r="K682" s="30">
        <f t="shared" si="204"/>
        <v>52.971845299630012</v>
      </c>
      <c r="L682" s="30">
        <f t="shared" si="205"/>
        <v>2116.8625603817136</v>
      </c>
      <c r="M682" s="30">
        <f t="shared" si="206"/>
        <v>4.2002605598777776E-2</v>
      </c>
      <c r="N682" s="30">
        <f t="shared" si="207"/>
        <v>6.957001049494412E-3</v>
      </c>
      <c r="O682" s="30">
        <f t="shared" si="208"/>
        <v>95.926542818320158</v>
      </c>
      <c r="P682" s="30">
        <f t="shared" si="209"/>
        <v>0.35300300410742924</v>
      </c>
      <c r="Q682" s="30">
        <f t="shared" si="210"/>
        <v>6.1656292573389213E-2</v>
      </c>
      <c r="R682" s="30">
        <f t="shared" si="215"/>
        <v>8.1611200033191764</v>
      </c>
      <c r="S682" s="30">
        <f t="shared" si="216"/>
        <v>-27.708565263814918</v>
      </c>
      <c r="T682" s="30">
        <f t="shared" si="217"/>
        <v>-14.35798894390811</v>
      </c>
      <c r="U682" s="39">
        <f t="shared" si="218"/>
        <v>13572114.416135712</v>
      </c>
      <c r="V682" s="39">
        <f t="shared" si="211"/>
        <v>1628653.7299362854</v>
      </c>
      <c r="W682" s="39">
        <f t="shared" si="212"/>
        <v>31250093.818548508</v>
      </c>
      <c r="X682" s="30">
        <f t="shared" si="213"/>
        <v>196.00579262793826</v>
      </c>
    </row>
    <row r="683" spans="5:24" x14ac:dyDescent="0.3">
      <c r="E683" s="30">
        <f t="shared" si="219"/>
        <v>6.8099999999998992</v>
      </c>
      <c r="F683" s="30">
        <f t="shared" si="220"/>
        <v>232.95303996487272</v>
      </c>
      <c r="G683" s="30">
        <f t="shared" si="214"/>
        <v>5.4508368880375961</v>
      </c>
      <c r="H683" s="30">
        <f t="shared" si="221"/>
        <v>3.5039465011710291E-2</v>
      </c>
      <c r="I683" s="30">
        <f t="shared" si="202"/>
        <v>18.609530101049813</v>
      </c>
      <c r="J683" s="30">
        <f t="shared" si="203"/>
        <v>107.84450019275987</v>
      </c>
      <c r="K683" s="30">
        <f t="shared" si="204"/>
        <v>53.09149520749591</v>
      </c>
      <c r="L683" s="30">
        <f t="shared" si="205"/>
        <v>2121.6440137911954</v>
      </c>
      <c r="M683" s="30">
        <f t="shared" si="206"/>
        <v>4.1494327980087717E-2</v>
      </c>
      <c r="N683" s="30">
        <f t="shared" si="207"/>
        <v>6.9754982264085786E-3</v>
      </c>
      <c r="O683" s="30">
        <f t="shared" si="208"/>
        <v>95.824672886763125</v>
      </c>
      <c r="P683" s="30">
        <f t="shared" si="209"/>
        <v>0.35195602663908643</v>
      </c>
      <c r="Q683" s="30">
        <f t="shared" si="210"/>
        <v>6.1642569077684582E-2</v>
      </c>
      <c r="R683" s="30">
        <f t="shared" si="215"/>
        <v>8.0412663271494544</v>
      </c>
      <c r="S683" s="30">
        <f t="shared" si="216"/>
        <v>-27.464311199799834</v>
      </c>
      <c r="T683" s="30">
        <f t="shared" si="217"/>
        <v>-14.359823857891284</v>
      </c>
      <c r="U683" s="39">
        <f t="shared" si="218"/>
        <v>13412575.810069578</v>
      </c>
      <c r="V683" s="39">
        <f t="shared" si="211"/>
        <v>1609509.0972083493</v>
      </c>
      <c r="W683" s="39">
        <f t="shared" si="212"/>
        <v>31266188.909520593</v>
      </c>
      <c r="X683" s="30">
        <f t="shared" si="213"/>
        <v>196.26679128503378</v>
      </c>
    </row>
    <row r="684" spans="5:24" x14ac:dyDescent="0.3">
      <c r="E684" s="30">
        <f t="shared" si="219"/>
        <v>6.819999999999899</v>
      </c>
      <c r="F684" s="30">
        <f t="shared" si="220"/>
        <v>233.0334526281442</v>
      </c>
      <c r="G684" s="30">
        <f t="shared" si="214"/>
        <v>5.4511820167713587</v>
      </c>
      <c r="H684" s="30">
        <f t="shared" si="221"/>
        <v>3.4512873376257858E-2</v>
      </c>
      <c r="I684" s="30">
        <f t="shared" si="202"/>
        <v>18.334886989051814</v>
      </c>
      <c r="J684" s="30">
        <f t="shared" si="203"/>
        <v>107.70090195418095</v>
      </c>
      <c r="K684" s="30">
        <f t="shared" si="204"/>
        <v>53.21116040631167</v>
      </c>
      <c r="L684" s="30">
        <f t="shared" si="205"/>
        <v>2126.4260782581</v>
      </c>
      <c r="M684" s="30">
        <f t="shared" si="206"/>
        <v>4.0988570533773444E-2</v>
      </c>
      <c r="N684" s="30">
        <f t="shared" si="207"/>
        <v>6.9940509781740825E-3</v>
      </c>
      <c r="O684" s="30">
        <f t="shared" si="208"/>
        <v>95.722789936491381</v>
      </c>
      <c r="P684" s="30">
        <f t="shared" si="209"/>
        <v>0.35088694683359373</v>
      </c>
      <c r="Q684" s="30">
        <f t="shared" si="210"/>
        <v>6.1628913626634099E-2</v>
      </c>
      <c r="R684" s="30">
        <f t="shared" si="215"/>
        <v>7.9218602624762848</v>
      </c>
      <c r="S684" s="30">
        <f t="shared" si="216"/>
        <v>-27.221611393561723</v>
      </c>
      <c r="T684" s="30">
        <f t="shared" si="217"/>
        <v>-14.361598524136229</v>
      </c>
      <c r="U684" s="39">
        <f t="shared" si="218"/>
        <v>13253668.824573867</v>
      </c>
      <c r="V684" s="39">
        <f t="shared" si="211"/>
        <v>1590440.2589488639</v>
      </c>
      <c r="W684" s="39">
        <f t="shared" si="212"/>
        <v>31282093.312110081</v>
      </c>
      <c r="X684" s="30">
        <f t="shared" si="213"/>
        <v>196.52736397949351</v>
      </c>
    </row>
    <row r="685" spans="5:24" x14ac:dyDescent="0.3">
      <c r="E685" s="30">
        <f t="shared" si="219"/>
        <v>6.8299999999998988</v>
      </c>
      <c r="F685" s="30">
        <f t="shared" si="220"/>
        <v>233.11267123076897</v>
      </c>
      <c r="G685" s="30">
        <f t="shared" si="214"/>
        <v>5.4515219041986382</v>
      </c>
      <c r="H685" s="30">
        <f t="shared" si="221"/>
        <v>3.3988742727952825E-2</v>
      </c>
      <c r="I685" s="30">
        <f t="shared" si="202"/>
        <v>18.062670875116197</v>
      </c>
      <c r="J685" s="30">
        <f t="shared" si="203"/>
        <v>107.55728596893958</v>
      </c>
      <c r="K685" s="30">
        <f t="shared" si="204"/>
        <v>53.330840394012803</v>
      </c>
      <c r="L685" s="30">
        <f t="shared" si="205"/>
        <v>2131.2087337189105</v>
      </c>
      <c r="M685" s="30">
        <f t="shared" si="206"/>
        <v>4.0485329558095827E-2</v>
      </c>
      <c r="N685" s="30">
        <f t="shared" si="207"/>
        <v>7.012659471765814E-3</v>
      </c>
      <c r="O685" s="30">
        <f t="shared" si="208"/>
        <v>95.620894394962633</v>
      </c>
      <c r="P685" s="30">
        <f t="shared" si="209"/>
        <v>0.34979512756173925</v>
      </c>
      <c r="Q685" s="30">
        <f t="shared" si="210"/>
        <v>6.1615326120290803E-2</v>
      </c>
      <c r="R685" s="30">
        <f t="shared" si="215"/>
        <v>7.8029035370506437</v>
      </c>
      <c r="S685" s="30">
        <f t="shared" si="216"/>
        <v>-26.980488221008656</v>
      </c>
      <c r="T685" s="30">
        <f t="shared" si="217"/>
        <v>-14.363313260655962</v>
      </c>
      <c r="U685" s="39">
        <f t="shared" si="218"/>
        <v>13095395.880629912</v>
      </c>
      <c r="V685" s="39">
        <f t="shared" si="211"/>
        <v>1571447.5056755894</v>
      </c>
      <c r="W685" s="39">
        <f t="shared" si="212"/>
        <v>31297807.787166838</v>
      </c>
      <c r="X685" s="30">
        <f t="shared" si="213"/>
        <v>196.7875100386824</v>
      </c>
    </row>
    <row r="686" spans="5:24" x14ac:dyDescent="0.3">
      <c r="E686" s="30">
        <f t="shared" si="219"/>
        <v>6.8399999999998986</v>
      </c>
      <c r="F686" s="30">
        <f t="shared" si="220"/>
        <v>233.19070026613949</v>
      </c>
      <c r="G686" s="30">
        <f t="shared" si="214"/>
        <v>5.4518565748910177</v>
      </c>
      <c r="H686" s="30">
        <f t="shared" si="221"/>
        <v>3.3467069237946845E-2</v>
      </c>
      <c r="I686" s="30">
        <f t="shared" si="202"/>
        <v>17.792865992906112</v>
      </c>
      <c r="J686" s="30">
        <f t="shared" si="203"/>
        <v>107.41365283633303</v>
      </c>
      <c r="K686" s="30">
        <f t="shared" si="204"/>
        <v>53.450534671184933</v>
      </c>
      <c r="L686" s="30">
        <f t="shared" si="205"/>
        <v>2135.9919602160135</v>
      </c>
      <c r="M686" s="30">
        <f t="shared" si="206"/>
        <v>3.9984600682249266E-2</v>
      </c>
      <c r="N686" s="30">
        <f t="shared" si="207"/>
        <v>7.0313238746603458E-3</v>
      </c>
      <c r="O686" s="30">
        <f t="shared" si="208"/>
        <v>95.518986687378288</v>
      </c>
      <c r="P686" s="30">
        <f t="shared" si="209"/>
        <v>0.34867990647514335</v>
      </c>
      <c r="Q686" s="30">
        <f t="shared" si="210"/>
        <v>6.1601806440642941E-2</v>
      </c>
      <c r="R686" s="30">
        <f t="shared" si="215"/>
        <v>7.6843976948255941</v>
      </c>
      <c r="S686" s="30">
        <f t="shared" si="216"/>
        <v>-26.740964591890975</v>
      </c>
      <c r="T686" s="30">
        <f t="shared" si="217"/>
        <v>-14.364968381552709</v>
      </c>
      <c r="U686" s="39">
        <f t="shared" si="218"/>
        <v>12937759.144498831</v>
      </c>
      <c r="V686" s="39">
        <f t="shared" si="211"/>
        <v>1552531.0973398597</v>
      </c>
      <c r="W686" s="39">
        <f t="shared" si="212"/>
        <v>31313333.098140236</v>
      </c>
      <c r="X686" s="30">
        <f t="shared" si="213"/>
        <v>197.04722880221712</v>
      </c>
    </row>
    <row r="687" spans="5:24" x14ac:dyDescent="0.3">
      <c r="E687" s="30">
        <f t="shared" si="219"/>
        <v>6.8499999999998984</v>
      </c>
      <c r="F687" s="30">
        <f t="shared" si="220"/>
        <v>233.26754424308774</v>
      </c>
      <c r="G687" s="30">
        <f t="shared" si="214"/>
        <v>5.4521860533750965</v>
      </c>
      <c r="H687" s="30">
        <f t="shared" si="221"/>
        <v>3.2947848407882674E-2</v>
      </c>
      <c r="I687" s="30">
        <f t="shared" si="202"/>
        <v>17.525456346987202</v>
      </c>
      <c r="J687" s="30">
        <f t="shared" si="203"/>
        <v>107.2700031525175</v>
      </c>
      <c r="K687" s="30">
        <f t="shared" si="204"/>
        <v>53.570242741031208</v>
      </c>
      <c r="L687" s="30">
        <f t="shared" si="205"/>
        <v>2140.7757378963975</v>
      </c>
      <c r="M687" s="30">
        <f t="shared" si="206"/>
        <v>3.9486378845480188E-2</v>
      </c>
      <c r="N687" s="30">
        <f t="shared" si="207"/>
        <v>7.0500443548374269E-3</v>
      </c>
      <c r="O687" s="30">
        <f t="shared" si="208"/>
        <v>95.417067236711162</v>
      </c>
      <c r="P687" s="30">
        <f t="shared" si="209"/>
        <v>0.34754059466288711</v>
      </c>
      <c r="Q687" s="30">
        <f t="shared" si="210"/>
        <v>6.1588354451050181E-2</v>
      </c>
      <c r="R687" s="30">
        <f t="shared" si="215"/>
        <v>7.5663440908796025</v>
      </c>
      <c r="S687" s="30">
        <f t="shared" si="216"/>
        <v>-26.503064003996133</v>
      </c>
      <c r="T687" s="30">
        <f t="shared" si="217"/>
        <v>-14.366564196769318</v>
      </c>
      <c r="U687" s="39">
        <f t="shared" si="218"/>
        <v>12780760.520662984</v>
      </c>
      <c r="V687" s="39">
        <f t="shared" si="211"/>
        <v>1533691.2624795581</v>
      </c>
      <c r="W687" s="39">
        <f t="shared" si="212"/>
        <v>31328670.010765031</v>
      </c>
      <c r="X687" s="30">
        <f t="shared" si="213"/>
        <v>197.30651962178962</v>
      </c>
    </row>
    <row r="688" spans="5:24" x14ac:dyDescent="0.3">
      <c r="E688" s="30">
        <f t="shared" si="219"/>
        <v>6.8599999999998982</v>
      </c>
      <c r="F688" s="30">
        <f t="shared" si="220"/>
        <v>233.34320768399652</v>
      </c>
      <c r="G688" s="30">
        <f t="shared" si="214"/>
        <v>5.4525103641255859</v>
      </c>
      <c r="H688" s="30">
        <f t="shared" si="221"/>
        <v>3.2431075048933167E-2</v>
      </c>
      <c r="I688" s="30">
        <f t="shared" si="202"/>
        <v>17.260425706947242</v>
      </c>
      <c r="J688" s="30">
        <f t="shared" si="203"/>
        <v>107.12633751054982</v>
      </c>
      <c r="K688" s="30">
        <f t="shared" si="204"/>
        <v>53.689964109337616</v>
      </c>
      <c r="L688" s="30">
        <f t="shared" si="205"/>
        <v>2145.5600470102668</v>
      </c>
      <c r="M688" s="30">
        <f t="shared" si="206"/>
        <v>3.899065827475371E-2</v>
      </c>
      <c r="N688" s="30">
        <f t="shared" si="207"/>
        <v>7.0688210807815025E-3</v>
      </c>
      <c r="O688" s="30">
        <f t="shared" si="208"/>
        <v>95.315136463735101</v>
      </c>
      <c r="P688" s="30">
        <f t="shared" si="209"/>
        <v>0.34637647521578085</v>
      </c>
      <c r="Q688" s="30">
        <f t="shared" si="210"/>
        <v>6.1574969995640563E-2</v>
      </c>
      <c r="R688" s="30">
        <f t="shared" si="215"/>
        <v>7.4487438860077821</v>
      </c>
      <c r="S688" s="30">
        <f t="shared" si="216"/>
        <v>-26.266810602174175</v>
      </c>
      <c r="T688" s="30">
        <f t="shared" si="217"/>
        <v>-14.36810101182861</v>
      </c>
      <c r="U688" s="39">
        <f t="shared" si="218"/>
        <v>12624401.644305909</v>
      </c>
      <c r="V688" s="39">
        <f t="shared" si="211"/>
        <v>1514928.197316709</v>
      </c>
      <c r="W688" s="39">
        <f t="shared" si="212"/>
        <v>31343819.292738199</v>
      </c>
      <c r="X688" s="30">
        <f t="shared" si="213"/>
        <v>197.56538186098405</v>
      </c>
    </row>
    <row r="689" spans="5:24" x14ac:dyDescent="0.3">
      <c r="E689" s="30">
        <f t="shared" si="219"/>
        <v>6.869999999999898</v>
      </c>
      <c r="F689" s="30">
        <f t="shared" si="220"/>
        <v>233.4176951228566</v>
      </c>
      <c r="G689" s="30">
        <f t="shared" si="214"/>
        <v>5.452829531558181</v>
      </c>
      <c r="H689" s="30">
        <f t="shared" si="221"/>
        <v>3.1916743259507996E-2</v>
      </c>
      <c r="I689" s="30">
        <f t="shared" si="202"/>
        <v>16.9977576009255</v>
      </c>
      <c r="J689" s="30">
        <f t="shared" si="203"/>
        <v>106.98265650043153</v>
      </c>
      <c r="K689" s="30">
        <f t="shared" si="204"/>
        <v>53.809698284436188</v>
      </c>
      <c r="L689" s="30">
        <f t="shared" si="205"/>
        <v>2150.3448679095709</v>
      </c>
      <c r="M689" s="30">
        <f t="shared" si="206"/>
        <v>3.8497432460835972E-2</v>
      </c>
      <c r="N689" s="30">
        <f t="shared" si="207"/>
        <v>7.0876542214832368E-3</v>
      </c>
      <c r="O689" s="30">
        <f t="shared" si="208"/>
        <v>95.213194787056167</v>
      </c>
      <c r="P689" s="30">
        <f t="shared" si="209"/>
        <v>0.34518680169041038</v>
      </c>
      <c r="Q689" s="30">
        <f t="shared" si="210"/>
        <v>6.1561652898664783E-2</v>
      </c>
      <c r="R689" s="30">
        <f t="shared" si="215"/>
        <v>7.3315980409497712</v>
      </c>
      <c r="S689" s="30">
        <f t="shared" si="216"/>
        <v>-26.032229242691269</v>
      </c>
      <c r="T689" s="30">
        <f t="shared" si="217"/>
        <v>-14.369579127559657</v>
      </c>
      <c r="U689" s="39">
        <f t="shared" si="218"/>
        <v>12468683.873287287</v>
      </c>
      <c r="V689" s="39">
        <f t="shared" si="211"/>
        <v>1496242.0647944743</v>
      </c>
      <c r="W689" s="39">
        <f t="shared" si="212"/>
        <v>31358781.713386144</v>
      </c>
      <c r="X689" s="30">
        <f t="shared" si="213"/>
        <v>197.82381489508657</v>
      </c>
    </row>
    <row r="690" spans="5:24" x14ac:dyDescent="0.3">
      <c r="E690" s="30">
        <f t="shared" si="219"/>
        <v>6.8799999999998978</v>
      </c>
      <c r="F690" s="30">
        <f t="shared" si="220"/>
        <v>233.49101110326609</v>
      </c>
      <c r="G690" s="30">
        <f t="shared" si="214"/>
        <v>5.4531435800221928</v>
      </c>
      <c r="H690" s="30">
        <f t="shared" si="221"/>
        <v>3.1404846401184017E-2</v>
      </c>
      <c r="I690" s="30">
        <f t="shared" si="202"/>
        <v>16.737435308498586</v>
      </c>
      <c r="J690" s="30">
        <f t="shared" si="203"/>
        <v>106.83896070915594</v>
      </c>
      <c r="K690" s="30">
        <f t="shared" si="204"/>
        <v>53.929444777165848</v>
      </c>
      <c r="L690" s="30">
        <f t="shared" si="205"/>
        <v>2155.1301810464383</v>
      </c>
      <c r="M690" s="30">
        <f t="shared" si="206"/>
        <v>3.8006694132645055E-2</v>
      </c>
      <c r="N690" s="30">
        <f t="shared" si="207"/>
        <v>7.1065439464410201E-3</v>
      </c>
      <c r="O690" s="30">
        <f t="shared" si="208"/>
        <v>95.11124262314614</v>
      </c>
      <c r="P690" s="30">
        <f t="shared" si="209"/>
        <v>0.34397079646429662</v>
      </c>
      <c r="Q690" s="30">
        <f t="shared" si="210"/>
        <v>6.1548402963803629E-2</v>
      </c>
      <c r="R690" s="30">
        <f t="shared" si="215"/>
        <v>7.214907310219556</v>
      </c>
      <c r="S690" s="30">
        <f t="shared" si="216"/>
        <v>-25.799345563468464</v>
      </c>
      <c r="T690" s="30">
        <f t="shared" si="217"/>
        <v>-14.370998839809769</v>
      </c>
      <c r="U690" s="39">
        <f t="shared" si="218"/>
        <v>12313608.279564675</v>
      </c>
      <c r="V690" s="39">
        <f t="shared" si="211"/>
        <v>1477632.9935477609</v>
      </c>
      <c r="W690" s="39">
        <f t="shared" si="212"/>
        <v>31373558.043321621</v>
      </c>
      <c r="X690" s="30">
        <f t="shared" si="213"/>
        <v>198.08181811088772</v>
      </c>
    </row>
    <row r="691" spans="5:24" x14ac:dyDescent="0.3">
      <c r="E691" s="30">
        <f t="shared" si="219"/>
        <v>6.8899999999998975</v>
      </c>
      <c r="F691" s="30">
        <f t="shared" si="220"/>
        <v>233.56316017636829</v>
      </c>
      <c r="G691" s="30">
        <f t="shared" si="214"/>
        <v>5.4534525337929232</v>
      </c>
      <c r="H691" s="30">
        <f t="shared" si="221"/>
        <v>3.0895377073036911E-2</v>
      </c>
      <c r="I691" s="30">
        <f t="shared" si="202"/>
        <v>16.4794418528639</v>
      </c>
      <c r="J691" s="30">
        <f t="shared" si="203"/>
        <v>106.69525072075784</v>
      </c>
      <c r="K691" s="30">
        <f t="shared" si="204"/>
        <v>54.04920310083093</v>
      </c>
      <c r="L691" s="30">
        <f t="shared" si="205"/>
        <v>2159.9159669715223</v>
      </c>
      <c r="M691" s="30">
        <f t="shared" si="206"/>
        <v>3.7518435229708526E-2</v>
      </c>
      <c r="N691" s="30">
        <f t="shared" si="207"/>
        <v>7.1254904256625104E-3</v>
      </c>
      <c r="O691" s="30">
        <f t="shared" si="208"/>
        <v>95.009280386377682</v>
      </c>
      <c r="P691" s="30">
        <f t="shared" si="209"/>
        <v>0.34272764897260305</v>
      </c>
      <c r="Q691" s="30">
        <f t="shared" si="210"/>
        <v>6.1535219973424343E-2</v>
      </c>
      <c r="R691" s="30">
        <f t="shared" si="215"/>
        <v>7.0986722354989196</v>
      </c>
      <c r="S691" s="30">
        <f t="shared" si="216"/>
        <v>-25.568186060832232</v>
      </c>
      <c r="T691" s="30">
        <f t="shared" si="217"/>
        <v>-14.372360439140968</v>
      </c>
      <c r="U691" s="39">
        <f t="shared" si="218"/>
        <v>12159175.640008915</v>
      </c>
      <c r="V691" s="39">
        <f t="shared" si="211"/>
        <v>1459101.0768010698</v>
      </c>
      <c r="W691" s="39">
        <f t="shared" si="212"/>
        <v>31388149.054089632</v>
      </c>
      <c r="X691" s="30">
        <f t="shared" si="213"/>
        <v>198.33939090647775</v>
      </c>
    </row>
    <row r="692" spans="5:24" x14ac:dyDescent="0.3">
      <c r="E692" s="30">
        <f t="shared" si="219"/>
        <v>6.8999999999998973</v>
      </c>
      <c r="F692" s="30">
        <f t="shared" si="220"/>
        <v>233.63414689872329</v>
      </c>
      <c r="G692" s="30">
        <f t="shared" si="214"/>
        <v>5.4537564170637651</v>
      </c>
      <c r="H692" s="30">
        <f t="shared" si="221"/>
        <v>3.0388327084196476E-2</v>
      </c>
      <c r="I692" s="30">
        <f t="shared" si="202"/>
        <v>16.223759992255577</v>
      </c>
      <c r="J692" s="30">
        <f t="shared" si="203"/>
        <v>106.55152711636643</v>
      </c>
      <c r="K692" s="30">
        <f t="shared" si="204"/>
        <v>54.168972771157101</v>
      </c>
      <c r="L692" s="30">
        <f t="shared" si="205"/>
        <v>2164.7022063322361</v>
      </c>
      <c r="M692" s="30">
        <f t="shared" si="206"/>
        <v>3.7032646872548002E-2</v>
      </c>
      <c r="N692" s="30">
        <f t="shared" si="207"/>
        <v>7.144493829666144E-3</v>
      </c>
      <c r="O692" s="30">
        <f t="shared" si="208"/>
        <v>94.907308489061975</v>
      </c>
      <c r="P692" s="30">
        <f t="shared" si="209"/>
        <v>0.34145651381582015</v>
      </c>
      <c r="Q692" s="30">
        <f t="shared" si="210"/>
        <v>6.1522103687781007E-2</v>
      </c>
      <c r="R692" s="30">
        <f t="shared" si="215"/>
        <v>6.9828931385521837</v>
      </c>
      <c r="S692" s="30">
        <f t="shared" si="216"/>
        <v>-25.338778173481607</v>
      </c>
      <c r="T692" s="30">
        <f t="shared" si="217"/>
        <v>-14.373664210509514</v>
      </c>
      <c r="U692" s="39">
        <f t="shared" si="218"/>
        <v>12005386.42655427</v>
      </c>
      <c r="V692" s="39">
        <f t="shared" si="211"/>
        <v>1440646.3711865123</v>
      </c>
      <c r="W692" s="39">
        <f t="shared" si="212"/>
        <v>31402555.517801497</v>
      </c>
      <c r="X692" s="30">
        <f t="shared" si="213"/>
        <v>198.59653269103271</v>
      </c>
    </row>
    <row r="693" spans="5:24" x14ac:dyDescent="0.3">
      <c r="E693" s="30">
        <f t="shared" si="219"/>
        <v>6.9099999999998971</v>
      </c>
      <c r="F693" s="30">
        <f t="shared" si="220"/>
        <v>233.70397583010882</v>
      </c>
      <c r="G693" s="30">
        <f t="shared" si="214"/>
        <v>5.4540552539380078</v>
      </c>
      <c r="H693" s="30">
        <f t="shared" si="221"/>
        <v>2.9883687424270278E-2</v>
      </c>
      <c r="I693" s="30">
        <f t="shared" si="202"/>
        <v>15.970372210520761</v>
      </c>
      <c r="J693" s="30">
        <f t="shared" si="203"/>
        <v>106.40779047426133</v>
      </c>
      <c r="K693" s="30">
        <f t="shared" si="204"/>
        <v>54.288753306244679</v>
      </c>
      <c r="L693" s="30">
        <f t="shared" si="205"/>
        <v>2169.4888798708894</v>
      </c>
      <c r="M693" s="30">
        <f t="shared" si="206"/>
        <v>3.654931933079171E-2</v>
      </c>
      <c r="N693" s="30">
        <f t="shared" si="207"/>
        <v>7.1635543294826841E-3</v>
      </c>
      <c r="O693" s="30">
        <f t="shared" si="208"/>
        <v>94.805327341488422</v>
      </c>
      <c r="P693" s="30">
        <f t="shared" si="209"/>
        <v>0.34015650872672171</v>
      </c>
      <c r="Q693" s="30">
        <f t="shared" si="210"/>
        <v>6.1509053844153588E-2</v>
      </c>
      <c r="R693" s="30">
        <f t="shared" si="215"/>
        <v>6.8675701136151828</v>
      </c>
      <c r="S693" s="30">
        <f t="shared" si="216"/>
        <v>-25.111150374466618</v>
      </c>
      <c r="T693" s="30">
        <f t="shared" si="217"/>
        <v>-14.374910432926931</v>
      </c>
      <c r="U693" s="39">
        <f t="shared" si="218"/>
        <v>11852240.795618059</v>
      </c>
      <c r="V693" s="39">
        <f t="shared" si="211"/>
        <v>1422268.8954741671</v>
      </c>
      <c r="W693" s="39">
        <f t="shared" si="212"/>
        <v>31416778.206756238</v>
      </c>
      <c r="X693" s="30">
        <f t="shared" si="213"/>
        <v>198.85324288459302</v>
      </c>
    </row>
    <row r="694" spans="5:24" x14ac:dyDescent="0.3">
      <c r="E694" s="30">
        <f t="shared" si="219"/>
        <v>6.9199999999998969</v>
      </c>
      <c r="F694" s="30">
        <f t="shared" si="220"/>
        <v>233.77265153124497</v>
      </c>
      <c r="G694" s="30">
        <f t="shared" si="214"/>
        <v>5.454349068420318</v>
      </c>
      <c r="H694" s="30">
        <f t="shared" si="221"/>
        <v>2.9381448231013962E-2</v>
      </c>
      <c r="I694" s="30">
        <f t="shared" si="202"/>
        <v>15.719260706776096</v>
      </c>
      <c r="J694" s="30">
        <f t="shared" si="203"/>
        <v>106.26404136993206</v>
      </c>
      <c r="K694" s="30">
        <f t="shared" si="204"/>
        <v>54.408544226519069</v>
      </c>
      <c r="L694" s="30">
        <f t="shared" si="205"/>
        <v>2174.2759684227071</v>
      </c>
      <c r="M694" s="30">
        <f t="shared" si="206"/>
        <v>3.6068441988794255E-2</v>
      </c>
      <c r="N694" s="30">
        <f t="shared" si="207"/>
        <v>7.1826720966567626E-3</v>
      </c>
      <c r="O694" s="30">
        <f t="shared" si="208"/>
        <v>94.703337351966795</v>
      </c>
      <c r="P694" s="30">
        <f t="shared" si="209"/>
        <v>0.33882671238361445</v>
      </c>
      <c r="Q694" s="30">
        <f t="shared" si="210"/>
        <v>6.1496070155919659E-2</v>
      </c>
      <c r="R694" s="30">
        <f t="shared" si="215"/>
        <v>6.7527030192063853</v>
      </c>
      <c r="S694" s="30">
        <f t="shared" si="216"/>
        <v>-24.885332272075853</v>
      </c>
      <c r="T694" s="30">
        <f t="shared" si="217"/>
        <v>-14.3760993791008</v>
      </c>
      <c r="U694" s="39">
        <f t="shared" si="218"/>
        <v>11699738.576717345</v>
      </c>
      <c r="V694" s="39">
        <f t="shared" si="211"/>
        <v>1403968.6292060814</v>
      </c>
      <c r="W694" s="39">
        <f t="shared" si="212"/>
        <v>31430817.893048298</v>
      </c>
      <c r="X694" s="30">
        <f t="shared" si="213"/>
        <v>199.10952091783221</v>
      </c>
    </row>
    <row r="695" spans="5:24" x14ac:dyDescent="0.3">
      <c r="E695" s="30">
        <f t="shared" si="219"/>
        <v>6.9299999999998967</v>
      </c>
      <c r="F695" s="30">
        <f t="shared" si="220"/>
        <v>233.84017856143703</v>
      </c>
      <c r="G695" s="30">
        <f t="shared" si="214"/>
        <v>5.4546378844078864</v>
      </c>
      <c r="H695" s="30">
        <f t="shared" si="221"/>
        <v>2.8881598756846927E-2</v>
      </c>
      <c r="I695" s="30">
        <f t="shared" ref="I695:I758" si="222">$B$11*S694+I694</f>
        <v>15.470407384055337</v>
      </c>
      <c r="J695" s="30">
        <f t="shared" ref="J695:J758" si="223">$B$11*T694+J694</f>
        <v>106.12028037614105</v>
      </c>
      <c r="K695" s="30">
        <f t="shared" ref="K695:K758" si="224">-$B$11*T694/1.2+K694</f>
        <v>54.52834505467824</v>
      </c>
      <c r="L695" s="30">
        <f t="shared" ref="L695:L758" si="225">K695*$B$15/1000</f>
        <v>2179.063452913731</v>
      </c>
      <c r="M695" s="30">
        <f t="shared" ref="M695:M758" si="226">$B$5*I695/(O695*(1+J695/$B$4)+I695)</f>
        <v>3.5590003308517734E-2</v>
      </c>
      <c r="N695" s="30">
        <f t="shared" ref="N695:N758" si="227">$B$6*(1+EXP(0.005*E695*60))</f>
        <v>7.201847303248409E-3</v>
      </c>
      <c r="O695" s="30">
        <f t="shared" ref="O695:O758" si="228">19.309+0.7095*J695</f>
        <v>94.601338926872074</v>
      </c>
      <c r="P695" s="30">
        <f t="shared" ref="P695:P758" si="229">1/(1/$B$3+N695/($B$3*(M695-N695)))</f>
        <v>0.33746616205546481</v>
      </c>
      <c r="Q695" s="30">
        <f t="shared" ref="Q695:Q758" si="230">M695*$B$7+$B$8</f>
        <v>6.1483152311552193E-2</v>
      </c>
      <c r="R695" s="30">
        <f t="shared" si="215"/>
        <v>6.6382914693021098</v>
      </c>
      <c r="S695" s="30">
        <f t="shared" si="216"/>
        <v>-24.66135472064925</v>
      </c>
      <c r="T695" s="30">
        <f t="shared" si="217"/>
        <v>-14.377231315053395</v>
      </c>
      <c r="U695" s="39">
        <f t="shared" si="218"/>
        <v>11547879.260202117</v>
      </c>
      <c r="V695" s="39">
        <f t="shared" ref="V695:V758" si="231">0.12*U695</f>
        <v>1385745.511224254</v>
      </c>
      <c r="W695" s="39">
        <f t="shared" ref="W695:W758" si="232">V695*$B$11+W694</f>
        <v>31444675.348160539</v>
      </c>
      <c r="X695" s="30">
        <f t="shared" ref="X695:X758" si="233">L695/(E695+$B$18)</f>
        <v>199.36536623181624</v>
      </c>
    </row>
    <row r="696" spans="5:24" x14ac:dyDescent="0.3">
      <c r="E696" s="30">
        <f t="shared" si="219"/>
        <v>6.9399999999998965</v>
      </c>
      <c r="F696" s="30">
        <f t="shared" si="220"/>
        <v>233.90656147613004</v>
      </c>
      <c r="G696" s="30">
        <f t="shared" si="214"/>
        <v>5.454921725681193</v>
      </c>
      <c r="H696" s="30">
        <f t="shared" si="221"/>
        <v>2.8384127330660647E-2</v>
      </c>
      <c r="I696" s="30">
        <f t="shared" si="222"/>
        <v>15.223793836848845</v>
      </c>
      <c r="J696" s="30">
        <f t="shared" si="223"/>
        <v>105.97650806299052</v>
      </c>
      <c r="K696" s="30">
        <f t="shared" si="224"/>
        <v>54.64815531563702</v>
      </c>
      <c r="L696" s="30">
        <f t="shared" si="225"/>
        <v>2183.851314358591</v>
      </c>
      <c r="M696" s="30">
        <f t="shared" si="226"/>
        <v>3.5113990789400501E-2</v>
      </c>
      <c r="N696" s="30">
        <f t="shared" si="227"/>
        <v>7.2210801218346114E-3</v>
      </c>
      <c r="O696" s="30">
        <f t="shared" si="228"/>
        <v>94.499332470691769</v>
      </c>
      <c r="P696" s="30">
        <f t="shared" si="229"/>
        <v>0.33607385106286242</v>
      </c>
      <c r="Q696" s="30">
        <f t="shared" si="230"/>
        <v>6.1470299973536029E-2</v>
      </c>
      <c r="R696" s="30">
        <f t="shared" si="215"/>
        <v>6.5243348238112047</v>
      </c>
      <c r="S696" s="30">
        <f t="shared" si="216"/>
        <v>-24.439249942468336</v>
      </c>
      <c r="T696" s="30">
        <f t="shared" si="217"/>
        <v>-14.378306499716059</v>
      </c>
      <c r="U696" s="39">
        <f t="shared" si="218"/>
        <v>11396661.984015178</v>
      </c>
      <c r="V696" s="39">
        <f t="shared" si="231"/>
        <v>1367599.4380818212</v>
      </c>
      <c r="W696" s="39">
        <f t="shared" si="232"/>
        <v>31458351.342541356</v>
      </c>
      <c r="X696" s="30">
        <f t="shared" si="233"/>
        <v>199.62077827775244</v>
      </c>
    </row>
    <row r="697" spans="5:24" x14ac:dyDescent="0.3">
      <c r="E697" s="30">
        <f t="shared" si="219"/>
        <v>6.9499999999998963</v>
      </c>
      <c r="F697" s="30">
        <f t="shared" si="220"/>
        <v>233.97180482436815</v>
      </c>
      <c r="G697" s="30">
        <f t="shared" si="214"/>
        <v>5.4552006158943778</v>
      </c>
      <c r="H697" s="30">
        <f t="shared" si="221"/>
        <v>2.7889021318472373E-2</v>
      </c>
      <c r="I697" s="30">
        <f t="shared" si="222"/>
        <v>14.979401337424161</v>
      </c>
      <c r="J697" s="30">
        <f t="shared" si="223"/>
        <v>105.83272499799335</v>
      </c>
      <c r="K697" s="30">
        <f t="shared" si="224"/>
        <v>54.767974536467989</v>
      </c>
      <c r="L697" s="30">
        <f t="shared" si="225"/>
        <v>2188.6395338581474</v>
      </c>
      <c r="M697" s="30">
        <f t="shared" si="226"/>
        <v>3.4640390924908261E-2</v>
      </c>
      <c r="N697" s="30">
        <f t="shared" si="227"/>
        <v>7.2403707255108713E-3</v>
      </c>
      <c r="O697" s="30">
        <f t="shared" si="228"/>
        <v>94.397318386076279</v>
      </c>
      <c r="P697" s="30">
        <f t="shared" si="229"/>
        <v>0.33464872603694185</v>
      </c>
      <c r="Q697" s="30">
        <f t="shared" si="230"/>
        <v>6.1457512777194738E-2</v>
      </c>
      <c r="R697" s="30">
        <f t="shared" si="215"/>
        <v>6.4108321782771513</v>
      </c>
      <c r="S697" s="30">
        <f t="shared" si="216"/>
        <v>-24.219051662033678</v>
      </c>
      <c r="T697" s="30">
        <f t="shared" si="217"/>
        <v>-14.379325184496919</v>
      </c>
      <c r="U697" s="39">
        <f t="shared" si="218"/>
        <v>11246085.519378684</v>
      </c>
      <c r="V697" s="39">
        <f t="shared" si="231"/>
        <v>1349530.2623254422</v>
      </c>
      <c r="W697" s="39">
        <f t="shared" si="232"/>
        <v>31471846.645164609</v>
      </c>
      <c r="X697" s="30">
        <f t="shared" si="233"/>
        <v>199.87575651672768</v>
      </c>
    </row>
    <row r="698" spans="5:24" x14ac:dyDescent="0.3">
      <c r="E698" s="30">
        <f t="shared" si="219"/>
        <v>6.959999999999896</v>
      </c>
      <c r="F698" s="30">
        <f t="shared" si="220"/>
        <v>234.03591314615093</v>
      </c>
      <c r="G698" s="30">
        <f t="shared" si="214"/>
        <v>5.4554745785651724</v>
      </c>
      <c r="H698" s="30">
        <f t="shared" si="221"/>
        <v>2.7396267079460301E-2</v>
      </c>
      <c r="I698" s="30">
        <f t="shared" si="222"/>
        <v>14.737210820803824</v>
      </c>
      <c r="J698" s="30">
        <f t="shared" si="223"/>
        <v>105.68893174614838</v>
      </c>
      <c r="K698" s="30">
        <f t="shared" si="224"/>
        <v>54.887802246338794</v>
      </c>
      <c r="L698" s="30">
        <f t="shared" si="225"/>
        <v>2193.4280925969829</v>
      </c>
      <c r="M698" s="30">
        <f t="shared" si="226"/>
        <v>3.4169189155425508E-2</v>
      </c>
      <c r="N698" s="30">
        <f t="shared" si="227"/>
        <v>7.25971928789275E-3</v>
      </c>
      <c r="O698" s="30">
        <f t="shared" si="228"/>
        <v>94.295297073892272</v>
      </c>
      <c r="P698" s="30">
        <f t="shared" si="229"/>
        <v>0.33318968395629789</v>
      </c>
      <c r="Q698" s="30">
        <f t="shared" si="230"/>
        <v>6.14447903294187E-2</v>
      </c>
      <c r="R698" s="30">
        <f t="shared" si="215"/>
        <v>6.2977823527268626</v>
      </c>
      <c r="S698" s="30">
        <f t="shared" si="216"/>
        <v>-24.000795254220574</v>
      </c>
      <c r="T698" s="30">
        <f t="shared" si="217"/>
        <v>-14.38028761281929</v>
      </c>
      <c r="U698" s="39">
        <f t="shared" si="218"/>
        <v>11096148.25529523</v>
      </c>
      <c r="V698" s="39">
        <f t="shared" si="231"/>
        <v>1331537.7906354275</v>
      </c>
      <c r="W698" s="39">
        <f t="shared" si="232"/>
        <v>31485162.023070965</v>
      </c>
      <c r="X698" s="30">
        <f t="shared" si="233"/>
        <v>200.13030041943463</v>
      </c>
    </row>
    <row r="699" spans="5:24" x14ac:dyDescent="0.3">
      <c r="E699" s="30">
        <f t="shared" si="219"/>
        <v>6.9699999999998958</v>
      </c>
      <c r="F699" s="30">
        <f t="shared" si="220"/>
        <v>234.09889096967819</v>
      </c>
      <c r="G699" s="30">
        <f t="shared" si="214"/>
        <v>5.455743637064363</v>
      </c>
      <c r="H699" s="30">
        <f t="shared" si="221"/>
        <v>2.6905849919067748E-2</v>
      </c>
      <c r="I699" s="30">
        <f t="shared" si="222"/>
        <v>14.497202868261619</v>
      </c>
      <c r="J699" s="30">
        <f t="shared" si="223"/>
        <v>105.54512887002019</v>
      </c>
      <c r="K699" s="30">
        <f t="shared" si="224"/>
        <v>55.007637976445622</v>
      </c>
      <c r="L699" s="30">
        <f t="shared" si="225"/>
        <v>2198.2169718407449</v>
      </c>
      <c r="M699" s="30">
        <f t="shared" si="226"/>
        <v>3.3700369817105245E-2</v>
      </c>
      <c r="N699" s="30">
        <f t="shared" si="227"/>
        <v>7.2791259831174356E-3</v>
      </c>
      <c r="O699" s="30">
        <f t="shared" si="228"/>
        <v>94.193268933279327</v>
      </c>
      <c r="P699" s="30">
        <f t="shared" si="229"/>
        <v>0.33169556893955765</v>
      </c>
      <c r="Q699" s="30">
        <f t="shared" si="230"/>
        <v>6.1432132207284058E-2</v>
      </c>
      <c r="R699" s="30">
        <f t="shared" si="215"/>
        <v>6.1851838795759946</v>
      </c>
      <c r="S699" s="30">
        <f t="shared" si="216"/>
        <v>-23.784517908015669</v>
      </c>
      <c r="T699" s="30">
        <f t="shared" si="217"/>
        <v>-14.381194019627847</v>
      </c>
      <c r="U699" s="39">
        <f t="shared" si="218"/>
        <v>10946848.181738209</v>
      </c>
      <c r="V699" s="39">
        <f t="shared" si="231"/>
        <v>1313621.7818085849</v>
      </c>
      <c r="W699" s="39">
        <f t="shared" si="232"/>
        <v>31498298.24088905</v>
      </c>
      <c r="X699" s="30">
        <f t="shared" si="233"/>
        <v>200.38440946588568</v>
      </c>
    </row>
    <row r="700" spans="5:24" x14ac:dyDescent="0.3">
      <c r="E700" s="30">
        <f t="shared" si="219"/>
        <v>6.9799999999998956</v>
      </c>
      <c r="F700" s="30">
        <f t="shared" si="220"/>
        <v>234.16074280847394</v>
      </c>
      <c r="G700" s="30">
        <f t="shared" si="214"/>
        <v>5.4560078146047433</v>
      </c>
      <c r="H700" s="30">
        <f t="shared" si="221"/>
        <v>2.6417754038021712E-2</v>
      </c>
      <c r="I700" s="30">
        <f t="shared" si="222"/>
        <v>14.259357689181462</v>
      </c>
      <c r="J700" s="30">
        <f t="shared" si="223"/>
        <v>105.40131692982392</v>
      </c>
      <c r="K700" s="30">
        <f t="shared" si="224"/>
        <v>55.12748125994252</v>
      </c>
      <c r="L700" s="30">
        <f t="shared" si="225"/>
        <v>2203.0061529333202</v>
      </c>
      <c r="M700" s="30">
        <f t="shared" si="226"/>
        <v>3.3233916086246929E-2</v>
      </c>
      <c r="N700" s="30">
        <f t="shared" si="227"/>
        <v>7.2985909858453218E-3</v>
      </c>
      <c r="O700" s="30">
        <f t="shared" si="228"/>
        <v>94.091234361710065</v>
      </c>
      <c r="P700" s="30">
        <f t="shared" si="229"/>
        <v>0.33016516876857066</v>
      </c>
      <c r="Q700" s="30">
        <f t="shared" si="230"/>
        <v>6.1419537956550883E-2</v>
      </c>
      <c r="R700" s="30">
        <f t="shared" si="215"/>
        <v>6.0730349904892993</v>
      </c>
      <c r="S700" s="30">
        <f t="shared" si="216"/>
        <v>-23.57025880778151</v>
      </c>
      <c r="T700" s="30">
        <f t="shared" si="217"/>
        <v>-14.382044630859214</v>
      </c>
      <c r="U700" s="39">
        <f t="shared" si="218"/>
        <v>10798182.871390587</v>
      </c>
      <c r="V700" s="39">
        <f t="shared" si="231"/>
        <v>1295781.9445668703</v>
      </c>
      <c r="W700" s="39">
        <f t="shared" si="232"/>
        <v>31511256.06033472</v>
      </c>
      <c r="X700" s="30">
        <f t="shared" si="233"/>
        <v>200.63808314511303</v>
      </c>
    </row>
    <row r="701" spans="5:24" x14ac:dyDescent="0.3">
      <c r="E701" s="30">
        <f t="shared" si="219"/>
        <v>6.9899999999998954</v>
      </c>
      <c r="F701" s="30">
        <f t="shared" si="220"/>
        <v>234.22147315837884</v>
      </c>
      <c r="G701" s="30">
        <f t="shared" si="214"/>
        <v>5.456267134229507</v>
      </c>
      <c r="H701" s="30">
        <f t="shared" si="221"/>
        <v>2.5931962476377635E-2</v>
      </c>
      <c r="I701" s="30">
        <f t="shared" si="222"/>
        <v>14.023655101103646</v>
      </c>
      <c r="J701" s="30">
        <f t="shared" si="223"/>
        <v>105.25749648351533</v>
      </c>
      <c r="K701" s="30">
        <f t="shared" si="224"/>
        <v>55.247331631866345</v>
      </c>
      <c r="L701" s="30">
        <f t="shared" si="225"/>
        <v>2207.7956172938361</v>
      </c>
      <c r="M701" s="30">
        <f t="shared" si="226"/>
        <v>3.2769809918720104E-2</v>
      </c>
      <c r="N701" s="30">
        <f t="shared" si="227"/>
        <v>7.3181144712615599E-3</v>
      </c>
      <c r="O701" s="30">
        <f t="shared" si="228"/>
        <v>93.989193755054117</v>
      </c>
      <c r="P701" s="30">
        <f t="shared" si="229"/>
        <v>0.3285972111140924</v>
      </c>
      <c r="Q701" s="30">
        <f t="shared" si="230"/>
        <v>6.1407007090027659E-2</v>
      </c>
      <c r="R701" s="30">
        <f t="shared" si="215"/>
        <v>5.9613336020821448</v>
      </c>
      <c r="S701" s="30">
        <f t="shared" si="216"/>
        <v>-23.358059334282363</v>
      </c>
      <c r="T701" s="30">
        <f t="shared" si="217"/>
        <v>-14.382839662873293</v>
      </c>
      <c r="U701" s="39">
        <f t="shared" si="218"/>
        <v>10650149.459773879</v>
      </c>
      <c r="V701" s="39">
        <f t="shared" si="231"/>
        <v>1278017.9351728654</v>
      </c>
      <c r="W701" s="39">
        <f t="shared" si="232"/>
        <v>31524036.239686448</v>
      </c>
      <c r="X701" s="30">
        <f t="shared" si="233"/>
        <v>200.89132095485508</v>
      </c>
    </row>
    <row r="702" spans="5:24" x14ac:dyDescent="0.3">
      <c r="E702" s="30">
        <f t="shared" si="219"/>
        <v>6.9999999999998952</v>
      </c>
      <c r="F702" s="30">
        <f t="shared" si="220"/>
        <v>234.28108649439966</v>
      </c>
      <c r="G702" s="30">
        <f t="shared" si="214"/>
        <v>5.4565216188000356</v>
      </c>
      <c r="H702" s="30">
        <f t="shared" si="221"/>
        <v>2.544845705285681E-2</v>
      </c>
      <c r="I702" s="30">
        <f t="shared" si="222"/>
        <v>13.790074507760822</v>
      </c>
      <c r="J702" s="30">
        <f t="shared" si="223"/>
        <v>105.11366808688659</v>
      </c>
      <c r="K702" s="30">
        <f t="shared" si="224"/>
        <v>55.367188629056955</v>
      </c>
      <c r="L702" s="30">
        <f t="shared" si="225"/>
        <v>2212.5853464134739</v>
      </c>
      <c r="M702" s="30">
        <f t="shared" si="226"/>
        <v>3.2308031983889027E-2</v>
      </c>
      <c r="N702" s="30">
        <f t="shared" si="227"/>
        <v>7.3376966150776558E-3</v>
      </c>
      <c r="O702" s="30">
        <f t="shared" si="228"/>
        <v>93.887147507646034</v>
      </c>
      <c r="P702" s="30">
        <f t="shared" si="229"/>
        <v>0.32699035943230004</v>
      </c>
      <c r="Q702" s="30">
        <f t="shared" si="230"/>
        <v>6.1394539085787216E-2</v>
      </c>
      <c r="R702" s="30">
        <f t="shared" si="215"/>
        <v>5.8500773003346636</v>
      </c>
      <c r="S702" s="30">
        <f t="shared" si="216"/>
        <v>-23.147963288038319</v>
      </c>
      <c r="T702" s="30">
        <f t="shared" si="217"/>
        <v>-14.383579321841115</v>
      </c>
      <c r="U702" s="39">
        <f t="shared" si="218"/>
        <v>10502744.623588866</v>
      </c>
      <c r="V702" s="39">
        <f t="shared" si="231"/>
        <v>1260329.3548306639</v>
      </c>
      <c r="W702" s="39">
        <f t="shared" si="232"/>
        <v>31536639.533234756</v>
      </c>
      <c r="X702" s="30">
        <f t="shared" si="233"/>
        <v>201.14412240122681</v>
      </c>
    </row>
    <row r="703" spans="5:24" x14ac:dyDescent="0.3">
      <c r="E703" s="30">
        <f t="shared" si="219"/>
        <v>7.009999999999895</v>
      </c>
      <c r="F703" s="30">
        <f t="shared" si="220"/>
        <v>234.339587267403</v>
      </c>
      <c r="G703" s="30">
        <f t="shared" si="214"/>
        <v>5.4567712909830304</v>
      </c>
      <c r="H703" s="30">
        <f t="shared" si="221"/>
        <v>2.4967218299476457E-2</v>
      </c>
      <c r="I703" s="30">
        <f t="shared" si="222"/>
        <v>13.558594874880439</v>
      </c>
      <c r="J703" s="30">
        <f t="shared" si="223"/>
        <v>104.96983229366818</v>
      </c>
      <c r="K703" s="30">
        <f t="shared" si="224"/>
        <v>55.4870517900723</v>
      </c>
      <c r="L703" s="30">
        <f t="shared" si="225"/>
        <v>2217.3753218520706</v>
      </c>
      <c r="M703" s="30">
        <f t="shared" si="226"/>
        <v>3.1848561592423622E-2</v>
      </c>
      <c r="N703" s="30">
        <f t="shared" si="227"/>
        <v>7.3573375935330329E-3</v>
      </c>
      <c r="O703" s="30">
        <f t="shared" si="228"/>
        <v>93.78509601235757</v>
      </c>
      <c r="P703" s="30">
        <f t="shared" si="229"/>
        <v>0.32534320849642867</v>
      </c>
      <c r="Q703" s="30">
        <f t="shared" si="230"/>
        <v>6.1382133385217648E-2</v>
      </c>
      <c r="R703" s="30">
        <f t="shared" si="215"/>
        <v>5.7392633235735353</v>
      </c>
      <c r="S703" s="30">
        <f t="shared" si="216"/>
        <v>-22.940017137966294</v>
      </c>
      <c r="T703" s="30">
        <f t="shared" si="217"/>
        <v>-14.384263803084583</v>
      </c>
      <c r="U703" s="39">
        <f t="shared" si="218"/>
        <v>10355964.557066681</v>
      </c>
      <c r="V703" s="39">
        <f t="shared" si="231"/>
        <v>1242715.7468480016</v>
      </c>
      <c r="W703" s="39">
        <f t="shared" si="232"/>
        <v>31549066.690703236</v>
      </c>
      <c r="X703" s="30">
        <f t="shared" si="233"/>
        <v>201.39648699837346</v>
      </c>
    </row>
    <row r="704" spans="5:24" x14ac:dyDescent="0.3">
      <c r="E704" s="30">
        <f t="shared" si="219"/>
        <v>7.0199999999998948</v>
      </c>
      <c r="F704" s="30">
        <f t="shared" si="220"/>
        <v>234.39697990063874</v>
      </c>
      <c r="G704" s="30">
        <f t="shared" si="214"/>
        <v>5.4570161732369122</v>
      </c>
      <c r="H704" s="30">
        <f t="shared" si="221"/>
        <v>2.448822538818618E-2</v>
      </c>
      <c r="I704" s="30">
        <f t="shared" si="222"/>
        <v>13.329194703500777</v>
      </c>
      <c r="J704" s="30">
        <f t="shared" si="223"/>
        <v>104.82598965563733</v>
      </c>
      <c r="K704" s="30">
        <f t="shared" si="224"/>
        <v>55.606920655098008</v>
      </c>
      <c r="L704" s="30">
        <f t="shared" si="225"/>
        <v>2222.1655252345108</v>
      </c>
      <c r="M704" s="30">
        <f t="shared" si="226"/>
        <v>3.1391376617300334E-2</v>
      </c>
      <c r="N704" s="30">
        <f t="shared" si="227"/>
        <v>7.3770375833966265E-3</v>
      </c>
      <c r="O704" s="30">
        <f t="shared" si="228"/>
        <v>93.68303966067468</v>
      </c>
      <c r="P704" s="30">
        <f t="shared" si="229"/>
        <v>0.32365427952314252</v>
      </c>
      <c r="Q704" s="30">
        <f t="shared" si="230"/>
        <v>6.1369789390889322E-2</v>
      </c>
      <c r="R704" s="30">
        <f t="shared" si="215"/>
        <v>5.6288885438570517</v>
      </c>
      <c r="S704" s="30">
        <f t="shared" si="216"/>
        <v>-22.734270298726575</v>
      </c>
      <c r="T704" s="30">
        <f t="shared" si="217"/>
        <v>-14.384893290362717</v>
      </c>
      <c r="U704" s="39">
        <f t="shared" si="218"/>
        <v>10209804.946102045</v>
      </c>
      <c r="V704" s="39">
        <f t="shared" si="231"/>
        <v>1225176.5935322454</v>
      </c>
      <c r="W704" s="39">
        <f t="shared" si="232"/>
        <v>31561318.45663856</v>
      </c>
      <c r="X704" s="30">
        <f t="shared" si="233"/>
        <v>201.64841426810636</v>
      </c>
    </row>
    <row r="705" spans="5:24" x14ac:dyDescent="0.3">
      <c r="E705" s="30">
        <f t="shared" si="219"/>
        <v>7.0299999999998946</v>
      </c>
      <c r="F705" s="30">
        <f t="shared" si="220"/>
        <v>234.4532687860773</v>
      </c>
      <c r="G705" s="30">
        <f t="shared" si="214"/>
        <v>5.4572562877974429</v>
      </c>
      <c r="H705" s="30">
        <f t="shared" si="221"/>
        <v>2.401145605306354E-2</v>
      </c>
      <c r="I705" s="30">
        <f t="shared" si="222"/>
        <v>13.101852000513512</v>
      </c>
      <c r="J705" s="30">
        <f t="shared" si="223"/>
        <v>104.68214072273371</v>
      </c>
      <c r="K705" s="30">
        <f t="shared" si="224"/>
        <v>55.726794765851032</v>
      </c>
      <c r="L705" s="30">
        <f t="shared" si="225"/>
        <v>2226.9559382468719</v>
      </c>
      <c r="M705" s="30">
        <f t="shared" si="226"/>
        <v>3.0936453407203392E-2</v>
      </c>
      <c r="N705" s="30">
        <f t="shared" si="227"/>
        <v>7.3967967619684846E-3</v>
      </c>
      <c r="O705" s="30">
        <f t="shared" si="228"/>
        <v>93.580978842779558</v>
      </c>
      <c r="P705" s="30">
        <f t="shared" si="229"/>
        <v>0.32192201484787941</v>
      </c>
      <c r="Q705" s="30">
        <f t="shared" si="230"/>
        <v>6.1357506464216706E-2</v>
      </c>
      <c r="R705" s="30">
        <f t="shared" si="215"/>
        <v>5.5189494465772304</v>
      </c>
      <c r="S705" s="30">
        <f t="shared" si="216"/>
        <v>-22.530775440736502</v>
      </c>
      <c r="T705" s="30">
        <f t="shared" si="217"/>
        <v>-14.385467955098475</v>
      </c>
      <c r="U705" s="39">
        <f t="shared" si="218"/>
        <v>10064260.939910043</v>
      </c>
      <c r="V705" s="39">
        <f t="shared" si="231"/>
        <v>1207711.3127892052</v>
      </c>
      <c r="W705" s="39">
        <f t="shared" si="232"/>
        <v>31573395.569766451</v>
      </c>
      <c r="X705" s="30">
        <f t="shared" si="233"/>
        <v>201.89990373951889</v>
      </c>
    </row>
    <row r="706" spans="5:24" x14ac:dyDescent="0.3">
      <c r="E706" s="30">
        <f t="shared" si="219"/>
        <v>7.0399999999998943</v>
      </c>
      <c r="F706" s="30">
        <f t="shared" si="220"/>
        <v>234.50845828054307</v>
      </c>
      <c r="G706" s="30">
        <f t="shared" ref="G706:G769" si="234">LN(F706)</f>
        <v>5.4574916566624712</v>
      </c>
      <c r="H706" s="30">
        <f t="shared" si="221"/>
        <v>2.353688650282848E-2</v>
      </c>
      <c r="I706" s="30">
        <f t="shared" si="222"/>
        <v>12.876544246106146</v>
      </c>
      <c r="J706" s="30">
        <f t="shared" si="223"/>
        <v>104.53828604318272</v>
      </c>
      <c r="K706" s="30">
        <f t="shared" si="224"/>
        <v>55.84667366547685</v>
      </c>
      <c r="L706" s="30">
        <f t="shared" si="225"/>
        <v>2231.7465426323197</v>
      </c>
      <c r="M706" s="30">
        <f t="shared" si="226"/>
        <v>3.0483766691427487E-2</v>
      </c>
      <c r="N706" s="30">
        <f t="shared" si="227"/>
        <v>7.4166153070813444E-3</v>
      </c>
      <c r="O706" s="30">
        <f t="shared" si="228"/>
        <v>93.478913947638148</v>
      </c>
      <c r="P706" s="30">
        <f t="shared" si="229"/>
        <v>0.32014477209717151</v>
      </c>
      <c r="Q706" s="30">
        <f t="shared" si="230"/>
        <v>6.1345283922890757E-2</v>
      </c>
      <c r="R706" s="30">
        <f t="shared" ref="R706:R769" si="235">F706*(M706-N706)</f>
        <v>5.4094421080669086</v>
      </c>
      <c r="S706" s="30">
        <f t="shared" ref="S706:S769" si="236">-M706*F706/P706</f>
        <v>-22.329588837454548</v>
      </c>
      <c r="T706" s="30">
        <f t="shared" ref="T706:T769" si="237">-Q706*F706</f>
        <v>-14.385987955539296</v>
      </c>
      <c r="U706" s="39">
        <f t="shared" ref="U706:U769" si="238">M706*F706/0.9*$B$15*1000/32</f>
        <v>9919327.1199119147</v>
      </c>
      <c r="V706" s="39">
        <f t="shared" si="231"/>
        <v>1190319.2543894297</v>
      </c>
      <c r="W706" s="39">
        <f t="shared" si="232"/>
        <v>31585298.762310345</v>
      </c>
      <c r="X706" s="30">
        <f t="shared" si="233"/>
        <v>202.15095494858161</v>
      </c>
    </row>
    <row r="707" spans="5:24" x14ac:dyDescent="0.3">
      <c r="E707" s="30">
        <f t="shared" ref="E707:E770" si="239">E706+$B$11</f>
        <v>7.0499999999998941</v>
      </c>
      <c r="F707" s="30">
        <f t="shared" ref="F707:F770" si="240">$B$11*R706+F706</f>
        <v>234.56255270162373</v>
      </c>
      <c r="G707" s="30">
        <f t="shared" si="234"/>
        <v>5.457722301575731</v>
      </c>
      <c r="H707" s="30">
        <f t="shared" si="221"/>
        <v>2.306449132598587E-2</v>
      </c>
      <c r="I707" s="30">
        <f t="shared" si="222"/>
        <v>12.6532483577316</v>
      </c>
      <c r="J707" s="30">
        <f t="shared" si="223"/>
        <v>104.39442616362733</v>
      </c>
      <c r="K707" s="30">
        <f t="shared" si="224"/>
        <v>55.966556898439677</v>
      </c>
      <c r="L707" s="30">
        <f t="shared" si="225"/>
        <v>2236.5373201867178</v>
      </c>
      <c r="M707" s="30">
        <f t="shared" si="226"/>
        <v>3.0033289475257515E-2</v>
      </c>
      <c r="N707" s="30">
        <f t="shared" si="227"/>
        <v>7.4364933971022449E-3</v>
      </c>
      <c r="O707" s="30">
        <f t="shared" si="228"/>
        <v>93.376845363093594</v>
      </c>
      <c r="P707" s="30">
        <f t="shared" si="229"/>
        <v>0.31832081779872234</v>
      </c>
      <c r="Q707" s="30">
        <f t="shared" si="230"/>
        <v>6.1333121038054168E-2</v>
      </c>
      <c r="R707" s="30">
        <f t="shared" si="235"/>
        <v>5.3003621709701401</v>
      </c>
      <c r="S707" s="30">
        <f t="shared" si="236"/>
        <v>-22.130770755300215</v>
      </c>
      <c r="T707" s="30">
        <f t="shared" si="237"/>
        <v>-14.386453435843649</v>
      </c>
      <c r="U707" s="39">
        <f t="shared" si="238"/>
        <v>9774997.4655143209</v>
      </c>
      <c r="V707" s="39">
        <f t="shared" si="231"/>
        <v>1172999.6958617184</v>
      </c>
      <c r="W707" s="39">
        <f t="shared" si="232"/>
        <v>31597028.759268962</v>
      </c>
      <c r="X707" s="30">
        <f t="shared" si="233"/>
        <v>202.40156743771396</v>
      </c>
    </row>
    <row r="708" spans="5:24" x14ac:dyDescent="0.3">
      <c r="E708" s="30">
        <f t="shared" si="239"/>
        <v>7.0599999999998939</v>
      </c>
      <c r="F708" s="30">
        <f t="shared" si="240"/>
        <v>234.61555632333344</v>
      </c>
      <c r="G708" s="30">
        <f t="shared" si="234"/>
        <v>5.4579482440095983</v>
      </c>
      <c r="H708" s="30">
        <f t="shared" ref="H708:H771" si="241">(G708-G707)/$B$11</f>
        <v>2.2594243386730994E-2</v>
      </c>
      <c r="I708" s="30">
        <f t="shared" si="222"/>
        <v>12.431940650178598</v>
      </c>
      <c r="J708" s="30">
        <f t="shared" si="223"/>
        <v>104.25056162926889</v>
      </c>
      <c r="K708" s="30">
        <f t="shared" si="224"/>
        <v>56.086444010405039</v>
      </c>
      <c r="L708" s="30">
        <f t="shared" si="225"/>
        <v>2241.3282527539382</v>
      </c>
      <c r="M708" s="30">
        <f t="shared" si="226"/>
        <v>2.9584992924653428E-2</v>
      </c>
      <c r="N708" s="30">
        <f t="shared" si="227"/>
        <v>7.4564312109341334E-3</v>
      </c>
      <c r="O708" s="30">
        <f t="shared" si="228"/>
        <v>93.274773475966271</v>
      </c>
      <c r="P708" s="30">
        <f t="shared" si="229"/>
        <v>0.31644832036160736</v>
      </c>
      <c r="Q708" s="30">
        <f t="shared" si="230"/>
        <v>6.1321017031187856E-2</v>
      </c>
      <c r="R708" s="30">
        <f t="shared" si="235"/>
        <v>5.1917048170994686</v>
      </c>
      <c r="S708" s="30">
        <f t="shared" si="236"/>
        <v>-21.934385892482577</v>
      </c>
      <c r="T708" s="30">
        <f t="shared" si="237"/>
        <v>-14.386864525084743</v>
      </c>
      <c r="U708" s="39">
        <f t="shared" si="238"/>
        <v>9631265.3163981959</v>
      </c>
      <c r="V708" s="39">
        <f t="shared" si="231"/>
        <v>1155751.8379677834</v>
      </c>
      <c r="W708" s="39">
        <f t="shared" si="232"/>
        <v>31608586.277648639</v>
      </c>
      <c r="X708" s="30">
        <f t="shared" si="233"/>
        <v>202.65174075533088</v>
      </c>
    </row>
    <row r="709" spans="5:24" x14ac:dyDescent="0.3">
      <c r="E709" s="30">
        <f t="shared" si="239"/>
        <v>7.0699999999998937</v>
      </c>
      <c r="F709" s="30">
        <f t="shared" si="240"/>
        <v>234.66747337150443</v>
      </c>
      <c r="G709" s="30">
        <f t="shared" si="234"/>
        <v>5.4581695051466852</v>
      </c>
      <c r="H709" s="30">
        <f t="shared" si="241"/>
        <v>2.2126113708687001E-2</v>
      </c>
      <c r="I709" s="30">
        <f t="shared" si="222"/>
        <v>12.212596791253773</v>
      </c>
      <c r="J709" s="30">
        <f t="shared" si="223"/>
        <v>104.10669298401804</v>
      </c>
      <c r="K709" s="30">
        <f t="shared" si="224"/>
        <v>56.206334548114079</v>
      </c>
      <c r="L709" s="30">
        <f t="shared" si="225"/>
        <v>2246.1193222208362</v>
      </c>
      <c r="M709" s="30">
        <f t="shared" si="226"/>
        <v>2.913884623889685E-2</v>
      </c>
      <c r="N709" s="30">
        <f t="shared" si="227"/>
        <v>7.4764289280174669E-3</v>
      </c>
      <c r="O709" s="30">
        <f t="shared" si="228"/>
        <v>93.172698672160791</v>
      </c>
      <c r="P709" s="30">
        <f t="shared" si="229"/>
        <v>0.3145253423491492</v>
      </c>
      <c r="Q709" s="30">
        <f t="shared" si="230"/>
        <v>6.130897107067243E-2</v>
      </c>
      <c r="R709" s="30">
        <f t="shared" si="235"/>
        <v>5.0834647374632036</v>
      </c>
      <c r="S709" s="30">
        <f t="shared" si="236"/>
        <v>-21.740503874094856</v>
      </c>
      <c r="T709" s="30">
        <f t="shared" si="237"/>
        <v>-14.387221336161359</v>
      </c>
      <c r="U709" s="39">
        <f t="shared" si="238"/>
        <v>9488123.3308772128</v>
      </c>
      <c r="V709" s="39">
        <f t="shared" si="231"/>
        <v>1138574.7997052656</v>
      </c>
      <c r="W709" s="39">
        <f t="shared" si="232"/>
        <v>31619972.025645692</v>
      </c>
      <c r="X709" s="30">
        <f t="shared" si="233"/>
        <v>202.90147445536203</v>
      </c>
    </row>
    <row r="710" spans="5:24" x14ac:dyDescent="0.3">
      <c r="E710" s="30">
        <f t="shared" si="239"/>
        <v>7.0799999999998935</v>
      </c>
      <c r="F710" s="30">
        <f t="shared" si="240"/>
        <v>234.71830801887907</v>
      </c>
      <c r="G710" s="30">
        <f t="shared" si="234"/>
        <v>5.458386105860165</v>
      </c>
      <c r="H710" s="30">
        <f t="shared" si="241"/>
        <v>2.16600713479842E-2</v>
      </c>
      <c r="I710" s="30">
        <f t="shared" si="222"/>
        <v>11.995191752512824</v>
      </c>
      <c r="J710" s="30">
        <f t="shared" si="223"/>
        <v>103.96282077065642</v>
      </c>
      <c r="K710" s="30">
        <f t="shared" si="224"/>
        <v>56.326228059248756</v>
      </c>
      <c r="L710" s="30">
        <f t="shared" si="225"/>
        <v>2250.9105105118633</v>
      </c>
      <c r="M710" s="30">
        <f t="shared" si="226"/>
        <v>2.8694816509654737E-2</v>
      </c>
      <c r="N710" s="30">
        <f t="shared" si="227"/>
        <v>7.4964867283318325E-3</v>
      </c>
      <c r="O710" s="30">
        <f t="shared" si="228"/>
        <v>93.070621336780732</v>
      </c>
      <c r="P710" s="30">
        <f t="shared" si="229"/>
        <v>0.31254983195551894</v>
      </c>
      <c r="Q710" s="30">
        <f t="shared" si="230"/>
        <v>6.1296982267982893E-2</v>
      </c>
      <c r="R710" s="30">
        <f t="shared" si="235"/>
        <v>4.9756360990983266</v>
      </c>
      <c r="S710" s="30">
        <f t="shared" si="236"/>
        <v>-21.549199812133921</v>
      </c>
      <c r="T710" s="30">
        <f t="shared" si="237"/>
        <v>-14.387523964604178</v>
      </c>
      <c r="U710" s="39">
        <f t="shared" si="238"/>
        <v>9345563.4398199096</v>
      </c>
      <c r="V710" s="39">
        <f t="shared" si="231"/>
        <v>1121467.6127783891</v>
      </c>
      <c r="W710" s="39">
        <f t="shared" si="232"/>
        <v>31631186.701773476</v>
      </c>
      <c r="X710" s="30">
        <f t="shared" si="233"/>
        <v>203.15076809674051</v>
      </c>
    </row>
    <row r="711" spans="5:24" x14ac:dyDescent="0.3">
      <c r="E711" s="30">
        <f t="shared" si="239"/>
        <v>7.0899999999998933</v>
      </c>
      <c r="F711" s="30">
        <f t="shared" si="240"/>
        <v>234.76806437987005</v>
      </c>
      <c r="G711" s="30">
        <f t="shared" si="234"/>
        <v>5.4585980666926943</v>
      </c>
      <c r="H711" s="30">
        <f t="shared" si="241"/>
        <v>2.1196083252927878E-2</v>
      </c>
      <c r="I711" s="30">
        <f t="shared" si="222"/>
        <v>11.779699754391485</v>
      </c>
      <c r="J711" s="30">
        <f t="shared" si="223"/>
        <v>103.81894553101039</v>
      </c>
      <c r="K711" s="30">
        <f t="shared" si="224"/>
        <v>56.446124092287121</v>
      </c>
      <c r="L711" s="30">
        <f t="shared" si="225"/>
        <v>2255.7017995832862</v>
      </c>
      <c r="M711" s="30">
        <f t="shared" si="226"/>
        <v>2.8252868564678423E-2</v>
      </c>
      <c r="N711" s="30">
        <f t="shared" si="227"/>
        <v>7.5166047923975734E-3</v>
      </c>
      <c r="O711" s="30">
        <f t="shared" si="228"/>
        <v>92.968541854251868</v>
      </c>
      <c r="P711" s="30">
        <f t="shared" si="229"/>
        <v>0.31051961358360447</v>
      </c>
      <c r="Q711" s="30">
        <f t="shared" si="230"/>
        <v>6.1285049673468532E-2</v>
      </c>
      <c r="R711" s="30">
        <f t="shared" si="235"/>
        <v>4.8682125082887975</v>
      </c>
      <c r="S711" s="30">
        <f t="shared" si="236"/>
        <v>-21.360554940670738</v>
      </c>
      <c r="T711" s="30">
        <f t="shared" si="237"/>
        <v>-14.387772487264394</v>
      </c>
      <c r="U711" s="39">
        <f t="shared" si="238"/>
        <v>9203576.7955519594</v>
      </c>
      <c r="V711" s="39">
        <f t="shared" si="231"/>
        <v>1104429.2154662351</v>
      </c>
      <c r="W711" s="39">
        <f t="shared" si="232"/>
        <v>31642230.993928138</v>
      </c>
      <c r="X711" s="30">
        <f t="shared" si="233"/>
        <v>203.39962124285915</v>
      </c>
    </row>
    <row r="712" spans="5:24" x14ac:dyDescent="0.3">
      <c r="E712" s="30">
        <f t="shared" si="239"/>
        <v>7.0999999999998931</v>
      </c>
      <c r="F712" s="30">
        <f t="shared" si="240"/>
        <v>234.81674650495293</v>
      </c>
      <c r="G712" s="30">
        <f t="shared" si="234"/>
        <v>5.4588054078337569</v>
      </c>
      <c r="H712" s="30">
        <f t="shared" si="241"/>
        <v>2.0734114106257806E-2</v>
      </c>
      <c r="I712" s="30">
        <f t="shared" si="222"/>
        <v>11.566094204984777</v>
      </c>
      <c r="J712" s="30">
        <f t="shared" si="223"/>
        <v>103.67506780613775</v>
      </c>
      <c r="K712" s="30">
        <f t="shared" si="224"/>
        <v>56.56602219634766</v>
      </c>
      <c r="L712" s="30">
        <f t="shared" si="225"/>
        <v>2260.4931714169625</v>
      </c>
      <c r="M712" s="30">
        <f t="shared" si="226"/>
        <v>2.7812964794076699E-2</v>
      </c>
      <c r="N712" s="30">
        <f t="shared" si="227"/>
        <v>7.5367833012773989E-3</v>
      </c>
      <c r="O712" s="30">
        <f t="shared" si="228"/>
        <v>92.86646060845473</v>
      </c>
      <c r="P712" s="30">
        <f t="shared" si="229"/>
        <v>0.30843237740574952</v>
      </c>
      <c r="Q712" s="30">
        <f t="shared" si="230"/>
        <v>6.1273172271662284E-2</v>
      </c>
      <c r="R712" s="30">
        <f t="shared" si="235"/>
        <v>4.7611869696830711</v>
      </c>
      <c r="S712" s="30">
        <f t="shared" si="236"/>
        <v>-21.174657338293255</v>
      </c>
      <c r="T712" s="30">
        <f t="shared" si="237"/>
        <v>-14.387966960869234</v>
      </c>
      <c r="U712" s="39">
        <f t="shared" si="238"/>
        <v>9062153.7150635272</v>
      </c>
      <c r="V712" s="39">
        <f t="shared" si="231"/>
        <v>1087458.4458076232</v>
      </c>
      <c r="W712" s="39">
        <f t="shared" si="232"/>
        <v>31653105.578386214</v>
      </c>
      <c r="X712" s="30">
        <f t="shared" si="233"/>
        <v>203.64803346098958</v>
      </c>
    </row>
    <row r="713" spans="5:24" x14ac:dyDescent="0.3">
      <c r="E713" s="30">
        <f t="shared" si="239"/>
        <v>7.1099999999998929</v>
      </c>
      <c r="F713" s="30">
        <f t="shared" si="240"/>
        <v>234.86435837464975</v>
      </c>
      <c r="G713" s="30">
        <f t="shared" si="234"/>
        <v>5.4590081490952862</v>
      </c>
      <c r="H713" s="30">
        <f t="shared" si="241"/>
        <v>2.027412615293045E-2</v>
      </c>
      <c r="I713" s="30">
        <f t="shared" si="222"/>
        <v>11.354347631601845</v>
      </c>
      <c r="J713" s="30">
        <f t="shared" si="223"/>
        <v>103.53118813652905</v>
      </c>
      <c r="K713" s="30">
        <f t="shared" si="224"/>
        <v>56.685921921021567</v>
      </c>
      <c r="L713" s="30">
        <f t="shared" si="225"/>
        <v>2265.2846080136414</v>
      </c>
      <c r="M713" s="30">
        <f t="shared" si="226"/>
        <v>2.7375064956770945E-2</v>
      </c>
      <c r="N713" s="30">
        <f t="shared" si="227"/>
        <v>7.557022436578022E-3</v>
      </c>
      <c r="O713" s="30">
        <f t="shared" si="228"/>
        <v>92.764377982867359</v>
      </c>
      <c r="P713" s="30">
        <f t="shared" si="229"/>
        <v>0.30628566777010946</v>
      </c>
      <c r="Q713" s="30">
        <f t="shared" si="230"/>
        <v>6.1261348976055029E-2</v>
      </c>
      <c r="R713" s="30">
        <f t="shared" si="235"/>
        <v>4.6545518407466382</v>
      </c>
      <c r="S713" s="30">
        <f t="shared" si="236"/>
        <v>-20.991602752245456</v>
      </c>
      <c r="T713" s="30">
        <f t="shared" si="237"/>
        <v>-14.388107420426671</v>
      </c>
      <c r="U713" s="39">
        <f t="shared" si="238"/>
        <v>8921283.6167383641</v>
      </c>
      <c r="V713" s="39">
        <f t="shared" si="231"/>
        <v>1070554.0340086035</v>
      </c>
      <c r="W713" s="39">
        <f t="shared" si="232"/>
        <v>31663811.118726298</v>
      </c>
      <c r="X713" s="30">
        <f t="shared" si="233"/>
        <v>203.89600432166185</v>
      </c>
    </row>
    <row r="714" spans="5:24" x14ac:dyDescent="0.3">
      <c r="E714" s="30">
        <f t="shared" si="239"/>
        <v>7.1199999999998926</v>
      </c>
      <c r="F714" s="30">
        <f t="shared" si="240"/>
        <v>234.91090389305722</v>
      </c>
      <c r="G714" s="30">
        <f t="shared" si="234"/>
        <v>5.4592063098853423</v>
      </c>
      <c r="H714" s="30">
        <f t="shared" si="241"/>
        <v>1.9816079005607889E-2</v>
      </c>
      <c r="I714" s="30">
        <f t="shared" si="222"/>
        <v>11.14443160407939</v>
      </c>
      <c r="J714" s="30">
        <f t="shared" si="223"/>
        <v>103.38730706232478</v>
      </c>
      <c r="K714" s="30">
        <f t="shared" si="224"/>
        <v>56.805822816191792</v>
      </c>
      <c r="L714" s="30">
        <f t="shared" si="225"/>
        <v>2270.0760913857316</v>
      </c>
      <c r="M714" s="30">
        <f t="shared" si="226"/>
        <v>2.6939125964345671E-2</v>
      </c>
      <c r="N714" s="30">
        <f t="shared" si="227"/>
        <v>7.5773223804518038E-3</v>
      </c>
      <c r="O714" s="30">
        <f t="shared" si="228"/>
        <v>92.662294360719429</v>
      </c>
      <c r="P714" s="30">
        <f t="shared" si="229"/>
        <v>0.30407687029295472</v>
      </c>
      <c r="Q714" s="30">
        <f t="shared" si="230"/>
        <v>6.1249578623259547E-2</v>
      </c>
      <c r="R714" s="30">
        <f t="shared" si="235"/>
        <v>4.5482987808923436</v>
      </c>
      <c r="S714" s="30">
        <f t="shared" si="236"/>
        <v>-20.811495541494303</v>
      </c>
      <c r="T714" s="30">
        <f t="shared" si="237"/>
        <v>-14.388193877458775</v>
      </c>
      <c r="U714" s="39">
        <f t="shared" si="238"/>
        <v>8780954.9496920537</v>
      </c>
      <c r="V714" s="39">
        <f t="shared" si="231"/>
        <v>1053714.5939630463</v>
      </c>
      <c r="W714" s="39">
        <f t="shared" si="232"/>
        <v>31674348.264665928</v>
      </c>
      <c r="X714" s="30">
        <f t="shared" si="233"/>
        <v>204.14353339799942</v>
      </c>
    </row>
    <row r="715" spans="5:24" x14ac:dyDescent="0.3">
      <c r="E715" s="30">
        <f t="shared" si="239"/>
        <v>7.1299999999998924</v>
      </c>
      <c r="F715" s="30">
        <f t="shared" si="240"/>
        <v>234.95638688086615</v>
      </c>
      <c r="G715" s="30">
        <f t="shared" si="234"/>
        <v>5.4593999091796279</v>
      </c>
      <c r="H715" s="30">
        <f t="shared" si="241"/>
        <v>1.9359929428564016E-2</v>
      </c>
      <c r="I715" s="30">
        <f t="shared" si="222"/>
        <v>10.936316648664446</v>
      </c>
      <c r="J715" s="30">
        <f t="shared" si="223"/>
        <v>103.2434251235502</v>
      </c>
      <c r="K715" s="30">
        <f t="shared" si="224"/>
        <v>56.925724431837281</v>
      </c>
      <c r="L715" s="30">
        <f t="shared" si="225"/>
        <v>2274.8676035494773</v>
      </c>
      <c r="M715" s="30">
        <f t="shared" si="226"/>
        <v>2.6505101639037968E-2</v>
      </c>
      <c r="N715" s="30">
        <f t="shared" si="227"/>
        <v>7.5976833155983661E-3</v>
      </c>
      <c r="O715" s="30">
        <f t="shared" si="228"/>
        <v>92.560210125158861</v>
      </c>
      <c r="P715" s="30">
        <f t="shared" si="229"/>
        <v>0.30180319745051848</v>
      </c>
      <c r="Q715" s="30">
        <f t="shared" si="230"/>
        <v>6.1237859966476238E-2</v>
      </c>
      <c r="R715" s="30">
        <f t="shared" si="235"/>
        <v>4.4424186945204536</v>
      </c>
      <c r="S715" s="30">
        <f t="shared" si="236"/>
        <v>-20.634449759398287</v>
      </c>
      <c r="T715" s="30">
        <f t="shared" si="237"/>
        <v>-14.388226318039695</v>
      </c>
      <c r="U715" s="39">
        <f t="shared" si="238"/>
        <v>8641155.1146530509</v>
      </c>
      <c r="V715" s="39">
        <f t="shared" si="231"/>
        <v>1036938.6137583661</v>
      </c>
      <c r="W715" s="39">
        <f t="shared" si="232"/>
        <v>31684717.65080351</v>
      </c>
      <c r="X715" s="30">
        <f t="shared" si="233"/>
        <v>204.39062026500443</v>
      </c>
    </row>
    <row r="716" spans="5:24" x14ac:dyDescent="0.3">
      <c r="E716" s="30">
        <f t="shared" si="239"/>
        <v>7.1399999999998922</v>
      </c>
      <c r="F716" s="30">
        <f t="shared" si="240"/>
        <v>235.00081106781136</v>
      </c>
      <c r="G716" s="30">
        <f t="shared" si="234"/>
        <v>5.4595889654905916</v>
      </c>
      <c r="H716" s="30">
        <f t="shared" si="241"/>
        <v>1.8905631096366449E-2</v>
      </c>
      <c r="I716" s="30">
        <f t="shared" si="222"/>
        <v>10.729972151070463</v>
      </c>
      <c r="J716" s="30">
        <f t="shared" si="223"/>
        <v>103.09954286036979</v>
      </c>
      <c r="K716" s="30">
        <f t="shared" si="224"/>
        <v>57.045626317820947</v>
      </c>
      <c r="L716" s="30">
        <f t="shared" si="225"/>
        <v>2279.6591265164852</v>
      </c>
      <c r="M716" s="30">
        <f t="shared" si="226"/>
        <v>2.6072942442045319E-2</v>
      </c>
      <c r="N716" s="30">
        <f t="shared" si="227"/>
        <v>7.6181054252662753E-3</v>
      </c>
      <c r="O716" s="30">
        <f t="shared" si="228"/>
        <v>92.458125659432369</v>
      </c>
      <c r="P716" s="30">
        <f t="shared" si="229"/>
        <v>0.29946167245194621</v>
      </c>
      <c r="Q716" s="30">
        <f t="shared" si="230"/>
        <v>6.1226191668157438E-2</v>
      </c>
      <c r="R716" s="30">
        <f t="shared" si="235"/>
        <v>4.3369016670673437</v>
      </c>
      <c r="S716" s="30">
        <f t="shared" si="236"/>
        <v>-20.460590400890855</v>
      </c>
      <c r="T716" s="30">
        <f t="shared" si="237"/>
        <v>-14.388204700610272</v>
      </c>
      <c r="U716" s="39">
        <f t="shared" si="238"/>
        <v>8501870.3751354329</v>
      </c>
      <c r="V716" s="39">
        <f t="shared" si="231"/>
        <v>1020224.4450162519</v>
      </c>
      <c r="W716" s="39">
        <f t="shared" si="232"/>
        <v>31694919.895253673</v>
      </c>
      <c r="X716" s="30">
        <f t="shared" si="233"/>
        <v>204.6372644987888</v>
      </c>
    </row>
    <row r="717" spans="5:24" x14ac:dyDescent="0.3">
      <c r="E717" s="30">
        <f t="shared" si="239"/>
        <v>7.149999999999892</v>
      </c>
      <c r="F717" s="30">
        <f t="shared" si="240"/>
        <v>235.04418008448204</v>
      </c>
      <c r="G717" s="30">
        <f t="shared" si="234"/>
        <v>5.4597734968338036</v>
      </c>
      <c r="H717" s="30">
        <f t="shared" si="241"/>
        <v>1.8453134321205766E-2</v>
      </c>
      <c r="I717" s="30">
        <f t="shared" si="222"/>
        <v>10.525366247061555</v>
      </c>
      <c r="J717" s="30">
        <f t="shared" si="223"/>
        <v>102.95566081336369</v>
      </c>
      <c r="K717" s="30">
        <f t="shared" si="224"/>
        <v>57.165528023659363</v>
      </c>
      <c r="L717" s="30">
        <f t="shared" si="225"/>
        <v>2284.4506422845234</v>
      </c>
      <c r="M717" s="30">
        <f t="shared" si="226"/>
        <v>2.5642595167651452E-2</v>
      </c>
      <c r="N717" s="30">
        <f t="shared" si="227"/>
        <v>7.6385888932546499E-3</v>
      </c>
      <c r="O717" s="30">
        <f t="shared" si="228"/>
        <v>92.356041347081543</v>
      </c>
      <c r="P717" s="30">
        <f t="shared" si="229"/>
        <v>0.29704911113635457</v>
      </c>
      <c r="Q717" s="30">
        <f t="shared" si="230"/>
        <v>6.1214572291748801E-2</v>
      </c>
      <c r="R717" s="30">
        <f t="shared" si="235"/>
        <v>4.2317368930014672</v>
      </c>
      <c r="S717" s="30">
        <f t="shared" si="236"/>
        <v>-20.290054844339512</v>
      </c>
      <c r="T717" s="30">
        <f t="shared" si="237"/>
        <v>-14.388128953536349</v>
      </c>
      <c r="U717" s="39">
        <f t="shared" si="238"/>
        <v>8363085.7574297404</v>
      </c>
      <c r="V717" s="39">
        <f t="shared" si="231"/>
        <v>1003570.2908915688</v>
      </c>
      <c r="W717" s="39">
        <f t="shared" si="232"/>
        <v>31704955.598162588</v>
      </c>
      <c r="X717" s="30">
        <f t="shared" si="233"/>
        <v>204.88346567574399</v>
      </c>
    </row>
    <row r="718" spans="5:24" x14ac:dyDescent="0.3">
      <c r="E718" s="30">
        <f t="shared" si="239"/>
        <v>7.1599999999998918</v>
      </c>
      <c r="F718" s="30">
        <f t="shared" si="240"/>
        <v>235.08649745341205</v>
      </c>
      <c r="G718" s="30">
        <f t="shared" si="234"/>
        <v>5.4599535206912808</v>
      </c>
      <c r="H718" s="30">
        <f t="shared" si="241"/>
        <v>1.8002385747717398E-2</v>
      </c>
      <c r="I718" s="30">
        <f t="shared" si="222"/>
        <v>10.32246569861816</v>
      </c>
      <c r="J718" s="30">
        <f t="shared" si="223"/>
        <v>102.81177952382833</v>
      </c>
      <c r="K718" s="30">
        <f t="shared" si="224"/>
        <v>57.285429098272168</v>
      </c>
      <c r="L718" s="30">
        <f t="shared" si="225"/>
        <v>2289.2421328275032</v>
      </c>
      <c r="M718" s="30">
        <f t="shared" si="226"/>
        <v>2.5214002597848523E-2</v>
      </c>
      <c r="N718" s="30">
        <f t="shared" si="227"/>
        <v>7.6591339039148382E-3</v>
      </c>
      <c r="O718" s="30">
        <f t="shared" si="228"/>
        <v>92.25395757215621</v>
      </c>
      <c r="P718" s="30">
        <f t="shared" si="229"/>
        <v>0.29456210159039281</v>
      </c>
      <c r="Q718" s="30">
        <f t="shared" si="230"/>
        <v>6.1203000292364126E-2</v>
      </c>
      <c r="R718" s="30">
        <f t="shared" si="235"/>
        <v>4.126912594511424</v>
      </c>
      <c r="S718" s="30">
        <f t="shared" si="236"/>
        <v>-20.12299452477415</v>
      </c>
      <c r="T718" s="30">
        <f t="shared" si="237"/>
        <v>-14.387998972372037</v>
      </c>
      <c r="U718" s="39">
        <f t="shared" si="238"/>
        <v>8224784.9376692995</v>
      </c>
      <c r="V718" s="39">
        <f t="shared" si="231"/>
        <v>986974.19252031588</v>
      </c>
      <c r="W718" s="39">
        <f t="shared" si="232"/>
        <v>31714825.34008779</v>
      </c>
      <c r="X718" s="30">
        <f t="shared" si="233"/>
        <v>205.12922337164207</v>
      </c>
    </row>
    <row r="719" spans="5:24" x14ac:dyDescent="0.3">
      <c r="E719" s="30">
        <f t="shared" si="239"/>
        <v>7.1699999999998916</v>
      </c>
      <c r="F719" s="30">
        <f t="shared" si="240"/>
        <v>235.12776657935717</v>
      </c>
      <c r="G719" s="30">
        <f t="shared" si="234"/>
        <v>5.460129053971353</v>
      </c>
      <c r="H719" s="30">
        <f t="shared" si="241"/>
        <v>1.7553328007213764E-2</v>
      </c>
      <c r="I719" s="30">
        <f t="shared" si="222"/>
        <v>10.121235753370419</v>
      </c>
      <c r="J719" s="30">
        <f t="shared" si="223"/>
        <v>102.66789953410462</v>
      </c>
      <c r="K719" s="30">
        <f t="shared" si="224"/>
        <v>57.405329089708601</v>
      </c>
      <c r="L719" s="30">
        <f t="shared" si="225"/>
        <v>2294.0335800845551</v>
      </c>
      <c r="M719" s="30">
        <f t="shared" si="226"/>
        <v>2.4787103111133729E-2</v>
      </c>
      <c r="N719" s="30">
        <f t="shared" si="227"/>
        <v>7.6797406421520798E-3</v>
      </c>
      <c r="O719" s="30">
        <f t="shared" si="228"/>
        <v>92.151874719447221</v>
      </c>
      <c r="P719" s="30">
        <f t="shared" si="229"/>
        <v>0.29199698112605976</v>
      </c>
      <c r="Q719" s="30">
        <f t="shared" si="230"/>
        <v>6.1191474006222824E-2</v>
      </c>
      <c r="R719" s="30">
        <f t="shared" si="235"/>
        <v>4.0224159293951729</v>
      </c>
      <c r="S719" s="30">
        <f t="shared" si="236"/>
        <v>-19.959576883354867</v>
      </c>
      <c r="T719" s="30">
        <f t="shared" si="237"/>
        <v>-14.387814616781961</v>
      </c>
      <c r="U719" s="39">
        <f t="shared" si="238"/>
        <v>8086950.1139020594</v>
      </c>
      <c r="V719" s="39">
        <f t="shared" si="231"/>
        <v>970434.01366824703</v>
      </c>
      <c r="W719" s="39">
        <f t="shared" si="232"/>
        <v>31724529.680224471</v>
      </c>
      <c r="X719" s="30">
        <f t="shared" si="233"/>
        <v>205.37453716066045</v>
      </c>
    </row>
    <row r="720" spans="5:24" x14ac:dyDescent="0.3">
      <c r="E720" s="30">
        <f t="shared" si="239"/>
        <v>7.1799999999998914</v>
      </c>
      <c r="F720" s="30">
        <f t="shared" si="240"/>
        <v>235.16799073865113</v>
      </c>
      <c r="G720" s="30">
        <f t="shared" si="234"/>
        <v>5.4603001129646183</v>
      </c>
      <c r="H720" s="30">
        <f t="shared" si="241"/>
        <v>1.7105899326530505E-2</v>
      </c>
      <c r="I720" s="30">
        <f t="shared" si="222"/>
        <v>9.9216399845368706</v>
      </c>
      <c r="J720" s="30">
        <f t="shared" si="223"/>
        <v>102.5240213879368</v>
      </c>
      <c r="K720" s="30">
        <f t="shared" si="224"/>
        <v>57.525227544848448</v>
      </c>
      <c r="L720" s="30">
        <f t="shared" si="225"/>
        <v>2298.8249659480734</v>
      </c>
      <c r="M720" s="30">
        <f t="shared" si="226"/>
        <v>2.4361830237937008E-2</v>
      </c>
      <c r="N720" s="30">
        <f t="shared" si="227"/>
        <v>7.700409293427155E-3</v>
      </c>
      <c r="O720" s="30">
        <f t="shared" si="228"/>
        <v>92.049793174741154</v>
      </c>
      <c r="P720" s="30">
        <f t="shared" si="229"/>
        <v>0.28934981018935918</v>
      </c>
      <c r="Q720" s="30">
        <f t="shared" si="230"/>
        <v>6.1179991638646514E-2</v>
      </c>
      <c r="R720" s="30">
        <f t="shared" si="235"/>
        <v>3.918232886371261</v>
      </c>
      <c r="S720" s="30">
        <f t="shared" si="236"/>
        <v>-19.799987648246429</v>
      </c>
      <c r="T720" s="30">
        <f t="shared" si="237"/>
        <v>-14.387575707067978</v>
      </c>
      <c r="U720" s="39">
        <f t="shared" si="238"/>
        <v>7949561.8606979493</v>
      </c>
      <c r="V720" s="39">
        <f t="shared" si="231"/>
        <v>953947.42328375392</v>
      </c>
      <c r="W720" s="39">
        <f t="shared" si="232"/>
        <v>31734069.154457308</v>
      </c>
      <c r="X720" s="30">
        <f t="shared" si="233"/>
        <v>205.61940661431984</v>
      </c>
    </row>
    <row r="721" spans="5:24" x14ac:dyDescent="0.3">
      <c r="E721" s="30">
        <f t="shared" si="239"/>
        <v>7.1899999999998911</v>
      </c>
      <c r="F721" s="30">
        <f t="shared" si="240"/>
        <v>235.20717306751484</v>
      </c>
      <c r="G721" s="30">
        <f t="shared" si="234"/>
        <v>5.4604667132954576</v>
      </c>
      <c r="H721" s="30">
        <f t="shared" si="241"/>
        <v>1.6660033083937265E-2</v>
      </c>
      <c r="I721" s="30">
        <f t="shared" si="222"/>
        <v>9.7236401080544059</v>
      </c>
      <c r="J721" s="30">
        <f t="shared" si="223"/>
        <v>102.38014563086612</v>
      </c>
      <c r="K721" s="30">
        <f t="shared" si="224"/>
        <v>57.645124009074017</v>
      </c>
      <c r="L721" s="30">
        <f t="shared" si="225"/>
        <v>2303.6162722506128</v>
      </c>
      <c r="M721" s="30">
        <f t="shared" si="226"/>
        <v>2.3938112153635324E-2</v>
      </c>
      <c r="N721" s="30">
        <f t="shared" si="227"/>
        <v>7.7211400437580619E-3</v>
      </c>
      <c r="O721" s="30">
        <f t="shared" si="228"/>
        <v>91.947713325099514</v>
      </c>
      <c r="P721" s="30">
        <f t="shared" si="229"/>
        <v>0.28661634268542646</v>
      </c>
      <c r="Q721" s="30">
        <f t="shared" si="230"/>
        <v>6.1168551250370365E-2</v>
      </c>
      <c r="R721" s="30">
        <f t="shared" si="235"/>
        <v>3.8143481656789628</v>
      </c>
      <c r="S721" s="30">
        <f t="shared" si="236"/>
        <v>-19.644433515116418</v>
      </c>
      <c r="T721" s="30">
        <f t="shared" si="237"/>
        <v>-14.387282020235014</v>
      </c>
      <c r="U721" s="39">
        <f t="shared" si="238"/>
        <v>7812598.9633303545</v>
      </c>
      <c r="V721" s="39">
        <f t="shared" si="231"/>
        <v>937511.87559964252</v>
      </c>
      <c r="W721" s="39">
        <f t="shared" si="232"/>
        <v>31743444.273213305</v>
      </c>
      <c r="X721" s="30">
        <f t="shared" si="233"/>
        <v>205.86383130032488</v>
      </c>
    </row>
    <row r="722" spans="5:24" x14ac:dyDescent="0.3">
      <c r="E722" s="30">
        <f t="shared" si="239"/>
        <v>7.1999999999998909</v>
      </c>
      <c r="F722" s="30">
        <f t="shared" si="240"/>
        <v>235.24531654917163</v>
      </c>
      <c r="G722" s="30">
        <f t="shared" si="234"/>
        <v>5.4606288698684686</v>
      </c>
      <c r="H722" s="30">
        <f t="shared" si="241"/>
        <v>1.621565730109964E-2</v>
      </c>
      <c r="I722" s="30">
        <f t="shared" si="222"/>
        <v>9.5271957729032426</v>
      </c>
      <c r="J722" s="30">
        <f t="shared" si="223"/>
        <v>102.23627281066378</v>
      </c>
      <c r="K722" s="30">
        <f t="shared" si="224"/>
        <v>57.765018025909306</v>
      </c>
      <c r="L722" s="30">
        <f t="shared" si="225"/>
        <v>2308.4074807504639</v>
      </c>
      <c r="M722" s="30">
        <f t="shared" si="226"/>
        <v>2.3515871098253021E-2</v>
      </c>
      <c r="N722" s="30">
        <f t="shared" si="227"/>
        <v>7.7419330797216992E-3</v>
      </c>
      <c r="O722" s="30">
        <f t="shared" si="228"/>
        <v>91.845635559165956</v>
      </c>
      <c r="P722" s="30">
        <f t="shared" si="229"/>
        <v>0.28379199210084</v>
      </c>
      <c r="Q722" s="30">
        <f t="shared" si="230"/>
        <v>6.1157150741875048E-2</v>
      </c>
      <c r="R722" s="30">
        <f t="shared" si="235"/>
        <v>3.7107450423964146</v>
      </c>
      <c r="S722" s="30">
        <f t="shared" si="236"/>
        <v>-19.493145312121282</v>
      </c>
      <c r="T722" s="30">
        <f t="shared" si="237"/>
        <v>-14.386933285517802</v>
      </c>
      <c r="U722" s="39">
        <f t="shared" si="238"/>
        <v>7676038.227962587</v>
      </c>
      <c r="V722" s="39">
        <f t="shared" si="231"/>
        <v>921124.58735551045</v>
      </c>
      <c r="W722" s="39">
        <f t="shared" si="232"/>
        <v>31752655.51908686</v>
      </c>
      <c r="X722" s="30">
        <f t="shared" si="233"/>
        <v>206.10781078129344</v>
      </c>
    </row>
    <row r="723" spans="5:24" x14ac:dyDescent="0.3">
      <c r="E723" s="30">
        <f t="shared" si="239"/>
        <v>7.2099999999998907</v>
      </c>
      <c r="F723" s="30">
        <f t="shared" si="240"/>
        <v>235.28242399959561</v>
      </c>
      <c r="G723" s="30">
        <f t="shared" si="234"/>
        <v>5.4607865968091067</v>
      </c>
      <c r="H723" s="30">
        <f t="shared" si="241"/>
        <v>1.5772694063809212E-2</v>
      </c>
      <c r="I723" s="30">
        <f t="shared" si="222"/>
        <v>9.3322643197820305</v>
      </c>
      <c r="J723" s="30">
        <f t="shared" si="223"/>
        <v>102.0924034778086</v>
      </c>
      <c r="K723" s="30">
        <f t="shared" si="224"/>
        <v>57.884909136621957</v>
      </c>
      <c r="L723" s="30">
        <f t="shared" si="225"/>
        <v>2313.1985731157506</v>
      </c>
      <c r="M723" s="30">
        <f t="shared" si="226"/>
        <v>2.309502270964095E-2</v>
      </c>
      <c r="N723" s="30">
        <f t="shared" si="227"/>
        <v>7.762788588455527E-3</v>
      </c>
      <c r="O723" s="30">
        <f t="shared" si="228"/>
        <v>91.743560267505202</v>
      </c>
      <c r="P723" s="30">
        <f t="shared" si="229"/>
        <v>0.28087179267345147</v>
      </c>
      <c r="Q723" s="30">
        <f t="shared" si="230"/>
        <v>6.114578783538252E-2</v>
      </c>
      <c r="R723" s="30">
        <f t="shared" si="235"/>
        <v>3.6074052093618159</v>
      </c>
      <c r="S723" s="30">
        <f t="shared" si="236"/>
        <v>-19.34638175563455</v>
      </c>
      <c r="T723" s="30">
        <f t="shared" si="237"/>
        <v>-14.386529179273785</v>
      </c>
      <c r="U723" s="39">
        <f t="shared" si="238"/>
        <v>7539854.2635150366</v>
      </c>
      <c r="V723" s="39">
        <f t="shared" si="231"/>
        <v>904782.51162180433</v>
      </c>
      <c r="W723" s="39">
        <f t="shared" si="232"/>
        <v>31761703.344203077</v>
      </c>
      <c r="X723" s="30">
        <f t="shared" si="233"/>
        <v>206.35134461336068</v>
      </c>
    </row>
    <row r="724" spans="5:24" x14ac:dyDescent="0.3">
      <c r="E724" s="30">
        <f t="shared" si="239"/>
        <v>7.2199999999998905</v>
      </c>
      <c r="F724" s="30">
        <f t="shared" si="240"/>
        <v>235.31849805168923</v>
      </c>
      <c r="G724" s="30">
        <f t="shared" si="234"/>
        <v>5.4609399073976492</v>
      </c>
      <c r="H724" s="30">
        <f t="shared" si="241"/>
        <v>1.5331058854251012E-2</v>
      </c>
      <c r="I724" s="30">
        <f t="shared" si="222"/>
        <v>9.1388005022256849</v>
      </c>
      <c r="J724" s="30">
        <f t="shared" si="223"/>
        <v>101.94853818601587</v>
      </c>
      <c r="K724" s="30">
        <f t="shared" si="224"/>
        <v>58.004796879782575</v>
      </c>
      <c r="L724" s="30">
        <f t="shared" si="225"/>
        <v>2317.9895309068161</v>
      </c>
      <c r="M724" s="30">
        <f t="shared" si="226"/>
        <v>2.2675475254039464E-2</v>
      </c>
      <c r="N724" s="30">
        <f t="shared" si="227"/>
        <v>7.7837067576592648E-3</v>
      </c>
      <c r="O724" s="30">
        <f t="shared" si="228"/>
        <v>91.64148784297825</v>
      </c>
      <c r="P724" s="30">
        <f t="shared" si="229"/>
        <v>0.27785035469699854</v>
      </c>
      <c r="Q724" s="30">
        <f t="shared" si="230"/>
        <v>6.1134460054081276E-2</v>
      </c>
      <c r="R724" s="30">
        <f t="shared" si="235"/>
        <v>3.5043085959016511</v>
      </c>
      <c r="S724" s="30">
        <f t="shared" si="236"/>
        <v>-19.204433930659491</v>
      </c>
      <c r="T724" s="30">
        <f t="shared" si="237"/>
        <v>-14.386069319127397</v>
      </c>
      <c r="U724" s="39">
        <f t="shared" si="238"/>
        <v>7404019.2299432158</v>
      </c>
      <c r="V724" s="39">
        <f t="shared" si="231"/>
        <v>888482.30759318592</v>
      </c>
      <c r="W724" s="39">
        <f t="shared" si="232"/>
        <v>31770588.167279009</v>
      </c>
      <c r="X724" s="30">
        <f t="shared" si="233"/>
        <v>206.59443234463802</v>
      </c>
    </row>
    <row r="725" spans="5:24" x14ac:dyDescent="0.3">
      <c r="E725" s="30">
        <f t="shared" si="239"/>
        <v>7.2299999999998903</v>
      </c>
      <c r="F725" s="30">
        <f t="shared" si="240"/>
        <v>235.35354113764825</v>
      </c>
      <c r="G725" s="30">
        <f t="shared" si="234"/>
        <v>5.4610888139954756</v>
      </c>
      <c r="H725" s="30">
        <f t="shared" si="241"/>
        <v>1.489065978264037E-2</v>
      </c>
      <c r="I725" s="30">
        <f t="shared" si="222"/>
        <v>8.9467561629190904</v>
      </c>
      <c r="J725" s="30">
        <f t="shared" si="223"/>
        <v>101.8046774928246</v>
      </c>
      <c r="K725" s="30">
        <f t="shared" si="224"/>
        <v>58.124680790775301</v>
      </c>
      <c r="L725" s="30">
        <f t="shared" si="225"/>
        <v>2322.7803355566662</v>
      </c>
      <c r="M725" s="30">
        <f t="shared" si="226"/>
        <v>2.2257128734292801E-2</v>
      </c>
      <c r="N725" s="30">
        <f t="shared" si="227"/>
        <v>7.8046877755965794E-3</v>
      </c>
      <c r="O725" s="30">
        <f t="shared" si="228"/>
        <v>91.539418681159049</v>
      </c>
      <c r="P725" s="30">
        <f t="shared" si="229"/>
        <v>0.27472181284240954</v>
      </c>
      <c r="Q725" s="30">
        <f t="shared" si="230"/>
        <v>6.112316469804812E-2</v>
      </c>
      <c r="R725" s="30">
        <f t="shared" si="235"/>
        <v>3.4014331577119439</v>
      </c>
      <c r="S725" s="30">
        <f t="shared" si="236"/>
        <v>-19.067630665997353</v>
      </c>
      <c r="T725" s="30">
        <f t="shared" si="237"/>
        <v>-14.385553257225318</v>
      </c>
      <c r="U725" s="39">
        <f t="shared" si="238"/>
        <v>7268502.5464659994</v>
      </c>
      <c r="V725" s="39">
        <f t="shared" si="231"/>
        <v>872220.30557591992</v>
      </c>
      <c r="W725" s="39">
        <f t="shared" si="232"/>
        <v>31779310.370334767</v>
      </c>
      <c r="X725" s="30">
        <f t="shared" si="233"/>
        <v>206.83707351350748</v>
      </c>
    </row>
    <row r="726" spans="5:24" x14ac:dyDescent="0.3">
      <c r="E726" s="30">
        <f t="shared" si="239"/>
        <v>7.2399999999998901</v>
      </c>
      <c r="F726" s="30">
        <f t="shared" si="240"/>
        <v>235.38755546922536</v>
      </c>
      <c r="G726" s="30">
        <f t="shared" si="234"/>
        <v>5.4612333279624163</v>
      </c>
      <c r="H726" s="30">
        <f t="shared" si="241"/>
        <v>1.4451396694070695E-2</v>
      </c>
      <c r="I726" s="30">
        <f t="shared" si="222"/>
        <v>8.7560798562591167</v>
      </c>
      <c r="J726" s="30">
        <f t="shared" si="223"/>
        <v>101.66082196025235</v>
      </c>
      <c r="K726" s="30">
        <f t="shared" si="224"/>
        <v>58.24456040125218</v>
      </c>
      <c r="L726" s="30">
        <f t="shared" si="225"/>
        <v>2327.5709683491668</v>
      </c>
      <c r="M726" s="30">
        <f t="shared" si="226"/>
        <v>2.1839873851365318E-2</v>
      </c>
      <c r="N726" s="30">
        <f t="shared" si="227"/>
        <v>7.8257318310967702E-3</v>
      </c>
      <c r="O726" s="30">
        <f t="shared" si="228"/>
        <v>91.437353180799036</v>
      </c>
      <c r="P726" s="30">
        <f t="shared" si="229"/>
        <v>0.27147976611721147</v>
      </c>
      <c r="Q726" s="30">
        <f t="shared" si="230"/>
        <v>6.1111898816209077E-2</v>
      </c>
      <c r="R726" s="30">
        <f t="shared" si="235"/>
        <v>3.2987546321495649</v>
      </c>
      <c r="S726" s="30">
        <f t="shared" si="236"/>
        <v>-18.93634502178546</v>
      </c>
      <c r="T726" s="30">
        <f t="shared" si="237"/>
        <v>-14.384980472430103</v>
      </c>
      <c r="U726" s="39">
        <f t="shared" si="238"/>
        <v>7133270.5517717209</v>
      </c>
      <c r="V726" s="39">
        <f t="shared" si="231"/>
        <v>855992.46621260652</v>
      </c>
      <c r="W726" s="39">
        <f t="shared" si="232"/>
        <v>31787870.294996891</v>
      </c>
      <c r="X726" s="30">
        <f t="shared" si="233"/>
        <v>207.07926764672504</v>
      </c>
    </row>
    <row r="727" spans="5:24" x14ac:dyDescent="0.3">
      <c r="E727" s="30">
        <f t="shared" si="239"/>
        <v>7.2499999999998899</v>
      </c>
      <c r="F727" s="30">
        <f t="shared" si="240"/>
        <v>235.42054301554685</v>
      </c>
      <c r="G727" s="30">
        <f t="shared" si="234"/>
        <v>5.4613734595637276</v>
      </c>
      <c r="H727" s="30">
        <f t="shared" si="241"/>
        <v>1.4013160131121083E-2</v>
      </c>
      <c r="I727" s="30">
        <f t="shared" si="222"/>
        <v>8.5667164060412624</v>
      </c>
      <c r="J727" s="30">
        <f t="shared" si="223"/>
        <v>101.51697215552805</v>
      </c>
      <c r="K727" s="30">
        <f t="shared" si="224"/>
        <v>58.364435238522432</v>
      </c>
      <c r="L727" s="30">
        <f t="shared" si="225"/>
        <v>2332.3614103946325</v>
      </c>
      <c r="M727" s="30">
        <f t="shared" si="226"/>
        <v>2.1423590788905697E-2</v>
      </c>
      <c r="N727" s="30">
        <f t="shared" si="227"/>
        <v>7.8468391135564832E-3</v>
      </c>
      <c r="O727" s="30">
        <f t="shared" si="228"/>
        <v>91.335291744347145</v>
      </c>
      <c r="P727" s="30">
        <f t="shared" si="229"/>
        <v>0.26811720775142711</v>
      </c>
      <c r="Q727" s="30">
        <f t="shared" si="230"/>
        <v>6.110065917352267E-2</v>
      </c>
      <c r="R727" s="30">
        <f t="shared" si="235"/>
        <v>3.1962462517979473</v>
      </c>
      <c r="S727" s="30">
        <f t="shared" si="236"/>
        <v>-18.811002170151468</v>
      </c>
      <c r="T727" s="30">
        <f t="shared" si="237"/>
        <v>-14.384350361238562</v>
      </c>
      <c r="U727" s="39">
        <f t="shared" si="238"/>
        <v>6998286.1062967069</v>
      </c>
      <c r="V727" s="39">
        <f t="shared" si="231"/>
        <v>839794.33275560476</v>
      </c>
      <c r="W727" s="39">
        <f t="shared" si="232"/>
        <v>31796268.238324448</v>
      </c>
      <c r="X727" s="30">
        <f t="shared" si="233"/>
        <v>207.32101425730269</v>
      </c>
    </row>
    <row r="728" spans="5:24" x14ac:dyDescent="0.3">
      <c r="E728" s="30">
        <f t="shared" si="239"/>
        <v>7.2599999999998897</v>
      </c>
      <c r="F728" s="30">
        <f t="shared" si="240"/>
        <v>235.45250547806484</v>
      </c>
      <c r="G728" s="30">
        <f t="shared" si="234"/>
        <v>5.4615092178649052</v>
      </c>
      <c r="H728" s="30">
        <f t="shared" si="241"/>
        <v>1.3575830117762422E-2</v>
      </c>
      <c r="I728" s="30">
        <f t="shared" si="222"/>
        <v>8.3786063843397471</v>
      </c>
      <c r="J728" s="30">
        <f t="shared" si="223"/>
        <v>101.37312865191566</v>
      </c>
      <c r="K728" s="30">
        <f t="shared" si="224"/>
        <v>58.484304824866086</v>
      </c>
      <c r="L728" s="30">
        <f t="shared" si="225"/>
        <v>2337.1516426024027</v>
      </c>
      <c r="M728" s="30">
        <f t="shared" si="226"/>
        <v>2.1008147782991631E-2</v>
      </c>
      <c r="N728" s="30">
        <f t="shared" si="227"/>
        <v>7.8680098129414004E-3</v>
      </c>
      <c r="O728" s="30">
        <f t="shared" si="228"/>
        <v>91.233234778534168</v>
      </c>
      <c r="P728" s="30">
        <f t="shared" si="229"/>
        <v>0.26462644286906739</v>
      </c>
      <c r="Q728" s="30">
        <f t="shared" si="230"/>
        <v>6.1089442212362989E-2</v>
      </c>
      <c r="R728" s="30">
        <f t="shared" si="235"/>
        <v>3.0938784073757799</v>
      </c>
      <c r="S728" s="30">
        <f t="shared" si="236"/>
        <v>-18.692089034376043</v>
      </c>
      <c r="T728" s="30">
        <f t="shared" si="237"/>
        <v>-14.383662227158322</v>
      </c>
      <c r="U728" s="39">
        <f t="shared" si="238"/>
        <v>6863508.1241781311</v>
      </c>
      <c r="V728" s="39">
        <f t="shared" si="231"/>
        <v>823620.97490137571</v>
      </c>
      <c r="W728" s="39">
        <f t="shared" si="232"/>
        <v>31804504.448073462</v>
      </c>
      <c r="X728" s="30">
        <f t="shared" si="233"/>
        <v>207.56231284213371</v>
      </c>
    </row>
    <row r="729" spans="5:24" x14ac:dyDescent="0.3">
      <c r="E729" s="30">
        <f t="shared" si="239"/>
        <v>7.2699999999998894</v>
      </c>
      <c r="F729" s="30">
        <f t="shared" si="240"/>
        <v>235.48344426213859</v>
      </c>
      <c r="G729" s="30">
        <f t="shared" si="234"/>
        <v>5.4616406106122009</v>
      </c>
      <c r="H729" s="30">
        <f t="shared" si="241"/>
        <v>1.3139274729567774E-2</v>
      </c>
      <c r="I729" s="30">
        <f t="shared" si="222"/>
        <v>8.1916854939959869</v>
      </c>
      <c r="J729" s="30">
        <f t="shared" si="223"/>
        <v>101.22929202964409</v>
      </c>
      <c r="K729" s="30">
        <f t="shared" si="224"/>
        <v>58.604168676759073</v>
      </c>
      <c r="L729" s="30">
        <f t="shared" si="225"/>
        <v>2341.9416456498743</v>
      </c>
      <c r="M729" s="30">
        <f t="shared" si="226"/>
        <v>2.0593399429283479E-2</v>
      </c>
      <c r="N729" s="30">
        <f t="shared" si="227"/>
        <v>7.8892441197879557E-3</v>
      </c>
      <c r="O729" s="30">
        <f t="shared" si="228"/>
        <v>91.131182695032479</v>
      </c>
      <c r="P729" s="30">
        <f t="shared" si="229"/>
        <v>0.2609989912460291</v>
      </c>
      <c r="Q729" s="30">
        <f t="shared" si="230"/>
        <v>6.1078244006812867E-2</v>
      </c>
      <c r="R729" s="30">
        <f t="shared" si="235"/>
        <v>2.9916182487211409</v>
      </c>
      <c r="S729" s="30">
        <f t="shared" si="236"/>
        <v>-18.58016616662848</v>
      </c>
      <c r="T729" s="30">
        <f t="shared" si="237"/>
        <v>-14.382915268207618</v>
      </c>
      <c r="U729" s="39">
        <f t="shared" si="238"/>
        <v>6728891.0192405544</v>
      </c>
      <c r="V729" s="39">
        <f t="shared" si="231"/>
        <v>807466.92230886652</v>
      </c>
      <c r="W729" s="39">
        <f t="shared" si="232"/>
        <v>31812579.11729655</v>
      </c>
      <c r="X729" s="30">
        <f t="shared" si="233"/>
        <v>207.80316287931652</v>
      </c>
    </row>
    <row r="730" spans="5:24" x14ac:dyDescent="0.3">
      <c r="E730" s="30">
        <f t="shared" si="239"/>
        <v>7.2799999999998892</v>
      </c>
      <c r="F730" s="30">
        <f t="shared" si="240"/>
        <v>235.51336044462579</v>
      </c>
      <c r="G730" s="30">
        <f t="shared" si="234"/>
        <v>5.4617676440962013</v>
      </c>
      <c r="H730" s="30">
        <f t="shared" si="241"/>
        <v>1.2703348400044945E-2</v>
      </c>
      <c r="I730" s="30">
        <f t="shared" si="222"/>
        <v>8.0058838323297028</v>
      </c>
      <c r="J730" s="30">
        <f t="shared" si="223"/>
        <v>101.08546287696201</v>
      </c>
      <c r="K730" s="30">
        <f t="shared" si="224"/>
        <v>58.724026303994137</v>
      </c>
      <c r="L730" s="30">
        <f t="shared" si="225"/>
        <v>2346.7313999473681</v>
      </c>
      <c r="M730" s="30">
        <f t="shared" si="226"/>
        <v>2.0179184666809322E-2</v>
      </c>
      <c r="N730" s="30">
        <f t="shared" si="227"/>
        <v>7.9105422252050608E-3</v>
      </c>
      <c r="O730" s="30">
        <f t="shared" si="228"/>
        <v>91.029135911204548</v>
      </c>
      <c r="P730" s="30">
        <f t="shared" si="229"/>
        <v>0.25722547172219667</v>
      </c>
      <c r="Q730" s="30">
        <f t="shared" si="230"/>
        <v>6.1067060208226068E-2</v>
      </c>
      <c r="R730" s="30">
        <f t="shared" si="235"/>
        <v>2.8894292095157783</v>
      </c>
      <c r="S730" s="30">
        <f t="shared" si="236"/>
        <v>-18.475882501425019</v>
      </c>
      <c r="T730" s="30">
        <f t="shared" si="237"/>
        <v>-14.382108562113611</v>
      </c>
      <c r="U730" s="39">
        <f t="shared" si="238"/>
        <v>6594384.0451173168</v>
      </c>
      <c r="V730" s="39">
        <f t="shared" si="231"/>
        <v>791326.08541407797</v>
      </c>
      <c r="W730" s="39">
        <f t="shared" si="232"/>
        <v>31820492.37815069</v>
      </c>
      <c r="X730" s="30">
        <f t="shared" si="233"/>
        <v>208.04356382512333</v>
      </c>
    </row>
    <row r="731" spans="5:24" x14ac:dyDescent="0.3">
      <c r="E731" s="30">
        <f t="shared" si="239"/>
        <v>7.289999999999889</v>
      </c>
      <c r="F731" s="30">
        <f t="shared" si="240"/>
        <v>235.54225473672093</v>
      </c>
      <c r="G731" s="30">
        <f t="shared" si="234"/>
        <v>5.4618903229952531</v>
      </c>
      <c r="H731" s="30">
        <f t="shared" si="241"/>
        <v>1.2267889905182017E-2</v>
      </c>
      <c r="I731" s="30">
        <f t="shared" si="222"/>
        <v>7.8211250073154526</v>
      </c>
      <c r="J731" s="30">
        <f t="shared" si="223"/>
        <v>100.94164179134087</v>
      </c>
      <c r="K731" s="30">
        <f t="shared" si="224"/>
        <v>58.843877208678414</v>
      </c>
      <c r="L731" s="30">
        <f t="shared" si="225"/>
        <v>2351.5208855980745</v>
      </c>
      <c r="M731" s="30">
        <f t="shared" si="226"/>
        <v>1.9765324360351322E-2</v>
      </c>
      <c r="N731" s="30">
        <f t="shared" si="227"/>
        <v>7.9319043208758051E-3</v>
      </c>
      <c r="O731" s="30">
        <f t="shared" si="228"/>
        <v>90.927094850956351</v>
      </c>
      <c r="P731" s="30">
        <f t="shared" si="229"/>
        <v>0.25329546386324453</v>
      </c>
      <c r="Q731" s="30">
        <f t="shared" si="230"/>
        <v>6.10558859799517E-2</v>
      </c>
      <c r="R731" s="30">
        <f t="shared" si="235"/>
        <v>2.7872704373447608</v>
      </c>
      <c r="S731" s="30">
        <f t="shared" si="236"/>
        <v>-18.379993839737104</v>
      </c>
      <c r="T731" s="30">
        <f t="shared" si="237"/>
        <v>-14.381241048665972</v>
      </c>
      <c r="U731" s="39">
        <f t="shared" si="238"/>
        <v>6459930.5039596232</v>
      </c>
      <c r="V731" s="39">
        <f t="shared" si="231"/>
        <v>775191.66047515476</v>
      </c>
      <c r="W731" s="39">
        <f t="shared" si="232"/>
        <v>31828244.29475544</v>
      </c>
      <c r="X731" s="30">
        <f t="shared" si="233"/>
        <v>208.28351511054896</v>
      </c>
    </row>
    <row r="732" spans="5:24" x14ac:dyDescent="0.3">
      <c r="E732" s="30">
        <f t="shared" si="239"/>
        <v>7.2999999999998888</v>
      </c>
      <c r="F732" s="30">
        <f t="shared" si="240"/>
        <v>235.57012744109437</v>
      </c>
      <c r="G732" s="30">
        <f t="shared" si="234"/>
        <v>5.4620086501947087</v>
      </c>
      <c r="H732" s="30">
        <f t="shared" si="241"/>
        <v>1.1832719945559234E-2</v>
      </c>
      <c r="I732" s="30">
        <f t="shared" si="222"/>
        <v>7.6373250689180816</v>
      </c>
      <c r="J732" s="30">
        <f t="shared" si="223"/>
        <v>100.79782938085421</v>
      </c>
      <c r="K732" s="30">
        <f t="shared" si="224"/>
        <v>58.963720884083962</v>
      </c>
      <c r="L732" s="30">
        <f t="shared" si="225"/>
        <v>2356.3100823521154</v>
      </c>
      <c r="M732" s="30">
        <f t="shared" si="226"/>
        <v>1.9351618380264664E-2</v>
      </c>
      <c r="N732" s="30">
        <f t="shared" si="227"/>
        <v>7.9533305990591909E-3</v>
      </c>
      <c r="O732" s="30">
        <f t="shared" si="228"/>
        <v>90.825059945716063</v>
      </c>
      <c r="P732" s="30">
        <f t="shared" si="229"/>
        <v>0.2491973411636311</v>
      </c>
      <c r="Q732" s="30">
        <f t="shared" si="230"/>
        <v>6.104471591848936E-2</v>
      </c>
      <c r="R732" s="30">
        <f t="shared" si="235"/>
        <v>2.6850961052288422</v>
      </c>
      <c r="S732" s="30">
        <f t="shared" si="236"/>
        <v>-18.293386224522372</v>
      </c>
      <c r="T732" s="30">
        <f t="shared" si="237"/>
        <v>-14.38031150852394</v>
      </c>
      <c r="U732" s="39">
        <f t="shared" si="238"/>
        <v>6325466.7906106915</v>
      </c>
      <c r="V732" s="39">
        <f t="shared" si="231"/>
        <v>759056.01487328298</v>
      </c>
      <c r="W732" s="39">
        <f t="shared" si="232"/>
        <v>31835834.854904175</v>
      </c>
      <c r="X732" s="30">
        <f t="shared" si="233"/>
        <v>208.52301613735739</v>
      </c>
    </row>
    <row r="733" spans="5:24" x14ac:dyDescent="0.3">
      <c r="E733" s="30">
        <f t="shared" si="239"/>
        <v>7.3099999999998886</v>
      </c>
      <c r="F733" s="30">
        <f t="shared" si="240"/>
        <v>235.59697840214665</v>
      </c>
      <c r="G733" s="30">
        <f t="shared" si="234"/>
        <v>5.4621226265769662</v>
      </c>
      <c r="H733" s="30">
        <f t="shared" si="241"/>
        <v>1.1397638225751905E-2</v>
      </c>
      <c r="I733" s="30">
        <f t="shared" si="222"/>
        <v>7.4543912066728577</v>
      </c>
      <c r="J733" s="30">
        <f t="shared" si="223"/>
        <v>100.65402626576898</v>
      </c>
      <c r="K733" s="30">
        <f t="shared" si="224"/>
        <v>59.083556813321664</v>
      </c>
      <c r="L733" s="30">
        <f t="shared" si="225"/>
        <v>2361.0989695535513</v>
      </c>
      <c r="M733" s="30">
        <f t="shared" si="226"/>
        <v>1.8937842047160772E-2</v>
      </c>
      <c r="N733" s="30">
        <f t="shared" si="227"/>
        <v>7.9748212525918728E-3</v>
      </c>
      <c r="O733" s="30">
        <f t="shared" si="228"/>
        <v>90.723031635563089</v>
      </c>
      <c r="P733" s="30">
        <f t="shared" si="229"/>
        <v>0.24491806831243143</v>
      </c>
      <c r="Q733" s="30">
        <f t="shared" si="230"/>
        <v>6.1033543957495551E-2</v>
      </c>
      <c r="R733" s="30">
        <f t="shared" si="235"/>
        <v>2.5828545733603336</v>
      </c>
      <c r="S733" s="30">
        <f t="shared" si="236"/>
        <v>-18.217105804038123</v>
      </c>
      <c r="T733" s="30">
        <f t="shared" si="237"/>
        <v>-14.379318537560547</v>
      </c>
      <c r="U733" s="39">
        <f t="shared" si="238"/>
        <v>6190921.2288423544</v>
      </c>
      <c r="V733" s="39">
        <f t="shared" si="231"/>
        <v>742910.54746108246</v>
      </c>
      <c r="W733" s="39">
        <f t="shared" si="232"/>
        <v>31843263.960378785</v>
      </c>
      <c r="X733" s="30">
        <f t="shared" si="233"/>
        <v>208.76206627352562</v>
      </c>
    </row>
    <row r="734" spans="5:24" x14ac:dyDescent="0.3">
      <c r="E734" s="30">
        <f t="shared" si="239"/>
        <v>7.3199999999998884</v>
      </c>
      <c r="F734" s="30">
        <f t="shared" si="240"/>
        <v>235.62280694788026</v>
      </c>
      <c r="G734" s="30">
        <f t="shared" si="234"/>
        <v>5.4622322507759593</v>
      </c>
      <c r="H734" s="30">
        <f t="shared" si="241"/>
        <v>1.0962419899307463E-2</v>
      </c>
      <c r="I734" s="30">
        <f t="shared" si="222"/>
        <v>7.2722201486324769</v>
      </c>
      <c r="J734" s="30">
        <f t="shared" si="223"/>
        <v>100.51023308039338</v>
      </c>
      <c r="K734" s="30">
        <f t="shared" si="224"/>
        <v>59.203384467801335</v>
      </c>
      <c r="L734" s="30">
        <f t="shared" si="225"/>
        <v>2365.887526078845</v>
      </c>
      <c r="M734" s="30">
        <f t="shared" si="226"/>
        <v>1.8523741765724924E-2</v>
      </c>
      <c r="N734" s="30">
        <f t="shared" si="227"/>
        <v>7.9963764748898734E-3</v>
      </c>
      <c r="O734" s="30">
        <f t="shared" si="228"/>
        <v>90.621010370539096</v>
      </c>
      <c r="P734" s="30">
        <f t="shared" si="229"/>
        <v>0.24044295261027324</v>
      </c>
      <c r="Q734" s="30">
        <f t="shared" si="230"/>
        <v>6.1022363249896787E-2</v>
      </c>
      <c r="R734" s="30">
        <f t="shared" si="235"/>
        <v>2.4804873595922428</v>
      </c>
      <c r="S734" s="30">
        <f t="shared" si="236"/>
        <v>-18.152397409177826</v>
      </c>
      <c r="T734" s="30">
        <f t="shared" si="237"/>
        <v>-14.378260515533855</v>
      </c>
      <c r="U734" s="39">
        <f t="shared" si="238"/>
        <v>6056212.6421208261</v>
      </c>
      <c r="V734" s="39">
        <f t="shared" si="231"/>
        <v>726745.51705449913</v>
      </c>
      <c r="W734" s="39">
        <f t="shared" si="232"/>
        <v>31850531.41554933</v>
      </c>
      <c r="X734" s="30">
        <f t="shared" si="233"/>
        <v>209.00066484795656</v>
      </c>
    </row>
    <row r="735" spans="5:24" x14ac:dyDescent="0.3">
      <c r="E735" s="30">
        <f t="shared" si="239"/>
        <v>7.3299999999998882</v>
      </c>
      <c r="F735" s="30">
        <f t="shared" si="240"/>
        <v>235.64761182147618</v>
      </c>
      <c r="G735" s="30">
        <f t="shared" si="234"/>
        <v>5.4623375188879857</v>
      </c>
      <c r="H735" s="30">
        <f t="shared" si="241"/>
        <v>1.0526811202637987E-2</v>
      </c>
      <c r="I735" s="30">
        <f t="shared" si="222"/>
        <v>7.0906961745406987</v>
      </c>
      <c r="J735" s="30">
        <f t="shared" si="223"/>
        <v>100.36645047523804</v>
      </c>
      <c r="K735" s="30">
        <f t="shared" si="224"/>
        <v>59.323203305430781</v>
      </c>
      <c r="L735" s="30">
        <f t="shared" si="225"/>
        <v>2370.6757302648898</v>
      </c>
      <c r="M735" s="30">
        <f t="shared" si="226"/>
        <v>1.8109029611777294E-2</v>
      </c>
      <c r="N735" s="30">
        <f t="shared" si="227"/>
        <v>8.017996459950336E-3</v>
      </c>
      <c r="O735" s="30">
        <f t="shared" si="228"/>
        <v>90.518996612181382</v>
      </c>
      <c r="P735" s="30">
        <f t="shared" si="229"/>
        <v>0.23575533623248976</v>
      </c>
      <c r="Q735" s="30">
        <f t="shared" si="230"/>
        <v>6.1011166021740199E-2</v>
      </c>
      <c r="R735" s="30">
        <f t="shared" si="235"/>
        <v>2.3779278630393663</v>
      </c>
      <c r="S735" s="30">
        <f t="shared" si="236"/>
        <v>-18.100754997169918</v>
      </c>
      <c r="T735" s="30">
        <f t="shared" si="237"/>
        <v>-14.377135567466672</v>
      </c>
      <c r="U735" s="39">
        <f t="shared" si="238"/>
        <v>5921248.5816722633</v>
      </c>
      <c r="V735" s="39">
        <f t="shared" si="231"/>
        <v>710549.82980067155</v>
      </c>
      <c r="W735" s="39">
        <f t="shared" si="232"/>
        <v>31857636.913847338</v>
      </c>
      <c r="X735" s="30">
        <f t="shared" si="233"/>
        <v>209.23881114429949</v>
      </c>
    </row>
    <row r="736" spans="5:24" x14ac:dyDescent="0.3">
      <c r="E736" s="30">
        <f t="shared" si="239"/>
        <v>7.3399999999998879</v>
      </c>
      <c r="F736" s="30">
        <f t="shared" si="240"/>
        <v>235.67139110010658</v>
      </c>
      <c r="G736" s="30">
        <f t="shared" si="234"/>
        <v>5.4624384241283988</v>
      </c>
      <c r="H736" s="30">
        <f t="shared" si="241"/>
        <v>1.0090524041306281E-2</v>
      </c>
      <c r="I736" s="30">
        <f t="shared" si="222"/>
        <v>6.9096886245689992</v>
      </c>
      <c r="J736" s="30">
        <f t="shared" si="223"/>
        <v>100.22267911956337</v>
      </c>
      <c r="K736" s="30">
        <f t="shared" si="224"/>
        <v>59.443012768493006</v>
      </c>
      <c r="L736" s="30">
        <f t="shared" si="225"/>
        <v>2375.4635598241825</v>
      </c>
      <c r="M736" s="30">
        <f t="shared" si="226"/>
        <v>1.7693376551541466E-2</v>
      </c>
      <c r="N736" s="30">
        <f t="shared" si="227"/>
        <v>8.0396814023532791E-3</v>
      </c>
      <c r="O736" s="30">
        <f t="shared" si="228"/>
        <v>90.416990835330211</v>
      </c>
      <c r="P736" s="30">
        <f t="shared" si="229"/>
        <v>0.2308362112287223</v>
      </c>
      <c r="Q736" s="30">
        <f t="shared" si="230"/>
        <v>6.0999943389113832E-2</v>
      </c>
      <c r="R736" s="30">
        <f t="shared" si="235"/>
        <v>2.2750997650655309</v>
      </c>
      <c r="S736" s="30">
        <f t="shared" si="236"/>
        <v>-18.063988500608975</v>
      </c>
      <c r="T736" s="30">
        <f t="shared" si="237"/>
        <v>-14.375941515540207</v>
      </c>
      <c r="U736" s="39">
        <f t="shared" si="238"/>
        <v>5785923.106743413</v>
      </c>
      <c r="V736" s="39">
        <f t="shared" si="231"/>
        <v>694310.77280920953</v>
      </c>
      <c r="W736" s="39">
        <f t="shared" si="232"/>
        <v>31864580.021575432</v>
      </c>
      <c r="X736" s="30">
        <f t="shared" si="233"/>
        <v>209.47650439366896</v>
      </c>
    </row>
    <row r="737" spans="5:24" x14ac:dyDescent="0.3">
      <c r="E737" s="30">
        <f t="shared" si="239"/>
        <v>7.3499999999998877</v>
      </c>
      <c r="F737" s="30">
        <f t="shared" si="240"/>
        <v>235.69414209775724</v>
      </c>
      <c r="G737" s="30">
        <f t="shared" si="234"/>
        <v>5.462534956420499</v>
      </c>
      <c r="H737" s="30">
        <f t="shared" si="241"/>
        <v>9.6532292100270922E-3</v>
      </c>
      <c r="I737" s="30">
        <f t="shared" si="222"/>
        <v>6.7290487395629093</v>
      </c>
      <c r="J737" s="30">
        <f t="shared" si="223"/>
        <v>100.07891970440797</v>
      </c>
      <c r="K737" s="30">
        <f t="shared" si="224"/>
        <v>59.562812281122504</v>
      </c>
      <c r="L737" s="30">
        <f t="shared" si="225"/>
        <v>2380.2509917439679</v>
      </c>
      <c r="M737" s="30">
        <f t="shared" si="226"/>
        <v>1.727640384954808E-2</v>
      </c>
      <c r="N737" s="30">
        <f t="shared" si="227"/>
        <v>8.0614314972633286E-3</v>
      </c>
      <c r="O737" s="30">
        <f t="shared" si="228"/>
        <v>90.314993530277448</v>
      </c>
      <c r="P737" s="30">
        <f t="shared" si="229"/>
        <v>0.22566373222925257</v>
      </c>
      <c r="Q737" s="30">
        <f t="shared" si="230"/>
        <v>6.0988685126160014E-2</v>
      </c>
      <c r="R737" s="30">
        <f t="shared" si="235"/>
        <v>2.1719150030263066</v>
      </c>
      <c r="S737" s="30">
        <f t="shared" si="236"/>
        <v>-18.044313738979199</v>
      </c>
      <c r="T737" s="30">
        <f t="shared" si="237"/>
        <v>-14.374675818480531</v>
      </c>
      <c r="U737" s="39">
        <f t="shared" si="238"/>
        <v>5650113.9718359374</v>
      </c>
      <c r="V737" s="39">
        <f t="shared" si="231"/>
        <v>678013.6766203125</v>
      </c>
      <c r="W737" s="39">
        <f t="shared" si="232"/>
        <v>31871360.158341635</v>
      </c>
      <c r="X737" s="30">
        <f t="shared" si="233"/>
        <v>209.71374376599044</v>
      </c>
    </row>
    <row r="738" spans="5:24" x14ac:dyDescent="0.3">
      <c r="E738" s="30">
        <f t="shared" si="239"/>
        <v>7.3599999999998875</v>
      </c>
      <c r="F738" s="30">
        <f t="shared" si="240"/>
        <v>235.7158612477875</v>
      </c>
      <c r="G738" s="30">
        <f t="shared" si="234"/>
        <v>5.4626271018984971</v>
      </c>
      <c r="H738" s="30">
        <f t="shared" si="241"/>
        <v>9.2145477998073488E-3</v>
      </c>
      <c r="I738" s="30">
        <f t="shared" si="222"/>
        <v>6.5486056021731169</v>
      </c>
      <c r="J738" s="30">
        <f t="shared" si="223"/>
        <v>99.935172946223162</v>
      </c>
      <c r="K738" s="30">
        <f t="shared" si="224"/>
        <v>59.682601246276505</v>
      </c>
      <c r="L738" s="30">
        <f t="shared" si="225"/>
        <v>2385.0380021652031</v>
      </c>
      <c r="M738" s="30">
        <f t="shared" si="226"/>
        <v>1.6857672041971365E-2</v>
      </c>
      <c r="N738" s="30">
        <f t="shared" si="227"/>
        <v>8.0832469404314797E-3</v>
      </c>
      <c r="O738" s="30">
        <f t="shared" si="228"/>
        <v>90.21300520534534</v>
      </c>
      <c r="P738" s="30">
        <f t="shared" si="229"/>
        <v>0.22021259167478155</v>
      </c>
      <c r="Q738" s="30">
        <f t="shared" si="230"/>
        <v>6.0977379367355443E-2</v>
      </c>
      <c r="R738" s="30">
        <f t="shared" si="235"/>
        <v>2.0682711697636793</v>
      </c>
      <c r="S738" s="30">
        <f t="shared" si="236"/>
        <v>-18.044475358041399</v>
      </c>
      <c r="T738" s="30">
        <f t="shared" si="237"/>
        <v>-14.373335494209256</v>
      </c>
      <c r="U738" s="39">
        <f t="shared" si="238"/>
        <v>5513679.0168852536</v>
      </c>
      <c r="V738" s="39">
        <f t="shared" si="231"/>
        <v>661641.48202623043</v>
      </c>
      <c r="W738" s="39">
        <f t="shared" si="232"/>
        <v>31877976.573161896</v>
      </c>
      <c r="X738" s="30">
        <f t="shared" si="233"/>
        <v>209.95052835961502</v>
      </c>
    </row>
    <row r="739" spans="5:24" x14ac:dyDescent="0.3">
      <c r="E739" s="30">
        <f t="shared" si="239"/>
        <v>7.3699999999998873</v>
      </c>
      <c r="F739" s="30">
        <f t="shared" si="240"/>
        <v>235.73654395948515</v>
      </c>
      <c r="G739" s="30">
        <f t="shared" si="234"/>
        <v>5.462714842300211</v>
      </c>
      <c r="H739" s="30">
        <f t="shared" si="241"/>
        <v>8.7740401713887195E-3</v>
      </c>
      <c r="I739" s="30">
        <f t="shared" si="222"/>
        <v>6.3681608485927033</v>
      </c>
      <c r="J739" s="30">
        <f t="shared" si="223"/>
        <v>99.791439591281076</v>
      </c>
      <c r="K739" s="30">
        <f t="shared" si="224"/>
        <v>59.802379042061581</v>
      </c>
      <c r="L739" s="30">
        <f t="shared" si="225"/>
        <v>2389.8245662357631</v>
      </c>
      <c r="M739" s="30">
        <f t="shared" si="226"/>
        <v>1.6436666583435795E-2</v>
      </c>
      <c r="N739" s="30">
        <f t="shared" si="227"/>
        <v>8.1051279281968754E-3</v>
      </c>
      <c r="O739" s="30">
        <f t="shared" si="228"/>
        <v>90.111026390013919</v>
      </c>
      <c r="P739" s="30">
        <f t="shared" si="229"/>
        <v>0.21445320717712923</v>
      </c>
      <c r="Q739" s="30">
        <f t="shared" si="230"/>
        <v>6.0966012219974983E-2</v>
      </c>
      <c r="R739" s="30">
        <f t="shared" si="235"/>
        <v>1.9640481284508795</v>
      </c>
      <c r="S739" s="30">
        <f t="shared" si="236"/>
        <v>-18.067918058195122</v>
      </c>
      <c r="T739" s="30">
        <f t="shared" si="237"/>
        <v>-14.371917019728642</v>
      </c>
      <c r="U739" s="39">
        <f t="shared" si="238"/>
        <v>5376451.4683674462</v>
      </c>
      <c r="V739" s="39">
        <f t="shared" si="231"/>
        <v>645174.1762040935</v>
      </c>
      <c r="W739" s="39">
        <f t="shared" si="232"/>
        <v>31884428.314923938</v>
      </c>
      <c r="X739" s="30">
        <f t="shared" si="233"/>
        <v>210.18685718872356</v>
      </c>
    </row>
    <row r="740" spans="5:24" x14ac:dyDescent="0.3">
      <c r="E740" s="30">
        <f t="shared" si="239"/>
        <v>7.3799999999998871</v>
      </c>
      <c r="F740" s="30">
        <f t="shared" si="240"/>
        <v>235.75618444076966</v>
      </c>
      <c r="G740" s="30">
        <f t="shared" si="234"/>
        <v>5.4627981542162294</v>
      </c>
      <c r="H740" s="30">
        <f t="shared" si="241"/>
        <v>8.3311916018402599E-3</v>
      </c>
      <c r="I740" s="30">
        <f t="shared" si="222"/>
        <v>6.1874816680107516</v>
      </c>
      <c r="J740" s="30">
        <f t="shared" si="223"/>
        <v>99.64772042108379</v>
      </c>
      <c r="K740" s="30">
        <f t="shared" si="224"/>
        <v>59.922145017225986</v>
      </c>
      <c r="L740" s="30">
        <f t="shared" si="225"/>
        <v>2394.610657930305</v>
      </c>
      <c r="M740" s="30">
        <f t="shared" si="226"/>
        <v>1.6012778863951679E-2</v>
      </c>
      <c r="N740" s="30">
        <f t="shared" si="227"/>
        <v>8.127074657488546E-3</v>
      </c>
      <c r="O740" s="30">
        <f t="shared" si="228"/>
        <v>90.009057638758946</v>
      </c>
      <c r="P740" s="30">
        <f t="shared" si="229"/>
        <v>0.20835064730508687</v>
      </c>
      <c r="Q740" s="30">
        <f t="shared" si="230"/>
        <v>6.0954567251548908E-2</v>
      </c>
      <c r="R740" s="30">
        <f t="shared" si="235"/>
        <v>1.8591035353442755</v>
      </c>
      <c r="S740" s="30">
        <f t="shared" si="236"/>
        <v>-18.119030087442791</v>
      </c>
      <c r="T740" s="30">
        <f t="shared" si="237"/>
        <v>-14.370416199463463</v>
      </c>
      <c r="U740" s="39">
        <f t="shared" si="238"/>
        <v>5238233.7246409832</v>
      </c>
      <c r="V740" s="39">
        <f t="shared" si="231"/>
        <v>628588.04695691797</v>
      </c>
      <c r="W740" s="39">
        <f t="shared" si="232"/>
        <v>31890714.195393506</v>
      </c>
      <c r="X740" s="30">
        <f t="shared" si="233"/>
        <v>210.4227291678672</v>
      </c>
    </row>
    <row r="741" spans="5:24" x14ac:dyDescent="0.3">
      <c r="E741" s="30">
        <f t="shared" si="239"/>
        <v>7.3899999999998869</v>
      </c>
      <c r="F741" s="30">
        <f t="shared" si="240"/>
        <v>235.7747754761231</v>
      </c>
      <c r="G741" s="30">
        <f t="shared" si="234"/>
        <v>5.462877008149241</v>
      </c>
      <c r="H741" s="30">
        <f t="shared" si="241"/>
        <v>7.8853933011657773E-3</v>
      </c>
      <c r="I741" s="30">
        <f t="shared" si="222"/>
        <v>6.0062913671363241</v>
      </c>
      <c r="J741" s="30">
        <f t="shared" si="223"/>
        <v>99.504016259089155</v>
      </c>
      <c r="K741" s="30">
        <f t="shared" si="224"/>
        <v>60.041898485554846</v>
      </c>
      <c r="L741" s="30">
        <f t="shared" si="225"/>
        <v>2399.3962498262886</v>
      </c>
      <c r="M741" s="30">
        <f t="shared" si="226"/>
        <v>1.5585280646673387E-2</v>
      </c>
      <c r="N741" s="30">
        <f t="shared" si="227"/>
        <v>8.1490873258272117E-3</v>
      </c>
      <c r="O741" s="30">
        <f t="shared" si="228"/>
        <v>89.907099535823761</v>
      </c>
      <c r="P741" s="30">
        <f t="shared" si="229"/>
        <v>0.20186318541834833</v>
      </c>
      <c r="Q741" s="30">
        <f t="shared" si="230"/>
        <v>6.0943024799682395E-2</v>
      </c>
      <c r="R741" s="30">
        <f t="shared" si="235"/>
        <v>1.753266810619553</v>
      </c>
      <c r="S741" s="30">
        <f t="shared" si="236"/>
        <v>-18.203497767987667</v>
      </c>
      <c r="T741" s="30">
        <f t="shared" si="237"/>
        <v>-14.368827988980918</v>
      </c>
      <c r="U741" s="39">
        <f t="shared" si="238"/>
        <v>5098788.9873557491</v>
      </c>
      <c r="V741" s="39">
        <f t="shared" si="231"/>
        <v>611854.67848268989</v>
      </c>
      <c r="W741" s="39">
        <f t="shared" si="232"/>
        <v>31896832.742178332</v>
      </c>
      <c r="X741" s="30">
        <f t="shared" si="233"/>
        <v>210.65814309274035</v>
      </c>
    </row>
    <row r="742" spans="5:24" x14ac:dyDescent="0.3">
      <c r="E742" s="30">
        <f t="shared" si="239"/>
        <v>7.3999999999998867</v>
      </c>
      <c r="F742" s="30">
        <f t="shared" si="240"/>
        <v>235.79230814422928</v>
      </c>
      <c r="G742" s="30">
        <f t="shared" si="234"/>
        <v>5.4629513673177383</v>
      </c>
      <c r="H742" s="30">
        <f t="shared" si="241"/>
        <v>7.4359168497295514E-3</v>
      </c>
      <c r="I742" s="30">
        <f t="shared" si="222"/>
        <v>5.8242563894564476</v>
      </c>
      <c r="J742" s="30">
        <f t="shared" si="223"/>
        <v>99.36032797919934</v>
      </c>
      <c r="K742" s="30">
        <f t="shared" si="224"/>
        <v>60.161638718796354</v>
      </c>
      <c r="L742" s="30">
        <f t="shared" si="225"/>
        <v>2404.181312821293</v>
      </c>
      <c r="M742" s="30">
        <f t="shared" si="226"/>
        <v>1.515328893315249E-2</v>
      </c>
      <c r="N742" s="30">
        <f t="shared" si="227"/>
        <v>8.1711661313270349E-3</v>
      </c>
      <c r="O742" s="30">
        <f t="shared" si="228"/>
        <v>89.805152701241937</v>
      </c>
      <c r="P742" s="30">
        <f t="shared" si="229"/>
        <v>0.19494031177820964</v>
      </c>
      <c r="Q742" s="30">
        <f t="shared" si="230"/>
        <v>6.0931361023417334E-2</v>
      </c>
      <c r="R742" s="30">
        <f t="shared" si="235"/>
        <v>1.6463308511888772</v>
      </c>
      <c r="S742" s="30">
        <f t="shared" si="236"/>
        <v>-18.328835841760579</v>
      </c>
      <c r="T742" s="30">
        <f t="shared" si="237"/>
        <v>-14.367146254080902</v>
      </c>
      <c r="U742" s="39">
        <f t="shared" si="238"/>
        <v>4957829.758975259</v>
      </c>
      <c r="V742" s="39">
        <f t="shared" si="231"/>
        <v>594939.57107703108</v>
      </c>
      <c r="W742" s="39">
        <f t="shared" si="232"/>
        <v>31902782.137889102</v>
      </c>
      <c r="X742" s="30">
        <f t="shared" si="233"/>
        <v>210.89309761590499</v>
      </c>
    </row>
    <row r="743" spans="5:24" x14ac:dyDescent="0.3">
      <c r="E743" s="30">
        <f t="shared" si="239"/>
        <v>7.4099999999998865</v>
      </c>
      <c r="F743" s="30">
        <f t="shared" si="240"/>
        <v>235.80877145274118</v>
      </c>
      <c r="G743" s="30">
        <f t="shared" si="234"/>
        <v>5.4630211861083682</v>
      </c>
      <c r="H743" s="30">
        <f t="shared" si="241"/>
        <v>6.9818790629838645E-3</v>
      </c>
      <c r="I743" s="30">
        <f t="shared" si="222"/>
        <v>5.6409680310388417</v>
      </c>
      <c r="J743" s="30">
        <f t="shared" si="223"/>
        <v>99.216656516658531</v>
      </c>
      <c r="K743" s="30">
        <f t="shared" si="224"/>
        <v>60.281364937580364</v>
      </c>
      <c r="L743" s="30">
        <f t="shared" si="225"/>
        <v>2408.9658157701019</v>
      </c>
      <c r="M743" s="30">
        <f t="shared" si="226"/>
        <v>1.4715716518995357E-2</v>
      </c>
      <c r="N743" s="30">
        <f t="shared" si="227"/>
        <v>8.1933112726974081E-3</v>
      </c>
      <c r="O743" s="30">
        <f t="shared" si="228"/>
        <v>89.703217798569227</v>
      </c>
      <c r="P743" s="30">
        <f t="shared" si="229"/>
        <v>0.18751993470693848</v>
      </c>
      <c r="Q743" s="30">
        <f t="shared" si="230"/>
        <v>6.0919546568235089E-2</v>
      </c>
      <c r="R743" s="30">
        <f t="shared" si="235"/>
        <v>1.5380403680464332</v>
      </c>
      <c r="S743" s="30">
        <f t="shared" si="236"/>
        <v>-18.505206066833736</v>
      </c>
      <c r="T743" s="30">
        <f t="shared" si="237"/>
        <v>-14.365363433713572</v>
      </c>
      <c r="U743" s="39">
        <f t="shared" si="238"/>
        <v>4815001.6555976933</v>
      </c>
      <c r="V743" s="39">
        <f t="shared" si="231"/>
        <v>577800.19867172313</v>
      </c>
      <c r="W743" s="39">
        <f t="shared" si="232"/>
        <v>31908560.139875818</v>
      </c>
      <c r="X743" s="30">
        <f t="shared" si="233"/>
        <v>211.12759121561137</v>
      </c>
    </row>
    <row r="744" spans="5:24" x14ac:dyDescent="0.3">
      <c r="E744" s="30">
        <f t="shared" si="239"/>
        <v>7.4199999999998862</v>
      </c>
      <c r="F744" s="30">
        <f t="shared" si="240"/>
        <v>235.82415185642165</v>
      </c>
      <c r="G744" s="30">
        <f t="shared" si="234"/>
        <v>5.4630864080338348</v>
      </c>
      <c r="H744" s="30">
        <f t="shared" si="241"/>
        <v>6.5221925466651953E-3</v>
      </c>
      <c r="I744" s="30">
        <f t="shared" si="222"/>
        <v>5.455915970370504</v>
      </c>
      <c r="J744" s="30">
        <f t="shared" si="223"/>
        <v>99.07300288232139</v>
      </c>
      <c r="K744" s="30">
        <f t="shared" si="224"/>
        <v>60.401076299527979</v>
      </c>
      <c r="L744" s="30">
        <f t="shared" si="225"/>
        <v>2413.7497250095444</v>
      </c>
      <c r="M744" s="30">
        <f t="shared" si="226"/>
        <v>1.4271200478085734E-2</v>
      </c>
      <c r="N744" s="30">
        <f t="shared" si="227"/>
        <v>8.2155229492447586E-3</v>
      </c>
      <c r="O744" s="30">
        <f t="shared" si="228"/>
        <v>89.601295545007019</v>
      </c>
      <c r="P744" s="30">
        <f t="shared" si="229"/>
        <v>0.17952432851260647</v>
      </c>
      <c r="Q744" s="30">
        <f t="shared" si="230"/>
        <v>6.0907544635130526E-2</v>
      </c>
      <c r="R744" s="30">
        <f t="shared" si="235"/>
        <v>1.4280750171549144</v>
      </c>
      <c r="S744" s="30">
        <f t="shared" si="236"/>
        <v>-18.746727959387396</v>
      </c>
      <c r="T744" s="30">
        <f t="shared" si="237"/>
        <v>-14.363470055236801</v>
      </c>
      <c r="U744" s="39">
        <f t="shared" si="238"/>
        <v>4669859.9940482322</v>
      </c>
      <c r="V744" s="39">
        <f t="shared" si="231"/>
        <v>560383.19928578788</v>
      </c>
      <c r="W744" s="39">
        <f t="shared" si="232"/>
        <v>31914163.971868675</v>
      </c>
      <c r="X744" s="30">
        <f t="shared" si="233"/>
        <v>211.36162215495344</v>
      </c>
    </row>
    <row r="745" spans="5:24" x14ac:dyDescent="0.3">
      <c r="E745" s="30">
        <f t="shared" si="239"/>
        <v>7.429999999999886</v>
      </c>
      <c r="F745" s="30">
        <f t="shared" si="240"/>
        <v>235.83843260659319</v>
      </c>
      <c r="G745" s="30">
        <f t="shared" si="234"/>
        <v>5.4631469629756353</v>
      </c>
      <c r="H745" s="30">
        <f t="shared" si="241"/>
        <v>6.0554941800461393E-3</v>
      </c>
      <c r="I745" s="30">
        <f t="shared" si="222"/>
        <v>5.2684486907766299</v>
      </c>
      <c r="J745" s="30">
        <f t="shared" si="223"/>
        <v>98.929368181769021</v>
      </c>
      <c r="K745" s="30">
        <f t="shared" si="224"/>
        <v>60.520771883321622</v>
      </c>
      <c r="L745" s="30">
        <f t="shared" si="225"/>
        <v>2418.5330037218973</v>
      </c>
      <c r="M745" s="30">
        <f t="shared" si="226"/>
        <v>1.3817995330808342E-2</v>
      </c>
      <c r="N745" s="30">
        <f t="shared" si="227"/>
        <v>8.2378013608743229E-3</v>
      </c>
      <c r="O745" s="30">
        <f t="shared" si="228"/>
        <v>89.49938672496512</v>
      </c>
      <c r="P745" s="30">
        <f t="shared" si="229"/>
        <v>0.17085407102565489</v>
      </c>
      <c r="Q745" s="30">
        <f t="shared" si="230"/>
        <v>6.0895308096154038E-2</v>
      </c>
      <c r="R745" s="30">
        <f t="shared" si="235"/>
        <v>1.3160241995100019</v>
      </c>
      <c r="S745" s="30">
        <f t="shared" si="236"/>
        <v>-19.073671121911573</v>
      </c>
      <c r="T745" s="30">
        <f t="shared" si="237"/>
        <v>-14.361454014492553</v>
      </c>
      <c r="U745" s="39">
        <f t="shared" si="238"/>
        <v>4521834.8173476309</v>
      </c>
      <c r="V745" s="39">
        <f t="shared" si="231"/>
        <v>542620.17808171571</v>
      </c>
      <c r="W745" s="39">
        <f t="shared" si="232"/>
        <v>31919590.173649494</v>
      </c>
      <c r="X745" s="30">
        <f t="shared" si="233"/>
        <v>211.59518842711475</v>
      </c>
    </row>
    <row r="746" spans="5:24" x14ac:dyDescent="0.3">
      <c r="E746" s="30">
        <f t="shared" si="239"/>
        <v>7.4399999999998858</v>
      </c>
      <c r="F746" s="30">
        <f t="shared" si="240"/>
        <v>235.8515928485883</v>
      </c>
      <c r="G746" s="30">
        <f t="shared" si="234"/>
        <v>5.4632027633584643</v>
      </c>
      <c r="H746" s="30">
        <f t="shared" si="241"/>
        <v>5.5800382829040984E-3</v>
      </c>
      <c r="I746" s="30">
        <f t="shared" si="222"/>
        <v>5.0777119795575141</v>
      </c>
      <c r="J746" s="30">
        <f t="shared" si="223"/>
        <v>98.785753641624098</v>
      </c>
      <c r="K746" s="30">
        <f t="shared" si="224"/>
        <v>60.640450666775727</v>
      </c>
      <c r="L746" s="30">
        <f t="shared" si="225"/>
        <v>2423.3156110585501</v>
      </c>
      <c r="M746" s="30">
        <f t="shared" si="226"/>
        <v>1.3353807184616755E-2</v>
      </c>
      <c r="N746" s="30">
        <f t="shared" si="227"/>
        <v>8.2601467080919543E-3</v>
      </c>
      <c r="O746" s="30">
        <f t="shared" si="228"/>
        <v>89.397492208732302</v>
      </c>
      <c r="P746" s="30">
        <f t="shared" si="229"/>
        <v>0.16137860968413664</v>
      </c>
      <c r="Q746" s="30">
        <f t="shared" si="230"/>
        <v>6.0882775016206862E-2</v>
      </c>
      <c r="R746" s="30">
        <f t="shared" si="235"/>
        <v>1.2013479368182736</v>
      </c>
      <c r="S746" s="30">
        <f t="shared" si="236"/>
        <v>-19.516320665107195</v>
      </c>
      <c r="T746" s="30">
        <f t="shared" si="237"/>
        <v>-14.359299464614624</v>
      </c>
      <c r="U746" s="39">
        <f t="shared" si="238"/>
        <v>4370176.5960991811</v>
      </c>
      <c r="V746" s="39">
        <f t="shared" si="231"/>
        <v>524421.19153190171</v>
      </c>
      <c r="W746" s="39">
        <f t="shared" si="232"/>
        <v>31924834.385564812</v>
      </c>
      <c r="X746" s="30">
        <f t="shared" si="233"/>
        <v>211.8282876799453</v>
      </c>
    </row>
    <row r="747" spans="5:24" x14ac:dyDescent="0.3">
      <c r="E747" s="30">
        <f t="shared" si="239"/>
        <v>7.4499999999998856</v>
      </c>
      <c r="F747" s="30">
        <f t="shared" si="240"/>
        <v>235.86360632795649</v>
      </c>
      <c r="G747" s="30">
        <f t="shared" si="234"/>
        <v>5.463253698666005</v>
      </c>
      <c r="H747" s="30">
        <f t="shared" si="241"/>
        <v>5.0935307540633801E-3</v>
      </c>
      <c r="I747" s="30">
        <f t="shared" si="222"/>
        <v>4.8825487729064418</v>
      </c>
      <c r="J747" s="30">
        <f t="shared" si="223"/>
        <v>98.642160646977956</v>
      </c>
      <c r="K747" s="30">
        <f t="shared" si="224"/>
        <v>60.760111495647514</v>
      </c>
      <c r="L747" s="30">
        <f t="shared" si="225"/>
        <v>2428.0975008936148</v>
      </c>
      <c r="M747" s="30">
        <f t="shared" si="226"/>
        <v>1.2875523871618669E-2</v>
      </c>
      <c r="N747" s="30">
        <f t="shared" si="227"/>
        <v>8.2825591920059321E-3</v>
      </c>
      <c r="O747" s="30">
        <f t="shared" si="228"/>
        <v>89.295612979030864</v>
      </c>
      <c r="P747" s="30">
        <f t="shared" si="229"/>
        <v>0.15092086122318124</v>
      </c>
      <c r="Q747" s="30">
        <f t="shared" si="230"/>
        <v>6.0869861366755915E-2</v>
      </c>
      <c r="R747" s="30">
        <f t="shared" si="235"/>
        <v>1.0833132130703875</v>
      </c>
      <c r="S747" s="30">
        <f t="shared" si="236"/>
        <v>-20.122251285266408</v>
      </c>
      <c r="T747" s="30">
        <f t="shared" si="237"/>
        <v>-14.356985018645805</v>
      </c>
      <c r="U747" s="39">
        <f t="shared" si="238"/>
        <v>4213867.8824052271</v>
      </c>
      <c r="V747" s="39">
        <f t="shared" si="231"/>
        <v>505664.14588862722</v>
      </c>
      <c r="W747" s="39">
        <f t="shared" si="232"/>
        <v>31929891.027023699</v>
      </c>
      <c r="X747" s="30">
        <f t="shared" si="233"/>
        <v>212.06091710861477</v>
      </c>
    </row>
    <row r="748" spans="5:24" x14ac:dyDescent="0.3">
      <c r="E748" s="30">
        <f t="shared" si="239"/>
        <v>7.4599999999998854</v>
      </c>
      <c r="F748" s="30">
        <f t="shared" si="240"/>
        <v>235.87443946008719</v>
      </c>
      <c r="G748" s="30">
        <f t="shared" si="234"/>
        <v>5.4632996272580669</v>
      </c>
      <c r="H748" s="30">
        <f t="shared" si="241"/>
        <v>4.5928592061983409E-3</v>
      </c>
      <c r="I748" s="30">
        <f t="shared" si="222"/>
        <v>4.6813262600537779</v>
      </c>
      <c r="J748" s="30">
        <f t="shared" si="223"/>
        <v>98.498590796791504</v>
      </c>
      <c r="K748" s="30">
        <f t="shared" si="224"/>
        <v>60.879753037469563</v>
      </c>
      <c r="L748" s="30">
        <f t="shared" si="225"/>
        <v>2432.8786199789865</v>
      </c>
      <c r="M748" s="30">
        <f t="shared" si="226"/>
        <v>1.2378749503398973E-2</v>
      </c>
      <c r="N748" s="30">
        <f t="shared" si="227"/>
        <v>8.3050390143287623E-3</v>
      </c>
      <c r="O748" s="30">
        <f t="shared" si="228"/>
        <v>89.193750170323568</v>
      </c>
      <c r="P748" s="30">
        <f t="shared" si="229"/>
        <v>0.13923052610067102</v>
      </c>
      <c r="Q748" s="30">
        <f t="shared" si="230"/>
        <v>6.0856448458813987E-2</v>
      </c>
      <c r="R748" s="30">
        <f t="shared" si="235"/>
        <v>0.96088417813211369</v>
      </c>
      <c r="S748" s="30">
        <f t="shared" si="236"/>
        <v>-20.971195628607148</v>
      </c>
      <c r="T748" s="30">
        <f t="shared" si="237"/>
        <v>-14.354480667754435</v>
      </c>
      <c r="U748" s="39">
        <f t="shared" si="238"/>
        <v>4051470.9364947639</v>
      </c>
      <c r="V748" s="39">
        <f t="shared" si="231"/>
        <v>486176.51237937168</v>
      </c>
      <c r="W748" s="39">
        <f t="shared" si="232"/>
        <v>31934752.792147491</v>
      </c>
      <c r="X748" s="30">
        <f t="shared" si="233"/>
        <v>212.29307329659781</v>
      </c>
    </row>
    <row r="749" spans="5:24" x14ac:dyDescent="0.3">
      <c r="E749" s="30">
        <f t="shared" si="239"/>
        <v>7.4699999999998852</v>
      </c>
      <c r="F749" s="30">
        <f t="shared" si="240"/>
        <v>235.88404830186852</v>
      </c>
      <c r="G749" s="30">
        <f t="shared" si="234"/>
        <v>5.4633403635332245</v>
      </c>
      <c r="H749" s="30">
        <f t="shared" si="241"/>
        <v>4.0736275157549073E-3</v>
      </c>
      <c r="I749" s="30">
        <f t="shared" si="222"/>
        <v>4.4716143037677067</v>
      </c>
      <c r="J749" s="30">
        <f t="shared" si="223"/>
        <v>98.355045990113965</v>
      </c>
      <c r="K749" s="30">
        <f t="shared" si="224"/>
        <v>60.999373709700848</v>
      </c>
      <c r="L749" s="30">
        <f t="shared" si="225"/>
        <v>2437.6589050731113</v>
      </c>
      <c r="M749" s="30">
        <f t="shared" si="226"/>
        <v>1.1856939516585218E-2</v>
      </c>
      <c r="N749" s="30">
        <f t="shared" si="227"/>
        <v>8.327586377378994E-3</v>
      </c>
      <c r="O749" s="30">
        <f t="shared" si="228"/>
        <v>89.091905129985861</v>
      </c>
      <c r="P749" s="30">
        <f t="shared" si="229"/>
        <v>0.12593417114045358</v>
      </c>
      <c r="Q749" s="30">
        <f t="shared" si="230"/>
        <v>6.0842359589170017E-2</v>
      </c>
      <c r="R749" s="30">
        <f t="shared" si="235"/>
        <v>0.83251810636287216</v>
      </c>
      <c r="S749" s="30">
        <f t="shared" si="236"/>
        <v>-22.208927635083235</v>
      </c>
      <c r="T749" s="30">
        <f t="shared" si="237"/>
        <v>-14.351742088131433</v>
      </c>
      <c r="U749" s="39">
        <f t="shared" si="238"/>
        <v>3880844.5687460448</v>
      </c>
      <c r="V749" s="39">
        <f t="shared" si="231"/>
        <v>465701.34824952536</v>
      </c>
      <c r="W749" s="39">
        <f t="shared" si="232"/>
        <v>31939409.805629987</v>
      </c>
      <c r="X749" s="30">
        <f t="shared" si="233"/>
        <v>212.52475196801532</v>
      </c>
    </row>
    <row r="750" spans="5:24" x14ac:dyDescent="0.3">
      <c r="E750" s="30">
        <f t="shared" si="239"/>
        <v>7.479999999999885</v>
      </c>
      <c r="F750" s="30">
        <f t="shared" si="240"/>
        <v>235.89237348293216</v>
      </c>
      <c r="G750" s="30">
        <f t="shared" si="234"/>
        <v>5.4633756564418148</v>
      </c>
      <c r="H750" s="30">
        <f t="shared" si="241"/>
        <v>3.5292908590278671E-3</v>
      </c>
      <c r="I750" s="30">
        <f t="shared" si="222"/>
        <v>4.2495250274168743</v>
      </c>
      <c r="J750" s="30">
        <f t="shared" si="223"/>
        <v>98.211528569232655</v>
      </c>
      <c r="K750" s="30">
        <f t="shared" si="224"/>
        <v>61.118971560435277</v>
      </c>
      <c r="L750" s="30">
        <f t="shared" si="225"/>
        <v>2442.4382781738555</v>
      </c>
      <c r="M750" s="30">
        <f t="shared" si="226"/>
        <v>1.1299625863839867E-2</v>
      </c>
      <c r="N750" s="30">
        <f t="shared" si="227"/>
        <v>8.3502014840830512E-3</v>
      </c>
      <c r="O750" s="30">
        <f t="shared" si="228"/>
        <v>88.990079519870562</v>
      </c>
      <c r="P750" s="30">
        <f t="shared" si="229"/>
        <v>0.11043183260685467</v>
      </c>
      <c r="Q750" s="30">
        <f t="shared" si="230"/>
        <v>6.0827312120545887E-2</v>
      </c>
      <c r="R750" s="30">
        <f t="shared" si="235"/>
        <v>0.69574671734926019</v>
      </c>
      <c r="S750" s="30">
        <f t="shared" si="236"/>
        <v>-24.137021921746705</v>
      </c>
      <c r="T750" s="30">
        <f t="shared" si="237"/>
        <v>-14.348699028702697</v>
      </c>
      <c r="U750" s="39">
        <f t="shared" si="238"/>
        <v>3698563.1322802575</v>
      </c>
      <c r="V750" s="39">
        <f t="shared" si="231"/>
        <v>443827.57587363088</v>
      </c>
      <c r="W750" s="39">
        <f t="shared" si="232"/>
        <v>31943848.081388723</v>
      </c>
      <c r="X750" s="30">
        <f t="shared" si="233"/>
        <v>212.75594757612194</v>
      </c>
    </row>
    <row r="751" spans="5:24" x14ac:dyDescent="0.3">
      <c r="E751" s="30">
        <f t="shared" si="239"/>
        <v>7.4899999999998847</v>
      </c>
      <c r="F751" s="30">
        <f t="shared" si="240"/>
        <v>235.89933095010565</v>
      </c>
      <c r="G751" s="30">
        <f t="shared" si="234"/>
        <v>5.463405150250666</v>
      </c>
      <c r="H751" s="30">
        <f t="shared" si="241"/>
        <v>2.9493808851199788E-3</v>
      </c>
      <c r="I751" s="30">
        <f t="shared" si="222"/>
        <v>4.0081548081994072</v>
      </c>
      <c r="J751" s="30">
        <f t="shared" si="223"/>
        <v>98.068041578945625</v>
      </c>
      <c r="K751" s="30">
        <f t="shared" si="224"/>
        <v>61.238544052341133</v>
      </c>
      <c r="L751" s="30">
        <f t="shared" si="225"/>
        <v>2447.216637884289</v>
      </c>
      <c r="M751" s="30">
        <f t="shared" si="226"/>
        <v>1.0688233377772149E-2</v>
      </c>
      <c r="N751" s="30">
        <f t="shared" si="227"/>
        <v>8.372884537977042E-3</v>
      </c>
      <c r="O751" s="30">
        <f t="shared" si="228"/>
        <v>88.888275500261926</v>
      </c>
      <c r="P751" s="30">
        <f t="shared" si="229"/>
        <v>9.1649812820351964E-2</v>
      </c>
      <c r="Q751" s="30">
        <f t="shared" si="230"/>
        <v>6.0810804523422059E-2</v>
      </c>
      <c r="R751" s="30">
        <f t="shared" si="235"/>
        <v>0.54618924222376908</v>
      </c>
      <c r="S751" s="30">
        <f t="shared" si="236"/>
        <v>-27.510662872790306</v>
      </c>
      <c r="T751" s="30">
        <f t="shared" si="237"/>
        <v>-14.345228101612921</v>
      </c>
      <c r="U751" s="39">
        <f t="shared" si="238"/>
        <v>3498546.9728532238</v>
      </c>
      <c r="V751" s="39">
        <f t="shared" si="231"/>
        <v>419825.63674238685</v>
      </c>
      <c r="W751" s="39">
        <f t="shared" si="232"/>
        <v>31948046.337756146</v>
      </c>
      <c r="X751" s="30">
        <f t="shared" si="233"/>
        <v>212.98665255738152</v>
      </c>
    </row>
    <row r="752" spans="5:24" x14ac:dyDescent="0.3">
      <c r="E752" s="30">
        <f t="shared" si="239"/>
        <v>7.4999999999998845</v>
      </c>
      <c r="F752" s="30">
        <f t="shared" si="240"/>
        <v>235.90479284252788</v>
      </c>
      <c r="G752" s="30">
        <f t="shared" si="234"/>
        <v>5.4634283034710256</v>
      </c>
      <c r="H752" s="30">
        <f t="shared" si="241"/>
        <v>2.3153220359617421E-3</v>
      </c>
      <c r="I752" s="30">
        <f t="shared" si="222"/>
        <v>3.733048179471504</v>
      </c>
      <c r="J752" s="30">
        <f t="shared" si="223"/>
        <v>97.924589297929501</v>
      </c>
      <c r="K752" s="30">
        <f t="shared" si="224"/>
        <v>61.358087619854572</v>
      </c>
      <c r="L752" s="30">
        <f t="shared" si="225"/>
        <v>2451.9938417172357</v>
      </c>
      <c r="M752" s="30">
        <f t="shared" si="226"/>
        <v>9.9839081656840269E-3</v>
      </c>
      <c r="N752" s="30">
        <f t="shared" si="227"/>
        <v>8.395635743208613E-3</v>
      </c>
      <c r="O752" s="30">
        <f t="shared" si="228"/>
        <v>88.786496106880975</v>
      </c>
      <c r="P752" s="30">
        <f t="shared" si="229"/>
        <v>6.7304715861621345E-2</v>
      </c>
      <c r="Q752" s="30">
        <f t="shared" si="230"/>
        <v>6.0791787742695683E-2</v>
      </c>
      <c r="R752" s="30">
        <f t="shared" si="235"/>
        <v>0.37468107680156248</v>
      </c>
      <c r="S752" s="30">
        <f t="shared" si="236"/>
        <v>-34.993859753110257</v>
      </c>
      <c r="T752" s="30">
        <f t="shared" si="237"/>
        <v>-14.341074093967551</v>
      </c>
      <c r="U752" s="39">
        <f t="shared" si="238"/>
        <v>3268078.0057733636</v>
      </c>
      <c r="V752" s="39">
        <f t="shared" si="231"/>
        <v>392169.36069280363</v>
      </c>
      <c r="W752" s="39">
        <f t="shared" si="232"/>
        <v>31951968.031363074</v>
      </c>
      <c r="X752" s="30">
        <f t="shared" si="233"/>
        <v>213.21685580150088</v>
      </c>
    </row>
    <row r="753" spans="5:24" x14ac:dyDescent="0.3">
      <c r="E753" s="30">
        <f t="shared" si="239"/>
        <v>7.5099999999998843</v>
      </c>
      <c r="F753" s="30">
        <f t="shared" si="240"/>
        <v>235.90853965329589</v>
      </c>
      <c r="G753" s="30">
        <f t="shared" si="234"/>
        <v>5.463444186069121</v>
      </c>
      <c r="H753" s="30">
        <f t="shared" si="241"/>
        <v>1.5882598095373623E-3</v>
      </c>
      <c r="I753" s="30">
        <f t="shared" si="222"/>
        <v>3.3831095819404013</v>
      </c>
      <c r="J753" s="30">
        <f t="shared" si="223"/>
        <v>97.781178556989829</v>
      </c>
      <c r="K753" s="30">
        <f t="shared" si="224"/>
        <v>61.477596570637637</v>
      </c>
      <c r="L753" s="30">
        <f t="shared" si="225"/>
        <v>2456.7696621953069</v>
      </c>
      <c r="M753" s="30">
        <f t="shared" si="226"/>
        <v>9.07632726803256E-3</v>
      </c>
      <c r="N753" s="30">
        <f t="shared" si="227"/>
        <v>8.4184553045387571E-3</v>
      </c>
      <c r="O753" s="30">
        <f t="shared" si="228"/>
        <v>88.684746186184285</v>
      </c>
      <c r="P753" s="30">
        <f t="shared" si="229"/>
        <v>3.0665659493764239E-2</v>
      </c>
      <c r="Q753" s="30">
        <f t="shared" si="230"/>
        <v>6.076728305845909E-2</v>
      </c>
      <c r="R753" s="30">
        <f t="shared" si="235"/>
        <v>0.15519761418666944</v>
      </c>
      <c r="S753" s="30">
        <f t="shared" si="236"/>
        <v>-69.823481593551008</v>
      </c>
      <c r="T753" s="30">
        <f t="shared" si="237"/>
        <v>-14.335521005019551</v>
      </c>
      <c r="U753" s="39">
        <f t="shared" si="238"/>
        <v>2971042.6159056281</v>
      </c>
      <c r="V753" s="39">
        <f t="shared" si="231"/>
        <v>356525.11390867538</v>
      </c>
      <c r="W753" s="39">
        <f t="shared" si="232"/>
        <v>31955533.282502159</v>
      </c>
      <c r="X753" s="30">
        <f t="shared" si="233"/>
        <v>213.44653885276557</v>
      </c>
    </row>
    <row r="754" spans="5:24" x14ac:dyDescent="0.3">
      <c r="E754" s="30">
        <f t="shared" si="239"/>
        <v>7.5199999999998841</v>
      </c>
      <c r="F754" s="30">
        <f t="shared" si="240"/>
        <v>235.91009162943774</v>
      </c>
      <c r="G754" s="30">
        <f t="shared" si="234"/>
        <v>5.4634507647671162</v>
      </c>
      <c r="H754" s="30">
        <f t="shared" si="241"/>
        <v>6.5786979952520142E-4</v>
      </c>
      <c r="I754" s="30">
        <f t="shared" si="222"/>
        <v>2.6848747660048913</v>
      </c>
      <c r="J754" s="30">
        <f t="shared" si="223"/>
        <v>97.637823346939641</v>
      </c>
      <c r="K754" s="30">
        <f t="shared" si="224"/>
        <v>61.597059245679468</v>
      </c>
      <c r="L754" s="30">
        <f t="shared" si="225"/>
        <v>2461.5436334007395</v>
      </c>
      <c r="M754" s="30">
        <f t="shared" si="226"/>
        <v>7.2318268161580363E-3</v>
      </c>
      <c r="N754" s="30">
        <f t="shared" si="227"/>
        <v>8.4413434273436817E-3</v>
      </c>
      <c r="O754" s="30">
        <f t="shared" si="228"/>
        <v>88.583035664653679</v>
      </c>
      <c r="P754" s="30">
        <f t="shared" si="229"/>
        <v>-7.0759523133578361E-2</v>
      </c>
      <c r="Q754" s="30">
        <f t="shared" si="230"/>
        <v>6.071748154625848E-2</v>
      </c>
      <c r="R754" s="30">
        <f t="shared" si="235"/>
        <v>-0.28533717457213265</v>
      </c>
      <c r="S754" s="30">
        <f t="shared" si="236"/>
        <v>24.110690000374944</v>
      </c>
      <c r="T754" s="30">
        <f t="shared" si="237"/>
        <v>-14.323866635086533</v>
      </c>
      <c r="U754" s="39">
        <f t="shared" si="238"/>
        <v>2367279.889535557</v>
      </c>
      <c r="V754" s="39">
        <f t="shared" si="231"/>
        <v>284073.58674426685</v>
      </c>
      <c r="W754" s="39">
        <f t="shared" si="232"/>
        <v>31958374.018369604</v>
      </c>
      <c r="X754" s="30">
        <f t="shared" si="233"/>
        <v>213.67566262159411</v>
      </c>
    </row>
    <row r="755" spans="5:24" x14ac:dyDescent="0.3">
      <c r="E755" s="30">
        <f t="shared" si="239"/>
        <v>7.5299999999998839</v>
      </c>
      <c r="F755" s="30">
        <f t="shared" si="240"/>
        <v>235.90723825769203</v>
      </c>
      <c r="G755" s="30">
        <f t="shared" si="234"/>
        <v>5.4634386695278581</v>
      </c>
      <c r="H755" s="30">
        <f t="shared" si="241"/>
        <v>-1.2095239258158585E-3</v>
      </c>
      <c r="I755" s="30">
        <f t="shared" si="222"/>
        <v>2.9259816660086408</v>
      </c>
      <c r="J755" s="30">
        <f t="shared" si="223"/>
        <v>97.494584680588773</v>
      </c>
      <c r="K755" s="30">
        <f t="shared" si="224"/>
        <v>61.716424800971858</v>
      </c>
      <c r="L755" s="30">
        <f t="shared" si="225"/>
        <v>2466.3137235036684</v>
      </c>
      <c r="M755" s="30">
        <f t="shared" si="226"/>
        <v>7.8945817334627171E-3</v>
      </c>
      <c r="N755" s="30">
        <f t="shared" si="227"/>
        <v>8.4643003176166475E-3</v>
      </c>
      <c r="O755" s="30">
        <f t="shared" si="228"/>
        <v>88.481407830877728</v>
      </c>
      <c r="P755" s="30">
        <f t="shared" si="229"/>
        <v>-3.053179505227175E-2</v>
      </c>
      <c r="Q755" s="30">
        <f t="shared" si="230"/>
        <v>6.0735375929025705E-2</v>
      </c>
      <c r="R755" s="30">
        <f t="shared" si="235"/>
        <v>-0.13440073777183623</v>
      </c>
      <c r="S755" s="30">
        <f t="shared" si="236"/>
        <v>60.998345192358407</v>
      </c>
      <c r="T755" s="30">
        <f t="shared" si="237"/>
        <v>-14.32791479995916</v>
      </c>
      <c r="U755" s="39">
        <f t="shared" si="238"/>
        <v>2584196.0829898724</v>
      </c>
      <c r="V755" s="39">
        <f t="shared" si="231"/>
        <v>310103.5299587847</v>
      </c>
      <c r="W755" s="39">
        <f t="shared" si="232"/>
        <v>31961475.053669192</v>
      </c>
      <c r="X755" s="30">
        <f t="shared" si="233"/>
        <v>213.90405234203757</v>
      </c>
    </row>
    <row r="756" spans="5:24" x14ac:dyDescent="0.3">
      <c r="E756" s="30">
        <f t="shared" si="239"/>
        <v>7.5399999999998837</v>
      </c>
      <c r="F756" s="30">
        <f t="shared" si="240"/>
        <v>235.9058942503143</v>
      </c>
      <c r="G756" s="30">
        <f t="shared" si="234"/>
        <v>5.4634329723257871</v>
      </c>
      <c r="H756" s="30">
        <f t="shared" si="241"/>
        <v>-5.6972020709977755E-4</v>
      </c>
      <c r="I756" s="30">
        <f t="shared" si="222"/>
        <v>3.5359651179322249</v>
      </c>
      <c r="J756" s="30">
        <f t="shared" si="223"/>
        <v>97.35130553258918</v>
      </c>
      <c r="K756" s="30">
        <f t="shared" si="224"/>
        <v>61.835824090971521</v>
      </c>
      <c r="L756" s="30">
        <f t="shared" si="225"/>
        <v>2471.0851617140383</v>
      </c>
      <c r="M756" s="30">
        <f t="shared" si="226"/>
        <v>9.5478627387834709E-3</v>
      </c>
      <c r="N756" s="30">
        <f t="shared" si="227"/>
        <v>8.4873261819698245E-3</v>
      </c>
      <c r="O756" s="30">
        <f t="shared" si="228"/>
        <v>88.379751275372016</v>
      </c>
      <c r="P756" s="30">
        <f t="shared" si="229"/>
        <v>4.699379888315211E-2</v>
      </c>
      <c r="Q756" s="30">
        <f t="shared" si="230"/>
        <v>6.0780014516169364E-2</v>
      </c>
      <c r="R756" s="30">
        <f t="shared" si="235"/>
        <v>0.25018682482027249</v>
      </c>
      <c r="S756" s="30">
        <f t="shared" si="236"/>
        <v>-47.929666277298629</v>
      </c>
      <c r="T756" s="30">
        <f t="shared" si="237"/>
        <v>-14.338363676984018</v>
      </c>
      <c r="U756" s="39">
        <f t="shared" si="238"/>
        <v>3125359.8675290607</v>
      </c>
      <c r="V756" s="39">
        <f t="shared" si="231"/>
        <v>375043.18410348729</v>
      </c>
      <c r="W756" s="39">
        <f t="shared" si="232"/>
        <v>31965225.485510226</v>
      </c>
      <c r="X756" s="30">
        <f t="shared" si="233"/>
        <v>214.13216306014414</v>
      </c>
    </row>
    <row r="757" spans="5:24" x14ac:dyDescent="0.3">
      <c r="E757" s="30">
        <f t="shared" si="239"/>
        <v>7.5499999999998835</v>
      </c>
      <c r="F757" s="30">
        <f t="shared" si="240"/>
        <v>235.90839611856251</v>
      </c>
      <c r="G757" s="30">
        <f t="shared" si="234"/>
        <v>5.4634435776351191</v>
      </c>
      <c r="H757" s="30">
        <f t="shared" si="241"/>
        <v>1.0605309332056834E-3</v>
      </c>
      <c r="I757" s="30">
        <f t="shared" si="222"/>
        <v>3.0566684551592385</v>
      </c>
      <c r="J757" s="30">
        <f t="shared" si="223"/>
        <v>97.207921895819339</v>
      </c>
      <c r="K757" s="30">
        <f t="shared" si="224"/>
        <v>61.955310454946385</v>
      </c>
      <c r="L757" s="30">
        <f t="shared" si="225"/>
        <v>2475.8600795773641</v>
      </c>
      <c r="M757" s="30">
        <f t="shared" si="226"/>
        <v>8.2822865583031206E-3</v>
      </c>
      <c r="N757" s="30">
        <f t="shared" si="227"/>
        <v>8.5104212276361415E-3</v>
      </c>
      <c r="O757" s="30">
        <f t="shared" si="228"/>
        <v>88.278020585083823</v>
      </c>
      <c r="P757" s="30">
        <f t="shared" si="229"/>
        <v>-1.1653653861245847E-2</v>
      </c>
      <c r="Q757" s="30">
        <f t="shared" si="230"/>
        <v>6.07458439592964E-2</v>
      </c>
      <c r="R757" s="30">
        <f t="shared" si="235"/>
        <v>-5.3818883941391574E-2</v>
      </c>
      <c r="S757" s="30">
        <f t="shared" si="236"/>
        <v>167.66080076062414</v>
      </c>
      <c r="T757" s="30">
        <f t="shared" si="237"/>
        <v>-14.330454619306083</v>
      </c>
      <c r="U757" s="39">
        <f t="shared" si="238"/>
        <v>2711119.8862100886</v>
      </c>
      <c r="V757" s="39">
        <f t="shared" si="231"/>
        <v>325334.3863452106</v>
      </c>
      <c r="W757" s="39">
        <f t="shared" si="232"/>
        <v>31968478.82937368</v>
      </c>
      <c r="X757" s="30">
        <f t="shared" si="233"/>
        <v>214.36018004999039</v>
      </c>
    </row>
    <row r="758" spans="5:24" x14ac:dyDescent="0.3">
      <c r="E758" s="30">
        <f t="shared" si="239"/>
        <v>7.5599999999998833</v>
      </c>
      <c r="F758" s="30">
        <f t="shared" si="240"/>
        <v>235.90785792972309</v>
      </c>
      <c r="G758" s="30">
        <f t="shared" si="234"/>
        <v>5.463441296285823</v>
      </c>
      <c r="H758" s="30">
        <f t="shared" si="241"/>
        <v>-2.2813492961404336E-4</v>
      </c>
      <c r="I758" s="30">
        <f t="shared" si="222"/>
        <v>4.7332764627654802</v>
      </c>
      <c r="J758" s="30">
        <f t="shared" si="223"/>
        <v>97.064617349626275</v>
      </c>
      <c r="K758" s="30">
        <f t="shared" si="224"/>
        <v>62.07473091010727</v>
      </c>
      <c r="L758" s="30">
        <f t="shared" si="225"/>
        <v>2480.6323635905774</v>
      </c>
      <c r="M758" s="30">
        <f t="shared" si="226"/>
        <v>1.2801588551337988E-2</v>
      </c>
      <c r="N758" s="30">
        <f t="shared" si="227"/>
        <v>8.5335856624711715E-3</v>
      </c>
      <c r="O758" s="30">
        <f t="shared" si="228"/>
        <v>88.176346009559836</v>
      </c>
      <c r="P758" s="30">
        <f t="shared" si="229"/>
        <v>0.14105286689019214</v>
      </c>
      <c r="Q758" s="30">
        <f t="shared" si="230"/>
        <v>6.0867865113108342E-2</v>
      </c>
      <c r="R758" s="30">
        <f t="shared" si="235"/>
        <v>1.0068554191504409</v>
      </c>
      <c r="S758" s="30">
        <f t="shared" si="236"/>
        <v>-21.410378958088387</v>
      </c>
      <c r="T758" s="30">
        <f t="shared" si="237"/>
        <v>-14.359207675588712</v>
      </c>
      <c r="U758" s="39">
        <f t="shared" si="238"/>
        <v>4190456.5695009185</v>
      </c>
      <c r="V758" s="39">
        <f t="shared" si="231"/>
        <v>502854.78834011022</v>
      </c>
      <c r="W758" s="39">
        <f t="shared" si="232"/>
        <v>31973507.377257083</v>
      </c>
      <c r="X758" s="30">
        <f t="shared" si="233"/>
        <v>214.58757470506941</v>
      </c>
    </row>
    <row r="759" spans="5:24" x14ac:dyDescent="0.3">
      <c r="E759" s="30">
        <f t="shared" si="239"/>
        <v>7.569999999999883</v>
      </c>
      <c r="F759" s="30">
        <f t="shared" si="240"/>
        <v>235.91792648391458</v>
      </c>
      <c r="G759" s="30">
        <f t="shared" si="234"/>
        <v>5.4634839754039453</v>
      </c>
      <c r="H759" s="30">
        <f t="shared" si="241"/>
        <v>4.2679118122279647E-3</v>
      </c>
      <c r="I759" s="30">
        <f t="shared" ref="I759:I822" si="242">$B$11*S758+I758</f>
        <v>4.5191726731845963</v>
      </c>
      <c r="J759" s="30">
        <f t="shared" ref="J759:J822" si="243">$B$11*T758+J758</f>
        <v>96.921025272870381</v>
      </c>
      <c r="K759" s="30">
        <f t="shared" ref="K759:K822" si="244">-$B$11*T758/1.2+K758</f>
        <v>62.194390974070508</v>
      </c>
      <c r="L759" s="30">
        <f t="shared" ref="L759:L822" si="245">K759*$B$15/1000</f>
        <v>2485.4142228583423</v>
      </c>
      <c r="M759" s="30">
        <f t="shared" ref="M759:M822" si="246">$B$5*I759/(O759*(1+J759/$B$4)+I759)</f>
        <v>1.2256946988767498E-2</v>
      </c>
      <c r="N759" s="30">
        <f t="shared" ref="N759:N822" si="247">$B$6*(1+EXP(0.005*E759*60))</f>
        <v>8.5568196949549809E-3</v>
      </c>
      <c r="O759" s="30">
        <f t="shared" ref="O759:O822" si="248">19.309+0.7095*J759</f>
        <v>88.074467431101539</v>
      </c>
      <c r="P759" s="30">
        <f t="shared" ref="P759:P822" si="249">1/(1/$B$3+N759/($B$3*(M759-N759)))</f>
        <v>0.12771897807195809</v>
      </c>
      <c r="Q759" s="30">
        <f t="shared" ref="Q759:Q822" si="250">M759*$B$7+$B$8</f>
        <v>6.0853159790918938E-2</v>
      </c>
      <c r="R759" s="30">
        <f t="shared" si="235"/>
        <v>0.87292635888278725</v>
      </c>
      <c r="S759" s="30">
        <f t="shared" si="236"/>
        <v>-22.640593921634068</v>
      </c>
      <c r="T759" s="30">
        <f t="shared" si="237"/>
        <v>-14.356351277867921</v>
      </c>
      <c r="U759" s="39">
        <f t="shared" si="238"/>
        <v>4012345.4964570487</v>
      </c>
      <c r="V759" s="39">
        <f t="shared" ref="V759:V822" si="251">0.12*U759</f>
        <v>481481.45957484585</v>
      </c>
      <c r="W759" s="39">
        <f t="shared" ref="W759:W822" si="252">V759*$B$11+W758</f>
        <v>31978322.19185283</v>
      </c>
      <c r="X759" s="30">
        <f t="shared" ref="X759:X822" si="253">L759/(E759+$B$18)</f>
        <v>214.81540387712769</v>
      </c>
    </row>
    <row r="760" spans="5:24" x14ac:dyDescent="0.3">
      <c r="E760" s="30">
        <f t="shared" si="239"/>
        <v>7.5799999999998828</v>
      </c>
      <c r="F760" s="30">
        <f t="shared" si="240"/>
        <v>235.92665574750342</v>
      </c>
      <c r="G760" s="30">
        <f t="shared" si="234"/>
        <v>5.4635209759923535</v>
      </c>
      <c r="H760" s="30">
        <f t="shared" si="241"/>
        <v>3.7000588408275803E-3</v>
      </c>
      <c r="I760" s="30">
        <f t="shared" si="242"/>
        <v>4.2927667339682554</v>
      </c>
      <c r="J760" s="30">
        <f t="shared" si="243"/>
        <v>96.777461760091697</v>
      </c>
      <c r="K760" s="30">
        <f t="shared" si="244"/>
        <v>62.314027234719404</v>
      </c>
      <c r="L760" s="30">
        <f t="shared" si="245"/>
        <v>2490.1951308973053</v>
      </c>
      <c r="M760" s="30">
        <f t="shared" si="246"/>
        <v>1.1676087488121586E-2</v>
      </c>
      <c r="N760" s="30">
        <f t="shared" si="247"/>
        <v>8.5801235341940157E-3</v>
      </c>
      <c r="O760" s="30">
        <f t="shared" si="248"/>
        <v>87.972609118785059</v>
      </c>
      <c r="P760" s="30">
        <f t="shared" si="249"/>
        <v>0.11218108410388614</v>
      </c>
      <c r="Q760" s="30">
        <f t="shared" si="250"/>
        <v>6.0837476584401494E-2</v>
      </c>
      <c r="R760" s="30">
        <f t="shared" si="235"/>
        <v>0.7304204219649495</v>
      </c>
      <c r="S760" s="30">
        <f t="shared" si="236"/>
        <v>-24.555835730173392</v>
      </c>
      <c r="T760" s="30">
        <f t="shared" si="237"/>
        <v>-14.35318239467489</v>
      </c>
      <c r="U760" s="39">
        <f t="shared" si="238"/>
        <v>3822340.9586550104</v>
      </c>
      <c r="V760" s="39">
        <f t="shared" si="251"/>
        <v>458680.91503860126</v>
      </c>
      <c r="W760" s="39">
        <f t="shared" si="252"/>
        <v>31982909.001003217</v>
      </c>
      <c r="X760" s="30">
        <f t="shared" si="253"/>
        <v>215.04275741773148</v>
      </c>
    </row>
    <row r="761" spans="5:24" x14ac:dyDescent="0.3">
      <c r="E761" s="30">
        <f t="shared" si="239"/>
        <v>7.5899999999998826</v>
      </c>
      <c r="F761" s="30">
        <f t="shared" si="240"/>
        <v>235.93395995172307</v>
      </c>
      <c r="G761" s="30">
        <f t="shared" si="234"/>
        <v>5.4635519351526529</v>
      </c>
      <c r="H761" s="30">
        <f t="shared" si="241"/>
        <v>3.0959160299381949E-3</v>
      </c>
      <c r="I761" s="30">
        <f t="shared" si="242"/>
        <v>4.0472083766665214</v>
      </c>
      <c r="J761" s="30">
        <f t="shared" si="243"/>
        <v>96.633929936144952</v>
      </c>
      <c r="K761" s="30">
        <f t="shared" si="244"/>
        <v>62.433637088008361</v>
      </c>
      <c r="L761" s="30">
        <f t="shared" si="245"/>
        <v>2494.9749836445139</v>
      </c>
      <c r="M761" s="30">
        <f t="shared" si="246"/>
        <v>1.1040152390600239E-2</v>
      </c>
      <c r="N761" s="30">
        <f t="shared" si="247"/>
        <v>8.6034973899229948E-3</v>
      </c>
      <c r="O761" s="30">
        <f t="shared" si="248"/>
        <v>87.870773289694839</v>
      </c>
      <c r="P761" s="30">
        <f t="shared" si="249"/>
        <v>9.3377029133275363E-2</v>
      </c>
      <c r="Q761" s="30">
        <f t="shared" si="250"/>
        <v>6.0820306336768423E-2</v>
      </c>
      <c r="R761" s="30">
        <f t="shared" si="235"/>
        <v>0.57488966334595071</v>
      </c>
      <c r="S761" s="30">
        <f t="shared" si="236"/>
        <v>-27.894942644481521</v>
      </c>
      <c r="T761" s="30">
        <f t="shared" si="237"/>
        <v>-14.34957571951065</v>
      </c>
      <c r="U761" s="39">
        <f t="shared" si="238"/>
        <v>3614270.0359313623</v>
      </c>
      <c r="V761" s="39">
        <f t="shared" si="251"/>
        <v>433712.40431176347</v>
      </c>
      <c r="W761" s="39">
        <f t="shared" si="252"/>
        <v>31987246.125046335</v>
      </c>
      <c r="X761" s="30">
        <f t="shared" si="253"/>
        <v>215.26962757933902</v>
      </c>
    </row>
    <row r="762" spans="5:24" x14ac:dyDescent="0.3">
      <c r="E762" s="30">
        <f t="shared" si="239"/>
        <v>7.5999999999998824</v>
      </c>
      <c r="F762" s="30">
        <f t="shared" si="240"/>
        <v>235.93970884835653</v>
      </c>
      <c r="G762" s="30">
        <f t="shared" si="234"/>
        <v>5.4635763014057996</v>
      </c>
      <c r="H762" s="30">
        <f t="shared" si="241"/>
        <v>2.4366253146723693E-3</v>
      </c>
      <c r="I762" s="30">
        <f t="shared" si="242"/>
        <v>3.7682589502217061</v>
      </c>
      <c r="J762" s="30">
        <f t="shared" si="243"/>
        <v>96.49043417894984</v>
      </c>
      <c r="K762" s="30">
        <f t="shared" si="244"/>
        <v>62.553216885670949</v>
      </c>
      <c r="L762" s="30">
        <f t="shared" si="245"/>
        <v>2499.7536353078294</v>
      </c>
      <c r="M762" s="30">
        <f t="shared" si="246"/>
        <v>1.0309984217496992E-2</v>
      </c>
      <c r="N762" s="30">
        <f t="shared" si="247"/>
        <v>8.6269414725067741E-3</v>
      </c>
      <c r="O762" s="30">
        <f t="shared" si="248"/>
        <v>87.76896304996491</v>
      </c>
      <c r="P762" s="30">
        <f t="shared" si="249"/>
        <v>6.9065032921628022E-2</v>
      </c>
      <c r="Q762" s="30">
        <f t="shared" si="250"/>
        <v>6.0800591796094629E-2</v>
      </c>
      <c r="R762" s="30">
        <f t="shared" si="235"/>
        <v>0.39709661523233081</v>
      </c>
      <c r="S762" s="30">
        <f t="shared" si="236"/>
        <v>-35.220929775965288</v>
      </c>
      <c r="T762" s="30">
        <f t="shared" si="237"/>
        <v>-14.345273926178342</v>
      </c>
      <c r="U762" s="39">
        <f t="shared" si="238"/>
        <v>3375313.4632759159</v>
      </c>
      <c r="V762" s="39">
        <f t="shared" si="251"/>
        <v>405037.61559310992</v>
      </c>
      <c r="W762" s="39">
        <f t="shared" si="252"/>
        <v>31991296.501202267</v>
      </c>
      <c r="X762" s="30">
        <f t="shared" si="253"/>
        <v>215.49600304378058</v>
      </c>
    </row>
    <row r="763" spans="5:24" x14ac:dyDescent="0.3">
      <c r="E763" s="30">
        <f t="shared" si="239"/>
        <v>7.6099999999998822</v>
      </c>
      <c r="F763" s="30">
        <f t="shared" si="240"/>
        <v>235.94367981450887</v>
      </c>
      <c r="G763" s="30">
        <f t="shared" si="234"/>
        <v>5.4635931316916198</v>
      </c>
      <c r="H763" s="30">
        <f t="shared" si="241"/>
        <v>1.6830285820113033E-3</v>
      </c>
      <c r="I763" s="30">
        <f t="shared" si="242"/>
        <v>3.4160496524620534</v>
      </c>
      <c r="J763" s="30">
        <f t="shared" si="243"/>
        <v>96.346981439688051</v>
      </c>
      <c r="K763" s="30">
        <f t="shared" si="244"/>
        <v>62.672760835055769</v>
      </c>
      <c r="L763" s="30">
        <f t="shared" si="245"/>
        <v>2504.5308544011323</v>
      </c>
      <c r="M763" s="30">
        <f t="shared" si="246"/>
        <v>9.3760727381243577E-3</v>
      </c>
      <c r="N763" s="30">
        <f t="shared" si="247"/>
        <v>8.6504559929422489E-3</v>
      </c>
      <c r="O763" s="30">
        <f t="shared" si="248"/>
        <v>87.667183331458673</v>
      </c>
      <c r="P763" s="30">
        <f t="shared" si="249"/>
        <v>3.2742166008747541E-2</v>
      </c>
      <c r="Q763" s="30">
        <f t="shared" si="250"/>
        <v>6.0775376186151572E-2</v>
      </c>
      <c r="R763" s="30">
        <f t="shared" si="235"/>
        <v>0.17120468499329355</v>
      </c>
      <c r="S763" s="30">
        <f t="shared" si="236"/>
        <v>-67.565020086042296</v>
      </c>
      <c r="T763" s="30">
        <f t="shared" si="237"/>
        <v>-14.339565899471674</v>
      </c>
      <c r="U763" s="39">
        <f t="shared" si="238"/>
        <v>3069618.3925849115</v>
      </c>
      <c r="V763" s="39">
        <f t="shared" si="251"/>
        <v>368354.20711018937</v>
      </c>
      <c r="W763" s="39">
        <f t="shared" si="252"/>
        <v>31994980.043273367</v>
      </c>
      <c r="X763" s="30">
        <f t="shared" si="253"/>
        <v>215.72186515083183</v>
      </c>
    </row>
    <row r="764" spans="5:24" x14ac:dyDescent="0.3">
      <c r="E764" s="30">
        <f t="shared" si="239"/>
        <v>7.619999999999882</v>
      </c>
      <c r="F764" s="30">
        <f t="shared" si="240"/>
        <v>235.94539186135881</v>
      </c>
      <c r="G764" s="30">
        <f t="shared" si="234"/>
        <v>5.4636003878327459</v>
      </c>
      <c r="H764" s="30">
        <f t="shared" si="241"/>
        <v>7.2561411261773401E-4</v>
      </c>
      <c r="I764" s="30">
        <f t="shared" si="242"/>
        <v>2.7403994516016303</v>
      </c>
      <c r="J764" s="30">
        <f t="shared" si="243"/>
        <v>96.203585780693331</v>
      </c>
      <c r="K764" s="30">
        <f t="shared" si="244"/>
        <v>62.792257217551366</v>
      </c>
      <c r="L764" s="30">
        <f t="shared" si="245"/>
        <v>2509.3061726249011</v>
      </c>
      <c r="M764" s="30">
        <f t="shared" si="246"/>
        <v>7.5516982520127639E-3</v>
      </c>
      <c r="N764" s="30">
        <f t="shared" si="247"/>
        <v>8.6740411628602708E-3</v>
      </c>
      <c r="O764" s="30">
        <f t="shared" si="248"/>
        <v>87.565444111401916</v>
      </c>
      <c r="P764" s="30">
        <f t="shared" si="249"/>
        <v>-6.2878477442085093E-2</v>
      </c>
      <c r="Q764" s="30">
        <f t="shared" si="250"/>
        <v>6.0726118075026557E-2</v>
      </c>
      <c r="R764" s="30">
        <f t="shared" si="235"/>
        <v>-0.2648116379027331</v>
      </c>
      <c r="S764" s="30">
        <f t="shared" si="236"/>
        <v>28.337015713063749</v>
      </c>
      <c r="T764" s="30">
        <f t="shared" si="237"/>
        <v>-14.328047725431285</v>
      </c>
      <c r="U764" s="39">
        <f t="shared" si="238"/>
        <v>2472357.1052696989</v>
      </c>
      <c r="V764" s="39">
        <f t="shared" si="251"/>
        <v>296682.85263236385</v>
      </c>
      <c r="W764" s="39">
        <f t="shared" si="252"/>
        <v>31997946.871799689</v>
      </c>
      <c r="X764" s="30">
        <f t="shared" si="253"/>
        <v>215.94717492469249</v>
      </c>
    </row>
    <row r="765" spans="5:24" x14ac:dyDescent="0.3">
      <c r="E765" s="30">
        <f t="shared" si="239"/>
        <v>7.6299999999998818</v>
      </c>
      <c r="F765" s="30">
        <f t="shared" si="240"/>
        <v>235.94274374497979</v>
      </c>
      <c r="G765" s="30">
        <f t="shared" si="234"/>
        <v>5.4635891643406538</v>
      </c>
      <c r="H765" s="30">
        <f t="shared" si="241"/>
        <v>-1.1223492092149456E-3</v>
      </c>
      <c r="I765" s="30">
        <f t="shared" si="242"/>
        <v>3.0237696087322679</v>
      </c>
      <c r="J765" s="30">
        <f t="shared" si="243"/>
        <v>96.060305303439023</v>
      </c>
      <c r="K765" s="30">
        <f t="shared" si="244"/>
        <v>62.911657615263294</v>
      </c>
      <c r="L765" s="30">
        <f t="shared" si="245"/>
        <v>2514.0776551017034</v>
      </c>
      <c r="M765" s="30">
        <f t="shared" si="246"/>
        <v>8.3458877599842905E-3</v>
      </c>
      <c r="N765" s="30">
        <f t="shared" si="247"/>
        <v>8.6976971945275164E-3</v>
      </c>
      <c r="O765" s="30">
        <f t="shared" si="248"/>
        <v>87.463786612789988</v>
      </c>
      <c r="P765" s="30">
        <f t="shared" si="249"/>
        <v>-1.7834298018054657E-2</v>
      </c>
      <c r="Q765" s="30">
        <f t="shared" si="250"/>
        <v>6.0747561191741788E-2</v>
      </c>
      <c r="R765" s="30">
        <f t="shared" si="235"/>
        <v>-8.3006883261498576E-2</v>
      </c>
      <c r="S765" s="30">
        <f t="shared" si="236"/>
        <v>110.41374631537808</v>
      </c>
      <c r="T765" s="30">
        <f t="shared" si="237"/>
        <v>-14.332946263395613</v>
      </c>
      <c r="U765" s="39">
        <f t="shared" si="238"/>
        <v>2732336.8373832386</v>
      </c>
      <c r="V765" s="39">
        <f t="shared" si="251"/>
        <v>327880.42048598861</v>
      </c>
      <c r="W765" s="39">
        <f t="shared" si="252"/>
        <v>32001225.676004548</v>
      </c>
      <c r="X765" s="30">
        <f t="shared" si="253"/>
        <v>216.17176742061298</v>
      </c>
    </row>
    <row r="766" spans="5:24" x14ac:dyDescent="0.3">
      <c r="E766" s="30">
        <f t="shared" si="239"/>
        <v>7.6399999999998816</v>
      </c>
      <c r="F766" s="30">
        <f t="shared" si="240"/>
        <v>235.94191367614718</v>
      </c>
      <c r="G766" s="30">
        <f t="shared" si="234"/>
        <v>5.4635856462401202</v>
      </c>
      <c r="H766" s="30">
        <f t="shared" si="241"/>
        <v>-3.5181005335616078E-4</v>
      </c>
      <c r="I766" s="30">
        <f t="shared" si="242"/>
        <v>4.1279070718860487</v>
      </c>
      <c r="J766" s="30">
        <f t="shared" si="243"/>
        <v>95.916975840805065</v>
      </c>
      <c r="K766" s="30">
        <f t="shared" si="244"/>
        <v>63.031098834124926</v>
      </c>
      <c r="L766" s="30">
        <f t="shared" si="245"/>
        <v>2518.850768874584</v>
      </c>
      <c r="M766" s="30">
        <f t="shared" si="246"/>
        <v>1.1388135166184109E-2</v>
      </c>
      <c r="N766" s="30">
        <f t="shared" si="247"/>
        <v>8.7214243008484453E-3</v>
      </c>
      <c r="O766" s="30">
        <f t="shared" si="248"/>
        <v>87.362094359051198</v>
      </c>
      <c r="P766" s="30">
        <f t="shared" si="249"/>
        <v>9.9070509117002784E-2</v>
      </c>
      <c r="Q766" s="30">
        <f t="shared" si="250"/>
        <v>6.0829701871709184E-2</v>
      </c>
      <c r="R766" s="30">
        <f t="shared" si="235"/>
        <v>0.62918886478827085</v>
      </c>
      <c r="S766" s="30">
        <f t="shared" si="236"/>
        <v>-27.121475686965724</v>
      </c>
      <c r="T766" s="30">
        <f t="shared" si="237"/>
        <v>-14.352276267960576</v>
      </c>
      <c r="U766" s="39">
        <f t="shared" si="238"/>
        <v>3728316.5852114172</v>
      </c>
      <c r="V766" s="39">
        <f t="shared" si="251"/>
        <v>447397.99022537004</v>
      </c>
      <c r="W766" s="39">
        <f t="shared" si="252"/>
        <v>32005699.6559068</v>
      </c>
      <c r="X766" s="30">
        <f t="shared" si="253"/>
        <v>216.39611416448537</v>
      </c>
    </row>
    <row r="767" spans="5:24" x14ac:dyDescent="0.3">
      <c r="E767" s="30">
        <f t="shared" si="239"/>
        <v>7.6499999999998813</v>
      </c>
      <c r="F767" s="30">
        <f t="shared" si="240"/>
        <v>235.94820556479507</v>
      </c>
      <c r="G767" s="30">
        <f t="shared" si="234"/>
        <v>5.463612312993213</v>
      </c>
      <c r="H767" s="30">
        <f t="shared" si="241"/>
        <v>2.6666753092818851E-3</v>
      </c>
      <c r="I767" s="30">
        <f t="shared" si="242"/>
        <v>3.8566923150163914</v>
      </c>
      <c r="J767" s="30">
        <f t="shared" si="243"/>
        <v>95.773453078125456</v>
      </c>
      <c r="K767" s="30">
        <f t="shared" si="244"/>
        <v>63.150701136357931</v>
      </c>
      <c r="L767" s="30">
        <f t="shared" si="245"/>
        <v>2523.6303198662549</v>
      </c>
      <c r="M767" s="30">
        <f t="shared" si="246"/>
        <v>1.0671761315181032E-2</v>
      </c>
      <c r="N767" s="30">
        <f t="shared" si="247"/>
        <v>8.7452226953671688E-3</v>
      </c>
      <c r="O767" s="30">
        <f t="shared" si="248"/>
        <v>87.260264958930009</v>
      </c>
      <c r="P767" s="30">
        <f t="shared" si="249"/>
        <v>7.6377017219339025E-2</v>
      </c>
      <c r="Q767" s="30">
        <f t="shared" si="250"/>
        <v>6.0810359777732102E-2</v>
      </c>
      <c r="R767" s="30">
        <f t="shared" si="235"/>
        <v>0.45456333029635809</v>
      </c>
      <c r="S767" s="30">
        <f t="shared" si="236"/>
        <v>-32.96780922069312</v>
      </c>
      <c r="T767" s="30">
        <f t="shared" si="237"/>
        <v>-14.34809526930548</v>
      </c>
      <c r="U767" s="39">
        <f t="shared" si="238"/>
        <v>3493878.9492067243</v>
      </c>
      <c r="V767" s="39">
        <f t="shared" si="251"/>
        <v>419265.47390480689</v>
      </c>
      <c r="W767" s="39">
        <f t="shared" si="252"/>
        <v>32009892.310645849</v>
      </c>
      <c r="X767" s="30">
        <f t="shared" si="253"/>
        <v>216.6206283147022</v>
      </c>
    </row>
    <row r="768" spans="5:24" x14ac:dyDescent="0.3">
      <c r="E768" s="30">
        <f t="shared" si="239"/>
        <v>7.6599999999998811</v>
      </c>
      <c r="F768" s="30">
        <f t="shared" si="240"/>
        <v>235.95275119809804</v>
      </c>
      <c r="G768" s="30">
        <f t="shared" si="234"/>
        <v>5.4636315781938354</v>
      </c>
      <c r="H768" s="30">
        <f t="shared" si="241"/>
        <v>1.9265200622342604E-3</v>
      </c>
      <c r="I768" s="30">
        <f t="shared" si="242"/>
        <v>3.5270142228094601</v>
      </c>
      <c r="J768" s="30">
        <f t="shared" si="243"/>
        <v>95.629972125432403</v>
      </c>
      <c r="K768" s="30">
        <f t="shared" si="244"/>
        <v>63.270268596935473</v>
      </c>
      <c r="L768" s="30">
        <f t="shared" si="245"/>
        <v>2528.4084785145865</v>
      </c>
      <c r="M768" s="30">
        <f t="shared" si="246"/>
        <v>9.7902367620976895E-3</v>
      </c>
      <c r="N768" s="30">
        <f t="shared" si="247"/>
        <v>8.7690925922693924E-3</v>
      </c>
      <c r="O768" s="30">
        <f t="shared" si="248"/>
        <v>87.158465222994295</v>
      </c>
      <c r="P768" s="30">
        <f t="shared" si="249"/>
        <v>4.4128071173750491E-2</v>
      </c>
      <c r="Q768" s="30">
        <f t="shared" si="250"/>
        <v>6.0786558614798848E-2</v>
      </c>
      <c r="R768" s="30">
        <f t="shared" si="235"/>
        <v>0.24094177624088456</v>
      </c>
      <c r="S768" s="30">
        <f t="shared" si="236"/>
        <v>-52.348385901621469</v>
      </c>
      <c r="T768" s="30">
        <f t="shared" si="237"/>
        <v>-14.342755741026236</v>
      </c>
      <c r="U768" s="39">
        <f t="shared" si="238"/>
        <v>3205334.162796299</v>
      </c>
      <c r="V768" s="39">
        <f t="shared" si="251"/>
        <v>384640.09953555587</v>
      </c>
      <c r="W768" s="39">
        <f t="shared" si="252"/>
        <v>32013738.711641204</v>
      </c>
      <c r="X768" s="30">
        <f t="shared" si="253"/>
        <v>216.84463795151049</v>
      </c>
    </row>
    <row r="769" spans="5:24" x14ac:dyDescent="0.3">
      <c r="E769" s="30">
        <f t="shared" si="239"/>
        <v>7.6699999999998809</v>
      </c>
      <c r="F769" s="30">
        <f t="shared" si="240"/>
        <v>235.95516061586045</v>
      </c>
      <c r="G769" s="30">
        <f t="shared" si="234"/>
        <v>5.4636417895833977</v>
      </c>
      <c r="H769" s="30">
        <f t="shared" si="241"/>
        <v>1.0211389562364559E-3</v>
      </c>
      <c r="I769" s="30">
        <f t="shared" si="242"/>
        <v>3.0035303637932453</v>
      </c>
      <c r="J769" s="30">
        <f t="shared" si="243"/>
        <v>95.48654456802214</v>
      </c>
      <c r="K769" s="30">
        <f t="shared" si="244"/>
        <v>63.389791561444028</v>
      </c>
      <c r="L769" s="30">
        <f t="shared" si="245"/>
        <v>2533.1848590095992</v>
      </c>
      <c r="M769" s="30">
        <f t="shared" si="246"/>
        <v>8.367556526508101E-3</v>
      </c>
      <c r="N769" s="30">
        <f t="shared" si="247"/>
        <v>8.7930342063843574E-3</v>
      </c>
      <c r="O769" s="30">
        <f t="shared" si="248"/>
        <v>87.056703371011707</v>
      </c>
      <c r="P769" s="30">
        <f t="shared" si="249"/>
        <v>-2.1512912213774063E-2</v>
      </c>
      <c r="Q769" s="30">
        <f t="shared" si="250"/>
        <v>6.0748146248437933E-2</v>
      </c>
      <c r="R769" s="30">
        <f t="shared" si="235"/>
        <v>-0.10039365429366576</v>
      </c>
      <c r="S769" s="30">
        <f t="shared" si="236"/>
        <v>91.775958761658615</v>
      </c>
      <c r="T769" s="30">
        <f t="shared" si="237"/>
        <v>-14.333838605165953</v>
      </c>
      <c r="U769" s="39">
        <f t="shared" si="238"/>
        <v>2739575.0812246278</v>
      </c>
      <c r="V769" s="39">
        <f t="shared" si="251"/>
        <v>328749.0097469553</v>
      </c>
      <c r="W769" s="39">
        <f t="shared" si="252"/>
        <v>32017026.201738674</v>
      </c>
      <c r="X769" s="30">
        <f t="shared" si="253"/>
        <v>217.06811131187877</v>
      </c>
    </row>
    <row r="770" spans="5:24" x14ac:dyDescent="0.3">
      <c r="E770" s="30">
        <f t="shared" si="239"/>
        <v>7.6799999999998807</v>
      </c>
      <c r="F770" s="30">
        <f t="shared" si="240"/>
        <v>235.95415667931752</v>
      </c>
      <c r="G770" s="30">
        <f t="shared" ref="G770:G833" si="254">LN(F770)</f>
        <v>5.463637534797547</v>
      </c>
      <c r="H770" s="30">
        <f t="shared" si="241"/>
        <v>-4.2547858507546721E-4</v>
      </c>
      <c r="I770" s="30">
        <f t="shared" si="242"/>
        <v>3.9212899514098316</v>
      </c>
      <c r="J770" s="30">
        <f t="shared" si="243"/>
        <v>95.343206181970487</v>
      </c>
      <c r="K770" s="30">
        <f t="shared" si="244"/>
        <v>63.509240216487079</v>
      </c>
      <c r="L770" s="30">
        <f t="shared" si="245"/>
        <v>2537.9582699473972</v>
      </c>
      <c r="M770" s="30">
        <f t="shared" si="246"/>
        <v>1.0924278884496491E-2</v>
      </c>
      <c r="N770" s="30">
        <f t="shared" si="247"/>
        <v>8.8170477531867488E-3</v>
      </c>
      <c r="O770" s="30">
        <f t="shared" si="248"/>
        <v>86.955004786108063</v>
      </c>
      <c r="P770" s="30">
        <f t="shared" si="249"/>
        <v>8.1609454069310153E-2</v>
      </c>
      <c r="Q770" s="30">
        <f t="shared" si="250"/>
        <v>6.0817177752103616E-2</v>
      </c>
      <c r="R770" s="30">
        <f t="shared" ref="R770:R833" si="255">F770*(M770-N770)</f>
        <v>0.49720994451659434</v>
      </c>
      <c r="S770" s="30">
        <f t="shared" ref="S770:S833" si="256">-M770*F770/P770</f>
        <v>-31.584931438603775</v>
      </c>
      <c r="T770" s="30">
        <f t="shared" ref="T770:T833" si="257">-Q770*F770</f>
        <v>-14.350065888113761</v>
      </c>
      <c r="U770" s="39">
        <f t="shared" ref="U770:U833" si="258">M770*F770/0.9*$B$15*1000/32</f>
        <v>3576642.091516932</v>
      </c>
      <c r="V770" s="39">
        <f t="shared" si="251"/>
        <v>429197.0509820318</v>
      </c>
      <c r="W770" s="39">
        <f t="shared" si="252"/>
        <v>32021318.172248494</v>
      </c>
      <c r="X770" s="30">
        <f t="shared" si="253"/>
        <v>217.29094776947116</v>
      </c>
    </row>
    <row r="771" spans="5:24" x14ac:dyDescent="0.3">
      <c r="E771" s="30">
        <f t="shared" ref="E771:E834" si="259">E770+$B$11</f>
        <v>7.6899999999998805</v>
      </c>
      <c r="F771" s="30">
        <f t="shared" ref="F771:F834" si="260">$B$11*R770+F770</f>
        <v>235.95912877876268</v>
      </c>
      <c r="G771" s="30">
        <f t="shared" si="254"/>
        <v>5.4636586068868418</v>
      </c>
      <c r="H771" s="30">
        <f t="shared" si="241"/>
        <v>2.1072089294804641E-3</v>
      </c>
      <c r="I771" s="30">
        <f t="shared" si="242"/>
        <v>3.6054406370237939</v>
      </c>
      <c r="J771" s="30">
        <f t="shared" si="243"/>
        <v>95.199705523089349</v>
      </c>
      <c r="K771" s="30">
        <f t="shared" si="244"/>
        <v>63.628824098888025</v>
      </c>
      <c r="L771" s="30">
        <f t="shared" si="245"/>
        <v>2542.737084845156</v>
      </c>
      <c r="M771" s="30">
        <f t="shared" si="246"/>
        <v>1.0075756924677716E-2</v>
      </c>
      <c r="N771" s="30">
        <f t="shared" si="247"/>
        <v>8.8411334487986468E-3</v>
      </c>
      <c r="O771" s="30">
        <f t="shared" si="248"/>
        <v>86.853191068631887</v>
      </c>
      <c r="P771" s="30">
        <f t="shared" si="249"/>
        <v>5.1841543859165368E-2</v>
      </c>
      <c r="Q771" s="30">
        <f t="shared" si="250"/>
        <v>6.0794267659188508E-2</v>
      </c>
      <c r="R771" s="30">
        <f t="shared" si="255"/>
        <v>0.29132067973823295</v>
      </c>
      <c r="S771" s="30">
        <f t="shared" si="256"/>
        <v>-45.860262807609516</v>
      </c>
      <c r="T771" s="30">
        <f t="shared" si="257"/>
        <v>-14.344962431605028</v>
      </c>
      <c r="U771" s="39">
        <f t="shared" si="258"/>
        <v>3298902.938358048</v>
      </c>
      <c r="V771" s="39">
        <f t="shared" si="251"/>
        <v>395868.35260296572</v>
      </c>
      <c r="W771" s="39">
        <f t="shared" si="252"/>
        <v>32025276.855774522</v>
      </c>
      <c r="X771" s="30">
        <f t="shared" si="253"/>
        <v>217.51386525621746</v>
      </c>
    </row>
    <row r="772" spans="5:24" x14ac:dyDescent="0.3">
      <c r="E772" s="30">
        <f t="shared" si="259"/>
        <v>7.6999999999998803</v>
      </c>
      <c r="F772" s="30">
        <f t="shared" si="260"/>
        <v>235.96204198556006</v>
      </c>
      <c r="G772" s="30">
        <f t="shared" si="254"/>
        <v>5.4636709530453871</v>
      </c>
      <c r="H772" s="30">
        <f t="shared" ref="H772:H835" si="261">(G772-G771)/$B$11</f>
        <v>1.2346158545284425E-3</v>
      </c>
      <c r="I772" s="30">
        <f t="shared" si="242"/>
        <v>3.1468380089476988</v>
      </c>
      <c r="J772" s="30">
        <f t="shared" si="243"/>
        <v>95.056255898773301</v>
      </c>
      <c r="K772" s="30">
        <f t="shared" si="244"/>
        <v>63.748365452484734</v>
      </c>
      <c r="L772" s="30">
        <f t="shared" si="245"/>
        <v>2547.5142002054922</v>
      </c>
      <c r="M772" s="30">
        <f t="shared" si="246"/>
        <v>8.8249018747316374E-3</v>
      </c>
      <c r="N772" s="30">
        <f t="shared" si="247"/>
        <v>8.8652915099914822E-3</v>
      </c>
      <c r="O772" s="30">
        <f t="shared" si="248"/>
        <v>86.751413560179657</v>
      </c>
      <c r="P772" s="30">
        <f t="shared" si="249"/>
        <v>-1.9363378006282217E-3</v>
      </c>
      <c r="Q772" s="30">
        <f t="shared" si="250"/>
        <v>6.0760494572839968E-2</v>
      </c>
      <c r="R772" s="30">
        <f t="shared" si="255"/>
        <v>-9.530420810964951E-3</v>
      </c>
      <c r="S772" s="30">
        <f t="shared" si="256"/>
        <v>1075.4021669195754</v>
      </c>
      <c r="T772" s="30">
        <f t="shared" si="257"/>
        <v>-14.337170371459859</v>
      </c>
      <c r="U772" s="39">
        <f t="shared" si="258"/>
        <v>2889396.2381788152</v>
      </c>
      <c r="V772" s="39">
        <f t="shared" si="251"/>
        <v>346727.54858145781</v>
      </c>
      <c r="W772" s="39">
        <f t="shared" si="252"/>
        <v>32028744.131260335</v>
      </c>
      <c r="X772" s="30">
        <f t="shared" si="253"/>
        <v>217.73625642782207</v>
      </c>
    </row>
    <row r="773" spans="5:24" x14ac:dyDescent="0.3">
      <c r="E773" s="30">
        <f t="shared" si="259"/>
        <v>7.7099999999998801</v>
      </c>
      <c r="F773" s="30">
        <f t="shared" si="260"/>
        <v>235.96194668135195</v>
      </c>
      <c r="G773" s="30">
        <f t="shared" si="254"/>
        <v>5.4636705491489526</v>
      </c>
      <c r="H773" s="30">
        <f t="shared" si="261"/>
        <v>-4.0389643451987922E-5</v>
      </c>
      <c r="I773" s="30">
        <f t="shared" si="242"/>
        <v>13.900859678143453</v>
      </c>
      <c r="J773" s="30">
        <f t="shared" si="243"/>
        <v>94.912884195058709</v>
      </c>
      <c r="K773" s="30">
        <f t="shared" si="244"/>
        <v>63.867841872246899</v>
      </c>
      <c r="L773" s="30">
        <f t="shared" si="245"/>
        <v>2552.2887206778755</v>
      </c>
      <c r="M773" s="30">
        <f t="shared" si="246"/>
        <v>3.8029405010836605E-2</v>
      </c>
      <c r="N773" s="30">
        <f t="shared" si="247"/>
        <v>8.8895221541879631E-3</v>
      </c>
      <c r="O773" s="30">
        <f t="shared" si="248"/>
        <v>86.649691336394156</v>
      </c>
      <c r="P773" s="30">
        <f t="shared" si="249"/>
        <v>0.32418233675530633</v>
      </c>
      <c r="Q773" s="30">
        <f t="shared" si="250"/>
        <v>6.1549016157514805E-2</v>
      </c>
      <c r="R773" s="30">
        <f t="shared" si="255"/>
        <v>6.875903484921368</v>
      </c>
      <c r="S773" s="30">
        <f t="shared" si="256"/>
        <v>-27.680386683941329</v>
      </c>
      <c r="T773" s="30">
        <f t="shared" si="257"/>
        <v>-14.523225668849177</v>
      </c>
      <c r="U773" s="39">
        <f t="shared" si="258"/>
        <v>12451353.789232282</v>
      </c>
      <c r="V773" s="39">
        <f t="shared" si="251"/>
        <v>1494162.4547078738</v>
      </c>
      <c r="W773" s="39">
        <f t="shared" si="252"/>
        <v>32043685.755807415</v>
      </c>
      <c r="X773" s="30">
        <f t="shared" si="253"/>
        <v>217.95804617232295</v>
      </c>
    </row>
    <row r="774" spans="5:24" x14ac:dyDescent="0.3">
      <c r="E774" s="30">
        <f t="shared" si="259"/>
        <v>7.7199999999998798</v>
      </c>
      <c r="F774" s="30">
        <f t="shared" si="260"/>
        <v>236.03070571620117</v>
      </c>
      <c r="G774" s="30">
        <f t="shared" si="254"/>
        <v>5.4639619055291266</v>
      </c>
      <c r="H774" s="30">
        <f t="shared" si="261"/>
        <v>2.9135638017407928E-2</v>
      </c>
      <c r="I774" s="30">
        <f t="shared" si="242"/>
        <v>13.624055811304039</v>
      </c>
      <c r="J774" s="30">
        <f t="shared" si="243"/>
        <v>94.767651938370221</v>
      </c>
      <c r="K774" s="30">
        <f t="shared" si="244"/>
        <v>63.988868752820643</v>
      </c>
      <c r="L774" s="30">
        <f t="shared" si="245"/>
        <v>2557.1252007143398</v>
      </c>
      <c r="M774" s="30">
        <f t="shared" si="246"/>
        <v>3.7383633729053477E-2</v>
      </c>
      <c r="N774" s="30">
        <f t="shared" si="247"/>
        <v>8.9138255994640481E-3</v>
      </c>
      <c r="O774" s="30">
        <f t="shared" si="248"/>
        <v>86.546649050273672</v>
      </c>
      <c r="P774" s="30">
        <f t="shared" si="249"/>
        <v>0.32219893815885398</v>
      </c>
      <c r="Q774" s="30">
        <f t="shared" si="250"/>
        <v>6.1531580332906656E-2</v>
      </c>
      <c r="R774" s="30">
        <f t="shared" si="255"/>
        <v>6.7197489044318344</v>
      </c>
      <c r="S774" s="30">
        <f t="shared" si="256"/>
        <v>-27.385830324971852</v>
      </c>
      <c r="T774" s="30">
        <f t="shared" si="257"/>
        <v>-14.523342329809083</v>
      </c>
      <c r="U774" s="39">
        <f t="shared" si="258"/>
        <v>12243486.027812151</v>
      </c>
      <c r="V774" s="39">
        <f t="shared" si="251"/>
        <v>1469218.3233374581</v>
      </c>
      <c r="W774" s="39">
        <f t="shared" si="252"/>
        <v>32058377.939040788</v>
      </c>
      <c r="X774" s="30">
        <f t="shared" si="253"/>
        <v>218.18474408825648</v>
      </c>
    </row>
    <row r="775" spans="5:24" x14ac:dyDescent="0.3">
      <c r="E775" s="30">
        <f t="shared" si="259"/>
        <v>7.7299999999998796</v>
      </c>
      <c r="F775" s="30">
        <f t="shared" si="260"/>
        <v>236.0979032052455</v>
      </c>
      <c r="G775" s="30">
        <f t="shared" si="254"/>
        <v>5.4642465630916144</v>
      </c>
      <c r="H775" s="30">
        <f t="shared" si="261"/>
        <v>2.8465756248774454E-2</v>
      </c>
      <c r="I775" s="30">
        <f t="shared" si="242"/>
        <v>13.35019750805432</v>
      </c>
      <c r="J775" s="30">
        <f t="shared" si="243"/>
        <v>94.622418515072127</v>
      </c>
      <c r="K775" s="30">
        <f t="shared" si="244"/>
        <v>64.109896605569048</v>
      </c>
      <c r="L775" s="30">
        <f t="shared" si="245"/>
        <v>2561.961719600879</v>
      </c>
      <c r="M775" s="30">
        <f t="shared" si="246"/>
        <v>3.6741723122447015E-2</v>
      </c>
      <c r="N775" s="30">
        <f t="shared" si="247"/>
        <v>8.9382020645509177E-3</v>
      </c>
      <c r="O775" s="30">
        <f t="shared" si="248"/>
        <v>86.443605936443674</v>
      </c>
      <c r="P775" s="30">
        <f t="shared" si="249"/>
        <v>0.32015578689686142</v>
      </c>
      <c r="Q775" s="30">
        <f t="shared" si="250"/>
        <v>6.1514248746528284E-2</v>
      </c>
      <c r="R775" s="30">
        <f t="shared" si="255"/>
        <v>6.5643530234921572</v>
      </c>
      <c r="S775" s="30">
        <f t="shared" si="256"/>
        <v>-27.095071038500304</v>
      </c>
      <c r="T775" s="30">
        <f t="shared" si="257"/>
        <v>-14.52338514630123</v>
      </c>
      <c r="U775" s="39">
        <f t="shared" si="258"/>
        <v>12036680.207763249</v>
      </c>
      <c r="V775" s="39">
        <f t="shared" si="251"/>
        <v>1444401.6249315899</v>
      </c>
      <c r="W775" s="39">
        <f t="shared" si="252"/>
        <v>32072821.955290105</v>
      </c>
      <c r="X775" s="30">
        <f t="shared" si="253"/>
        <v>218.411058789506</v>
      </c>
    </row>
    <row r="776" spans="5:24" x14ac:dyDescent="0.3">
      <c r="E776" s="30">
        <f t="shared" si="259"/>
        <v>7.7399999999998794</v>
      </c>
      <c r="F776" s="30">
        <f t="shared" si="260"/>
        <v>236.16354673548042</v>
      </c>
      <c r="G776" s="30">
        <f t="shared" si="254"/>
        <v>5.4645245596575664</v>
      </c>
      <c r="H776" s="30">
        <f t="shared" si="261"/>
        <v>2.7799656595206557E-2</v>
      </c>
      <c r="I776" s="30">
        <f t="shared" si="242"/>
        <v>13.079246797669317</v>
      </c>
      <c r="J776" s="30">
        <f t="shared" si="243"/>
        <v>94.477184663609108</v>
      </c>
      <c r="K776" s="30">
        <f t="shared" si="244"/>
        <v>64.230924815121554</v>
      </c>
      <c r="L776" s="30">
        <f t="shared" si="245"/>
        <v>2566.7982527460349</v>
      </c>
      <c r="M776" s="30">
        <f t="shared" si="246"/>
        <v>3.6103625623272038E-2</v>
      </c>
      <c r="N776" s="30">
        <f t="shared" si="247"/>
        <v>8.9626517688369128E-3</v>
      </c>
      <c r="O776" s="30">
        <f t="shared" si="248"/>
        <v>86.340562518830666</v>
      </c>
      <c r="P776" s="30">
        <f t="shared" si="249"/>
        <v>0.3180502103171074</v>
      </c>
      <c r="Q776" s="30">
        <f t="shared" si="250"/>
        <v>6.149702011405056E-2</v>
      </c>
      <c r="R776" s="30">
        <f t="shared" si="255"/>
        <v>6.4097086473183422</v>
      </c>
      <c r="S776" s="30">
        <f t="shared" si="256"/>
        <v>-26.808220842554416</v>
      </c>
      <c r="T776" s="30">
        <f t="shared" si="257"/>
        <v>-14.52335438379736</v>
      </c>
      <c r="U776" s="39">
        <f t="shared" si="258"/>
        <v>11830926.374033516</v>
      </c>
      <c r="V776" s="39">
        <f t="shared" si="251"/>
        <v>1419711.164884022</v>
      </c>
      <c r="W776" s="39">
        <f t="shared" si="252"/>
        <v>32087019.066938944</v>
      </c>
      <c r="X776" s="30">
        <f t="shared" si="253"/>
        <v>218.63698916065258</v>
      </c>
    </row>
    <row r="777" spans="5:24" x14ac:dyDescent="0.3">
      <c r="E777" s="30">
        <f t="shared" si="259"/>
        <v>7.7499999999998792</v>
      </c>
      <c r="F777" s="30">
        <f t="shared" si="260"/>
        <v>236.22764382195362</v>
      </c>
      <c r="G777" s="30">
        <f t="shared" si="254"/>
        <v>5.4647959325711506</v>
      </c>
      <c r="H777" s="30">
        <f t="shared" si="261"/>
        <v>2.7137291358414473E-2</v>
      </c>
      <c r="I777" s="30">
        <f t="shared" si="242"/>
        <v>12.811164589243772</v>
      </c>
      <c r="J777" s="30">
        <f t="shared" si="243"/>
        <v>94.331951119771134</v>
      </c>
      <c r="K777" s="30">
        <f t="shared" si="244"/>
        <v>64.351952768319862</v>
      </c>
      <c r="L777" s="30">
        <f t="shared" si="245"/>
        <v>2571.6347756467562</v>
      </c>
      <c r="M777" s="30">
        <f t="shared" si="246"/>
        <v>3.5469289649808763E-2</v>
      </c>
      <c r="N777" s="30">
        <f t="shared" si="247"/>
        <v>8.987174932369545E-3</v>
      </c>
      <c r="O777" s="30">
        <f t="shared" si="248"/>
        <v>86.237519319477613</v>
      </c>
      <c r="P777" s="30">
        <f t="shared" si="249"/>
        <v>0.3158793598589944</v>
      </c>
      <c r="Q777" s="30">
        <f t="shared" si="250"/>
        <v>6.1479893042767048E-2</v>
      </c>
      <c r="R777" s="30">
        <f t="shared" si="255"/>
        <v>6.2558075631233478</v>
      </c>
      <c r="S777" s="30">
        <f t="shared" si="256"/>
        <v>-26.525401108046314</v>
      </c>
      <c r="T777" s="30">
        <f t="shared" si="257"/>
        <v>-14.523250275918578</v>
      </c>
      <c r="U777" s="39">
        <f t="shared" si="258"/>
        <v>11626213.158500098</v>
      </c>
      <c r="V777" s="39">
        <f t="shared" si="251"/>
        <v>1395145.5790200117</v>
      </c>
      <c r="W777" s="39">
        <f t="shared" si="252"/>
        <v>32100970.522729144</v>
      </c>
      <c r="X777" s="30">
        <f t="shared" si="253"/>
        <v>218.86253409759851</v>
      </c>
    </row>
    <row r="778" spans="5:24" x14ac:dyDescent="0.3">
      <c r="E778" s="30">
        <f t="shared" si="259"/>
        <v>7.759999999999879</v>
      </c>
      <c r="F778" s="30">
        <f t="shared" si="260"/>
        <v>236.29020189758486</v>
      </c>
      <c r="G778" s="30">
        <f t="shared" si="254"/>
        <v>5.4650607186593945</v>
      </c>
      <c r="H778" s="30">
        <f t="shared" si="261"/>
        <v>2.6478608824387351E-2</v>
      </c>
      <c r="I778" s="30">
        <f t="shared" si="242"/>
        <v>12.545910578163308</v>
      </c>
      <c r="J778" s="30">
        <f t="shared" si="243"/>
        <v>94.186718617011948</v>
      </c>
      <c r="K778" s="30">
        <f t="shared" si="244"/>
        <v>64.472979853952523</v>
      </c>
      <c r="L778" s="30">
        <f t="shared" si="245"/>
        <v>2576.4712638777919</v>
      </c>
      <c r="M778" s="30">
        <f t="shared" si="246"/>
        <v>3.4838659293469423E-2</v>
      </c>
      <c r="N778" s="30">
        <f t="shared" si="247"/>
        <v>9.0117717758574477E-3</v>
      </c>
      <c r="O778" s="30">
        <f t="shared" si="248"/>
        <v>86.134476858769972</v>
      </c>
      <c r="P778" s="30">
        <f t="shared" si="249"/>
        <v>0.31364019489653311</v>
      </c>
      <c r="Q778" s="30">
        <f t="shared" si="250"/>
        <v>6.1462866023145886E-2</v>
      </c>
      <c r="R778" s="30">
        <f t="shared" si="255"/>
        <v>6.1026404659227476</v>
      </c>
      <c r="S778" s="30">
        <f t="shared" si="256"/>
        <v>-26.24674379191331</v>
      </c>
      <c r="T778" s="30">
        <f t="shared" si="257"/>
        <v>-14.523073021813349</v>
      </c>
      <c r="U778" s="39">
        <f t="shared" si="258"/>
        <v>11422527.676883815</v>
      </c>
      <c r="V778" s="39">
        <f t="shared" si="251"/>
        <v>1370703.3212260578</v>
      </c>
      <c r="W778" s="39">
        <f t="shared" si="252"/>
        <v>32114677.555941403</v>
      </c>
      <c r="X778" s="30">
        <f t="shared" si="253"/>
        <v>219.0876925066172</v>
      </c>
    </row>
    <row r="779" spans="5:24" x14ac:dyDescent="0.3">
      <c r="E779" s="30">
        <f t="shared" si="259"/>
        <v>7.7699999999998788</v>
      </c>
      <c r="F779" s="30">
        <f t="shared" si="260"/>
        <v>236.3512283022441</v>
      </c>
      <c r="G779" s="30">
        <f t="shared" si="254"/>
        <v>5.4653189541889065</v>
      </c>
      <c r="H779" s="30">
        <f t="shared" si="261"/>
        <v>2.5823552951198536E-2</v>
      </c>
      <c r="I779" s="30">
        <f t="shared" si="242"/>
        <v>12.283443140244175</v>
      </c>
      <c r="J779" s="30">
        <f t="shared" si="243"/>
        <v>94.041487886793817</v>
      </c>
      <c r="K779" s="30">
        <f t="shared" si="244"/>
        <v>64.594005462467635</v>
      </c>
      <c r="L779" s="30">
        <f t="shared" si="245"/>
        <v>2581.3076930802085</v>
      </c>
      <c r="M779" s="30">
        <f t="shared" si="246"/>
        <v>3.4211673966812864E-2</v>
      </c>
      <c r="N779" s="30">
        <f t="shared" si="247"/>
        <v>9.0364425206723754E-3</v>
      </c>
      <c r="O779" s="30">
        <f t="shared" si="248"/>
        <v>86.031435655680212</v>
      </c>
      <c r="P779" s="30">
        <f t="shared" si="249"/>
        <v>0.31132946463314837</v>
      </c>
      <c r="Q779" s="30">
        <f t="shared" si="250"/>
        <v>6.1445937419326163E-2</v>
      </c>
      <c r="R779" s="30">
        <f t="shared" si="255"/>
        <v>5.9501968750885856</v>
      </c>
      <c r="S779" s="30">
        <f t="shared" si="256"/>
        <v>-25.97239285995671</v>
      </c>
      <c r="T779" s="30">
        <f t="shared" si="257"/>
        <v>-14.522822783240562</v>
      </c>
      <c r="U779" s="39">
        <f t="shared" si="258"/>
        <v>11219855.412814647</v>
      </c>
      <c r="V779" s="39">
        <f t="shared" si="251"/>
        <v>1346382.6495377575</v>
      </c>
      <c r="W779" s="39">
        <f t="shared" si="252"/>
        <v>32128141.382436782</v>
      </c>
      <c r="X779" s="30">
        <f t="shared" si="253"/>
        <v>219.31246330333349</v>
      </c>
    </row>
    <row r="780" spans="5:24" x14ac:dyDescent="0.3">
      <c r="E780" s="30">
        <f t="shared" si="259"/>
        <v>7.7799999999998786</v>
      </c>
      <c r="F780" s="30">
        <f t="shared" si="260"/>
        <v>236.41073027099497</v>
      </c>
      <c r="G780" s="30">
        <f t="shared" si="254"/>
        <v>5.4655706748190713</v>
      </c>
      <c r="H780" s="30">
        <f t="shared" si="261"/>
        <v>2.5172063016487556E-2</v>
      </c>
      <c r="I780" s="30">
        <f t="shared" si="242"/>
        <v>12.023719211644609</v>
      </c>
      <c r="J780" s="30">
        <f t="shared" si="243"/>
        <v>93.896259658961412</v>
      </c>
      <c r="K780" s="30">
        <f t="shared" si="244"/>
        <v>64.715028985661306</v>
      </c>
      <c r="L780" s="30">
        <f t="shared" si="245"/>
        <v>2586.1440389489444</v>
      </c>
      <c r="M780" s="30">
        <f t="shared" si="246"/>
        <v>3.358826800643977E-2</v>
      </c>
      <c r="N780" s="30">
        <f t="shared" si="247"/>
        <v>9.0611873888512048E-3</v>
      </c>
      <c r="O780" s="30">
        <f t="shared" si="248"/>
        <v>85.928396228033122</v>
      </c>
      <c r="P780" s="30">
        <f t="shared" si="249"/>
        <v>0.30894368775395065</v>
      </c>
      <c r="Q780" s="30">
        <f t="shared" si="250"/>
        <v>6.142910545839609E-2</v>
      </c>
      <c r="R780" s="30">
        <f t="shared" si="255"/>
        <v>5.7984650402196785</v>
      </c>
      <c r="S780" s="30">
        <f t="shared" si="256"/>
        <v>-25.702505934558559</v>
      </c>
      <c r="T780" s="30">
        <f t="shared" si="257"/>
        <v>-14.522499681313382</v>
      </c>
      <c r="U780" s="39">
        <f t="shared" si="258"/>
        <v>11018180.087060194</v>
      </c>
      <c r="V780" s="39">
        <f t="shared" si="251"/>
        <v>1322181.6104472233</v>
      </c>
      <c r="W780" s="39">
        <f t="shared" si="252"/>
        <v>32141363.198541254</v>
      </c>
      <c r="X780" s="30">
        <f t="shared" si="253"/>
        <v>219.53684541162741</v>
      </c>
    </row>
    <row r="781" spans="5:24" x14ac:dyDescent="0.3">
      <c r="E781" s="30">
        <f t="shared" si="259"/>
        <v>7.7899999999998784</v>
      </c>
      <c r="F781" s="30">
        <f t="shared" si="260"/>
        <v>236.46871492139718</v>
      </c>
      <c r="G781" s="30">
        <f t="shared" si="254"/>
        <v>5.4658159155512802</v>
      </c>
      <c r="H781" s="30">
        <f t="shared" si="261"/>
        <v>2.4524073220888454E-2</v>
      </c>
      <c r="I781" s="30">
        <f t="shared" si="242"/>
        <v>11.766694152299024</v>
      </c>
      <c r="J781" s="30">
        <f t="shared" si="243"/>
        <v>93.751034662148285</v>
      </c>
      <c r="K781" s="30">
        <f t="shared" si="244"/>
        <v>64.836049816338914</v>
      </c>
      <c r="L781" s="30">
        <f t="shared" si="245"/>
        <v>2590.9802772192679</v>
      </c>
      <c r="M781" s="30">
        <f t="shared" si="246"/>
        <v>3.2968370223627162E-2</v>
      </c>
      <c r="N781" s="30">
        <f t="shared" si="247"/>
        <v>9.0860066030979125E-3</v>
      </c>
      <c r="O781" s="30">
        <f t="shared" si="248"/>
        <v>85.825359092794201</v>
      </c>
      <c r="P781" s="30">
        <f t="shared" si="249"/>
        <v>0.30647912948715256</v>
      </c>
      <c r="Q781" s="30">
        <f t="shared" si="250"/>
        <v>6.1412368218260148E-2</v>
      </c>
      <c r="R781" s="30">
        <f t="shared" si="255"/>
        <v>5.6474318346320782</v>
      </c>
      <c r="S781" s="30">
        <f t="shared" si="256"/>
        <v>-25.437256210168055</v>
      </c>
      <c r="T781" s="30">
        <f t="shared" si="257"/>
        <v>-14.522103792851631</v>
      </c>
      <c r="U781" s="39">
        <f t="shared" si="258"/>
        <v>10817483.509561792</v>
      </c>
      <c r="V781" s="39">
        <f t="shared" si="251"/>
        <v>1298098.021147415</v>
      </c>
      <c r="W781" s="39">
        <f t="shared" si="252"/>
        <v>32154344.178752728</v>
      </c>
      <c r="X781" s="30">
        <f t="shared" si="253"/>
        <v>219.76083776245076</v>
      </c>
    </row>
    <row r="782" spans="5:24" x14ac:dyDescent="0.3">
      <c r="E782" s="30">
        <f t="shared" si="259"/>
        <v>7.7999999999998781</v>
      </c>
      <c r="F782" s="30">
        <f t="shared" si="260"/>
        <v>236.5251892397435</v>
      </c>
      <c r="G782" s="30">
        <f t="shared" si="254"/>
        <v>5.466054710673661</v>
      </c>
      <c r="H782" s="30">
        <f t="shared" si="261"/>
        <v>2.3879512238078604E-2</v>
      </c>
      <c r="I782" s="30">
        <f t="shared" si="242"/>
        <v>11.512321590197343</v>
      </c>
      <c r="J782" s="30">
        <f t="shared" si="243"/>
        <v>93.605813624219763</v>
      </c>
      <c r="K782" s="30">
        <f t="shared" si="244"/>
        <v>64.957067347946008</v>
      </c>
      <c r="L782" s="30">
        <f t="shared" si="245"/>
        <v>2595.8163836520312</v>
      </c>
      <c r="M782" s="30">
        <f t="shared" si="246"/>
        <v>3.2351903394203747E-2</v>
      </c>
      <c r="N782" s="30">
        <f t="shared" si="247"/>
        <v>9.1109003867855913E-3</v>
      </c>
      <c r="O782" s="30">
        <f t="shared" si="248"/>
        <v>85.72232476638392</v>
      </c>
      <c r="P782" s="30">
        <f t="shared" si="249"/>
        <v>0.3039317756606208</v>
      </c>
      <c r="Q782" s="30">
        <f t="shared" si="250"/>
        <v>6.1395723613865714E-2</v>
      </c>
      <c r="R782" s="30">
        <f t="shared" si="255"/>
        <v>5.4970826344510275</v>
      </c>
      <c r="S782" s="30">
        <f t="shared" si="256"/>
        <v>-25.176834689125876</v>
      </c>
      <c r="T782" s="30">
        <f t="shared" si="257"/>
        <v>-14.521635146280577</v>
      </c>
      <c r="U782" s="39">
        <f t="shared" si="258"/>
        <v>10617745.411475496</v>
      </c>
      <c r="V782" s="39">
        <f t="shared" si="251"/>
        <v>1274129.4493770595</v>
      </c>
      <c r="W782" s="39">
        <f t="shared" si="252"/>
        <v>32167085.4732465</v>
      </c>
      <c r="X782" s="30">
        <f t="shared" si="253"/>
        <v>219.98443929254728</v>
      </c>
    </row>
    <row r="783" spans="5:24" x14ac:dyDescent="0.3">
      <c r="E783" s="30">
        <f t="shared" si="259"/>
        <v>7.8099999999998779</v>
      </c>
      <c r="F783" s="30">
        <f t="shared" si="260"/>
        <v>236.58016006608801</v>
      </c>
      <c r="G783" s="30">
        <f t="shared" si="254"/>
        <v>5.466287093700708</v>
      </c>
      <c r="H783" s="30">
        <f t="shared" si="261"/>
        <v>2.3238302704697844E-2</v>
      </c>
      <c r="I783" s="30">
        <f t="shared" si="242"/>
        <v>11.260553243306084</v>
      </c>
      <c r="J783" s="30">
        <f t="shared" si="243"/>
        <v>93.460597272756956</v>
      </c>
      <c r="K783" s="30">
        <f t="shared" si="244"/>
        <v>65.078080974165019</v>
      </c>
      <c r="L783" s="30">
        <f t="shared" si="245"/>
        <v>2600.6523340175513</v>
      </c>
      <c r="M783" s="30">
        <f t="shared" si="246"/>
        <v>3.1738783677505301E-2</v>
      </c>
      <c r="N783" s="30">
        <f t="shared" si="247"/>
        <v>9.1358689639584705E-3</v>
      </c>
      <c r="O783" s="30">
        <f t="shared" si="248"/>
        <v>85.619293765021055</v>
      </c>
      <c r="P783" s="30">
        <f t="shared" si="249"/>
        <v>0.3012973032591606</v>
      </c>
      <c r="Q783" s="30">
        <f t="shared" si="250"/>
        <v>6.1379169381514859E-2</v>
      </c>
      <c r="R783" s="30">
        <f t="shared" si="255"/>
        <v>5.3474011808910449</v>
      </c>
      <c r="S783" s="30">
        <f t="shared" si="256"/>
        <v>-24.921452802611004</v>
      </c>
      <c r="T783" s="30">
        <f t="shared" si="257"/>
        <v>-14.521093717002314</v>
      </c>
      <c r="U783" s="39">
        <f t="shared" si="258"/>
        <v>10418943.253867034</v>
      </c>
      <c r="V783" s="39">
        <f t="shared" si="251"/>
        <v>1250273.190464044</v>
      </c>
      <c r="W783" s="39">
        <f t="shared" si="252"/>
        <v>32179588.205151141</v>
      </c>
      <c r="X783" s="30">
        <f t="shared" si="253"/>
        <v>220.20764894306336</v>
      </c>
    </row>
    <row r="784" spans="5:24" x14ac:dyDescent="0.3">
      <c r="E784" s="30">
        <f t="shared" si="259"/>
        <v>7.8199999999998777</v>
      </c>
      <c r="F784" s="30">
        <f t="shared" si="260"/>
        <v>236.63363407789691</v>
      </c>
      <c r="G784" s="30">
        <f t="shared" si="254"/>
        <v>5.4665130973071046</v>
      </c>
      <c r="H784" s="30">
        <f t="shared" si="261"/>
        <v>2.2600360639657424E-2</v>
      </c>
      <c r="I784" s="30">
        <f t="shared" si="242"/>
        <v>11.011338715279974</v>
      </c>
      <c r="J784" s="30">
        <f t="shared" si="243"/>
        <v>93.315386335586936</v>
      </c>
      <c r="K784" s="30">
        <f t="shared" si="244"/>
        <v>65.199090088473369</v>
      </c>
      <c r="L784" s="30">
        <f t="shared" si="245"/>
        <v>2605.4881040779555</v>
      </c>
      <c r="M784" s="30">
        <f t="shared" si="246"/>
        <v>3.1128919952201264E-2</v>
      </c>
      <c r="N784" s="30">
        <f t="shared" si="247"/>
        <v>9.1609125593339093E-3</v>
      </c>
      <c r="O784" s="30">
        <f t="shared" si="248"/>
        <v>85.516266605098934</v>
      </c>
      <c r="P784" s="30">
        <f t="shared" si="249"/>
        <v>0.29857104688919439</v>
      </c>
      <c r="Q784" s="30">
        <f t="shared" si="250"/>
        <v>6.1362703060931646E-2</v>
      </c>
      <c r="R784" s="30">
        <f t="shared" si="255"/>
        <v>5.1983694228243076</v>
      </c>
      <c r="S784" s="30">
        <f t="shared" si="256"/>
        <v>-24.671345497016869</v>
      </c>
      <c r="T784" s="30">
        <f t="shared" si="257"/>
        <v>-14.520479422151144</v>
      </c>
      <c r="U784" s="39">
        <f t="shared" si="258"/>
        <v>10221052.009034563</v>
      </c>
      <c r="V784" s="39">
        <f t="shared" si="251"/>
        <v>1226526.2410841475</v>
      </c>
      <c r="W784" s="39">
        <f t="shared" si="252"/>
        <v>32191853.467561983</v>
      </c>
      <c r="X784" s="30">
        <f t="shared" si="253"/>
        <v>220.43046565803576</v>
      </c>
    </row>
    <row r="785" spans="5:24" x14ac:dyDescent="0.3">
      <c r="E785" s="30">
        <f t="shared" si="259"/>
        <v>7.8299999999998775</v>
      </c>
      <c r="F785" s="30">
        <f t="shared" si="260"/>
        <v>236.68561777212517</v>
      </c>
      <c r="G785" s="30">
        <f t="shared" si="254"/>
        <v>5.4667327532548988</v>
      </c>
      <c r="H785" s="30">
        <f t="shared" si="261"/>
        <v>2.1965594779427278E-2</v>
      </c>
      <c r="I785" s="30">
        <f t="shared" si="242"/>
        <v>10.764625260309806</v>
      </c>
      <c r="J785" s="30">
        <f t="shared" si="243"/>
        <v>93.170181541365423</v>
      </c>
      <c r="K785" s="30">
        <f t="shared" si="244"/>
        <v>65.320094083657963</v>
      </c>
      <c r="L785" s="30">
        <f t="shared" si="245"/>
        <v>2610.3236695677738</v>
      </c>
      <c r="M785" s="30">
        <f t="shared" si="246"/>
        <v>3.0522213054247387E-2</v>
      </c>
      <c r="N785" s="30">
        <f t="shared" si="247"/>
        <v>9.1860313983044284E-3</v>
      </c>
      <c r="O785" s="30">
        <f t="shared" si="248"/>
        <v>85.41324380359876</v>
      </c>
      <c r="P785" s="30">
        <f t="shared" si="249"/>
        <v>0.29574796043502499</v>
      </c>
      <c r="Q785" s="30">
        <f t="shared" si="250"/>
        <v>6.1346321974686896E-2</v>
      </c>
      <c r="R785" s="30">
        <f t="shared" si="255"/>
        <v>5.0499673361351443</v>
      </c>
      <c r="S785" s="30">
        <f t="shared" si="256"/>
        <v>-24.42677488592215</v>
      </c>
      <c r="T785" s="30">
        <f t="shared" si="257"/>
        <v>-14.519792114626465</v>
      </c>
      <c r="U785" s="39">
        <f t="shared" si="258"/>
        <v>10024043.909596879</v>
      </c>
      <c r="V785" s="39">
        <f t="shared" si="251"/>
        <v>1202885.2691516255</v>
      </c>
      <c r="W785" s="39">
        <f t="shared" si="252"/>
        <v>32203882.320253499</v>
      </c>
      <c r="X785" s="30">
        <f t="shared" si="253"/>
        <v>220.65288838273887</v>
      </c>
    </row>
    <row r="786" spans="5:24" x14ac:dyDescent="0.3">
      <c r="E786" s="30">
        <f t="shared" si="259"/>
        <v>7.8399999999998773</v>
      </c>
      <c r="F786" s="30">
        <f t="shared" si="260"/>
        <v>236.73611744548651</v>
      </c>
      <c r="G786" s="30">
        <f t="shared" si="254"/>
        <v>5.4669460923130631</v>
      </c>
      <c r="H786" s="30">
        <f t="shared" si="261"/>
        <v>2.1333905816423027E-2</v>
      </c>
      <c r="I786" s="30">
        <f t="shared" si="242"/>
        <v>10.520357511450586</v>
      </c>
      <c r="J786" s="30">
        <f t="shared" si="243"/>
        <v>93.02498362021916</v>
      </c>
      <c r="K786" s="30">
        <f t="shared" si="244"/>
        <v>65.441092351279849</v>
      </c>
      <c r="L786" s="30">
        <f t="shared" si="245"/>
        <v>2615.1590061725497</v>
      </c>
      <c r="M786" s="30">
        <f t="shared" si="246"/>
        <v>2.9918554899056211E-2</v>
      </c>
      <c r="N786" s="30">
        <f t="shared" si="247"/>
        <v>9.2112257069397584E-3</v>
      </c>
      <c r="O786" s="30">
        <f t="shared" si="248"/>
        <v>85.310225878545495</v>
      </c>
      <c r="P786" s="30">
        <f t="shared" si="249"/>
        <v>0.2928225730383206</v>
      </c>
      <c r="Q786" s="30">
        <f t="shared" si="250"/>
        <v>6.1330023204496729E-2</v>
      </c>
      <c r="R786" s="30">
        <f t="shared" si="255"/>
        <v>4.9021727156072314</v>
      </c>
      <c r="S786" s="30">
        <f t="shared" si="256"/>
        <v>-24.188034593409938</v>
      </c>
      <c r="T786" s="30">
        <f t="shared" si="257"/>
        <v>-14.51903157627415</v>
      </c>
      <c r="U786" s="39">
        <f t="shared" si="258"/>
        <v>9827888.1594416909</v>
      </c>
      <c r="V786" s="39">
        <f t="shared" si="251"/>
        <v>1179346.5791330028</v>
      </c>
      <c r="W786" s="39">
        <f t="shared" si="252"/>
        <v>32215675.786044829</v>
      </c>
      <c r="X786" s="30">
        <f t="shared" si="253"/>
        <v>220.87491606187302</v>
      </c>
    </row>
    <row r="787" spans="5:24" x14ac:dyDescent="0.3">
      <c r="E787" s="30">
        <f t="shared" si="259"/>
        <v>7.8499999999998771</v>
      </c>
      <c r="F787" s="30">
        <f t="shared" si="260"/>
        <v>236.78513917264257</v>
      </c>
      <c r="G787" s="30">
        <f t="shared" si="254"/>
        <v>5.467153144168269</v>
      </c>
      <c r="H787" s="30">
        <f t="shared" si="261"/>
        <v>2.0705185520597524E-2</v>
      </c>
      <c r="I787" s="30">
        <f t="shared" si="242"/>
        <v>10.278477165516486</v>
      </c>
      <c r="J787" s="30">
        <f t="shared" si="243"/>
        <v>92.879793304456413</v>
      </c>
      <c r="K787" s="30">
        <f t="shared" si="244"/>
        <v>65.562084281082136</v>
      </c>
      <c r="L787" s="30">
        <f t="shared" si="245"/>
        <v>2619.9940895051773</v>
      </c>
      <c r="M787" s="30">
        <f t="shared" si="246"/>
        <v>2.9317827466009694E-2</v>
      </c>
      <c r="N787" s="30">
        <f t="shared" si="247"/>
        <v>9.236495711988842E-3</v>
      </c>
      <c r="O787" s="30">
        <f t="shared" si="248"/>
        <v>85.207213349511818</v>
      </c>
      <c r="P787" s="30">
        <f t="shared" si="249"/>
        <v>0.28978893834117869</v>
      </c>
      <c r="Q787" s="30">
        <f t="shared" si="250"/>
        <v>6.1313803563804475E-2</v>
      </c>
      <c r="R787" s="30">
        <f t="shared" si="255"/>
        <v>4.7549609341478343</v>
      </c>
      <c r="S787" s="30">
        <f t="shared" si="256"/>
        <v>-23.955454947716252</v>
      </c>
      <c r="T787" s="30">
        <f t="shared" si="257"/>
        <v>-14.518197510059512</v>
      </c>
      <c r="U787" s="39">
        <f t="shared" si="258"/>
        <v>9632550.5993206501</v>
      </c>
      <c r="V787" s="39">
        <f t="shared" si="251"/>
        <v>1155906.071918478</v>
      </c>
      <c r="W787" s="39">
        <f t="shared" si="252"/>
        <v>32227234.846764013</v>
      </c>
      <c r="X787" s="30">
        <f t="shared" si="253"/>
        <v>221.09654763756998</v>
      </c>
    </row>
    <row r="788" spans="5:24" x14ac:dyDescent="0.3">
      <c r="E788" s="30">
        <f t="shared" si="259"/>
        <v>7.8599999999998769</v>
      </c>
      <c r="F788" s="30">
        <f t="shared" si="260"/>
        <v>236.83268878198405</v>
      </c>
      <c r="G788" s="30">
        <f t="shared" si="254"/>
        <v>5.4673539373255142</v>
      </c>
      <c r="H788" s="30">
        <f t="shared" si="261"/>
        <v>2.0079315724519375E-2</v>
      </c>
      <c r="I788" s="30">
        <f t="shared" si="242"/>
        <v>10.038922616039324</v>
      </c>
      <c r="J788" s="30">
        <f t="shared" si="243"/>
        <v>92.734611329355815</v>
      </c>
      <c r="K788" s="30">
        <f t="shared" si="244"/>
        <v>65.68306926033263</v>
      </c>
      <c r="L788" s="30">
        <f t="shared" si="245"/>
        <v>2624.8288950796345</v>
      </c>
      <c r="M788" s="30">
        <f t="shared" si="246"/>
        <v>2.8719901618423777E-2</v>
      </c>
      <c r="N788" s="30">
        <f t="shared" si="247"/>
        <v>9.2618416408818943E-3</v>
      </c>
      <c r="O788" s="30">
        <f t="shared" si="248"/>
        <v>85.10420673817795</v>
      </c>
      <c r="P788" s="30">
        <f t="shared" si="249"/>
        <v>0.28664057569159379</v>
      </c>
      <c r="Q788" s="30">
        <f t="shared" si="250"/>
        <v>6.1297659565919656E-2</v>
      </c>
      <c r="R788" s="30">
        <f t="shared" si="255"/>
        <v>4.6083046629623556</v>
      </c>
      <c r="S788" s="30">
        <f t="shared" si="256"/>
        <v>-23.729409227686087</v>
      </c>
      <c r="T788" s="30">
        <f t="shared" si="257"/>
        <v>-14.517289531039458</v>
      </c>
      <c r="U788" s="39">
        <f t="shared" si="258"/>
        <v>9437993.3182243835</v>
      </c>
      <c r="V788" s="39">
        <f t="shared" si="251"/>
        <v>1132559.1981869261</v>
      </c>
      <c r="W788" s="39">
        <f t="shared" si="252"/>
        <v>32238560.438745882</v>
      </c>
      <c r="X788" s="30">
        <f t="shared" si="253"/>
        <v>221.31778204718901</v>
      </c>
    </row>
    <row r="789" spans="5:24" x14ac:dyDescent="0.3">
      <c r="E789" s="30">
        <f t="shared" si="259"/>
        <v>7.8699999999998766</v>
      </c>
      <c r="F789" s="30">
        <f t="shared" si="260"/>
        <v>236.87877182861368</v>
      </c>
      <c r="G789" s="30">
        <f t="shared" si="254"/>
        <v>5.4675484989969396</v>
      </c>
      <c r="H789" s="30">
        <f t="shared" si="261"/>
        <v>1.9456167142539726E-2</v>
      </c>
      <c r="I789" s="30">
        <f t="shared" si="242"/>
        <v>9.8016285237624636</v>
      </c>
      <c r="J789" s="30">
        <f t="shared" si="243"/>
        <v>92.58943843404542</v>
      </c>
      <c r="K789" s="30">
        <f t="shared" si="244"/>
        <v>65.804046673091293</v>
      </c>
      <c r="L789" s="30">
        <f t="shared" si="245"/>
        <v>2629.6633982817052</v>
      </c>
      <c r="M789" s="30">
        <f t="shared" si="246"/>
        <v>2.8124635725693431E-2</v>
      </c>
      <c r="N789" s="30">
        <f t="shared" si="247"/>
        <v>9.2872637217324503E-3</v>
      </c>
      <c r="O789" s="30">
        <f t="shared" si="248"/>
        <v>85.001206568955226</v>
      </c>
      <c r="P789" s="30">
        <f t="shared" si="249"/>
        <v>0.28337040170290473</v>
      </c>
      <c r="Q789" s="30">
        <f t="shared" si="250"/>
        <v>6.1281587386815939E-2</v>
      </c>
      <c r="R789" s="30">
        <f t="shared" si="255"/>
        <v>4.4621735447769888</v>
      </c>
      <c r="S789" s="30">
        <f t="shared" si="256"/>
        <v>-23.51032122195393</v>
      </c>
      <c r="T789" s="30">
        <f t="shared" si="257"/>
        <v>-14.516307155896822</v>
      </c>
      <c r="U789" s="39">
        <f t="shared" si="258"/>
        <v>9244174.1995669045</v>
      </c>
      <c r="V789" s="39">
        <f t="shared" si="251"/>
        <v>1109300.9039480286</v>
      </c>
      <c r="W789" s="39">
        <f t="shared" si="252"/>
        <v>32249653.447785363</v>
      </c>
      <c r="X789" s="30">
        <f t="shared" si="253"/>
        <v>221.53861822087046</v>
      </c>
    </row>
    <row r="790" spans="5:24" x14ac:dyDescent="0.3">
      <c r="E790" s="30">
        <f t="shared" si="259"/>
        <v>7.8799999999998764</v>
      </c>
      <c r="F790" s="30">
        <f t="shared" si="260"/>
        <v>236.92339356406146</v>
      </c>
      <c r="G790" s="30">
        <f t="shared" si="254"/>
        <v>5.4677368549768781</v>
      </c>
      <c r="H790" s="30">
        <f t="shared" si="261"/>
        <v>1.8835597993849262E-2</v>
      </c>
      <c r="I790" s="30">
        <f t="shared" si="242"/>
        <v>9.5665253115429252</v>
      </c>
      <c r="J790" s="30">
        <f t="shared" si="243"/>
        <v>92.444275362486451</v>
      </c>
      <c r="K790" s="30">
        <f t="shared" si="244"/>
        <v>65.925015899390431</v>
      </c>
      <c r="L790" s="30">
        <f t="shared" si="245"/>
        <v>2634.4975743362211</v>
      </c>
      <c r="M790" s="30">
        <f t="shared" si="246"/>
        <v>2.7531874046157766E-2</v>
      </c>
      <c r="N790" s="30">
        <f t="shared" si="247"/>
        <v>9.3127621833393997E-3</v>
      </c>
      <c r="O790" s="30">
        <f t="shared" si="248"/>
        <v>84.898213369684143</v>
      </c>
      <c r="P790" s="30">
        <f t="shared" si="249"/>
        <v>0.27997065016480105</v>
      </c>
      <c r="Q790" s="30">
        <f t="shared" si="250"/>
        <v>6.1265582821468476E-2</v>
      </c>
      <c r="R790" s="30">
        <f t="shared" si="255"/>
        <v>4.3165338102621771</v>
      </c>
      <c r="S790" s="30">
        <f t="shared" si="256"/>
        <v>-23.298674437318194</v>
      </c>
      <c r="T790" s="30">
        <f t="shared" si="257"/>
        <v>-14.515249790742379</v>
      </c>
      <c r="U790" s="39">
        <f t="shared" si="258"/>
        <v>9051046.3885088004</v>
      </c>
      <c r="V790" s="39">
        <f t="shared" si="251"/>
        <v>1086125.5666210561</v>
      </c>
      <c r="W790" s="39">
        <f t="shared" si="252"/>
        <v>32260514.703451574</v>
      </c>
      <c r="X790" s="30">
        <f t="shared" si="253"/>
        <v>221.75905507880879</v>
      </c>
    </row>
    <row r="791" spans="5:24" x14ac:dyDescent="0.3">
      <c r="E791" s="30">
        <f t="shared" si="259"/>
        <v>7.8899999999998762</v>
      </c>
      <c r="F791" s="30">
        <f t="shared" si="260"/>
        <v>236.96655890216408</v>
      </c>
      <c r="G791" s="30">
        <f t="shared" si="254"/>
        <v>5.4679190295007203</v>
      </c>
      <c r="H791" s="30">
        <f t="shared" si="261"/>
        <v>1.8217452384217125E-2</v>
      </c>
      <c r="I791" s="30">
        <f t="shared" si="242"/>
        <v>9.3335385671697431</v>
      </c>
      <c r="J791" s="30">
        <f t="shared" si="243"/>
        <v>92.299122864579033</v>
      </c>
      <c r="K791" s="30">
        <f t="shared" si="244"/>
        <v>66.045976314313279</v>
      </c>
      <c r="L791" s="30">
        <f t="shared" si="245"/>
        <v>2639.3313982702389</v>
      </c>
      <c r="M791" s="30">
        <f t="shared" si="246"/>
        <v>2.6941444818631869E-2</v>
      </c>
      <c r="N791" s="30">
        <f t="shared" si="247"/>
        <v>9.3383372551890838E-3</v>
      </c>
      <c r="O791" s="30">
        <f t="shared" si="248"/>
        <v>84.795227672418818</v>
      </c>
      <c r="P791" s="30">
        <f t="shared" si="249"/>
        <v>0.27643277779396042</v>
      </c>
      <c r="Q791" s="30">
        <f t="shared" si="250"/>
        <v>6.1249641232325271E-2</v>
      </c>
      <c r="R791" s="30">
        <f t="shared" si="255"/>
        <v>4.1713478252936946</v>
      </c>
      <c r="S791" s="30">
        <f t="shared" si="256"/>
        <v>-23.095023395822551</v>
      </c>
      <c r="T791" s="30">
        <f t="shared" si="257"/>
        <v>-14.514116716816224</v>
      </c>
      <c r="U791" s="39">
        <f t="shared" si="258"/>
        <v>8858557.6632562187</v>
      </c>
      <c r="V791" s="39">
        <f t="shared" si="251"/>
        <v>1063026.9195907463</v>
      </c>
      <c r="W791" s="39">
        <f t="shared" si="252"/>
        <v>32271144.972647481</v>
      </c>
      <c r="X791" s="30">
        <f t="shared" si="253"/>
        <v>221.97909152819733</v>
      </c>
    </row>
    <row r="792" spans="5:24" x14ac:dyDescent="0.3">
      <c r="E792" s="30">
        <f t="shared" si="259"/>
        <v>7.899999999999876</v>
      </c>
      <c r="F792" s="30">
        <f t="shared" si="260"/>
        <v>237.00827238041703</v>
      </c>
      <c r="G792" s="30">
        <f t="shared" si="254"/>
        <v>5.468095045084703</v>
      </c>
      <c r="H792" s="30">
        <f t="shared" si="261"/>
        <v>1.7601558398272488E-2</v>
      </c>
      <c r="I792" s="30">
        <f t="shared" si="242"/>
        <v>9.1025883332115178</v>
      </c>
      <c r="J792" s="30">
        <f t="shared" si="243"/>
        <v>92.15398169741087</v>
      </c>
      <c r="K792" s="30">
        <f t="shared" si="244"/>
        <v>66.16692728695341</v>
      </c>
      <c r="L792" s="30">
        <f t="shared" si="245"/>
        <v>2644.164844871455</v>
      </c>
      <c r="M792" s="30">
        <f t="shared" si="246"/>
        <v>2.6353157996720906E-2</v>
      </c>
      <c r="N792" s="30">
        <f t="shared" si="247"/>
        <v>9.363989167457315E-3</v>
      </c>
      <c r="O792" s="30">
        <f t="shared" si="248"/>
        <v>84.692250014313018</v>
      </c>
      <c r="P792" s="30">
        <f t="shared" si="249"/>
        <v>0.27274735264745348</v>
      </c>
      <c r="Q792" s="30">
        <f t="shared" si="250"/>
        <v>6.1233757488133679E-2</v>
      </c>
      <c r="R792" s="30">
        <f t="shared" si="255"/>
        <v>4.0265735534029954</v>
      </c>
      <c r="S792" s="30">
        <f t="shared" si="256"/>
        <v>-22.900007600236222</v>
      </c>
      <c r="T792" s="30">
        <f t="shared" si="257"/>
        <v>-14.512907073623987</v>
      </c>
      <c r="U792" s="39">
        <f t="shared" si="258"/>
        <v>8666649.688612327</v>
      </c>
      <c r="V792" s="39">
        <f t="shared" si="251"/>
        <v>1039997.9626334792</v>
      </c>
      <c r="W792" s="39">
        <f t="shared" si="252"/>
        <v>32281544.952273816</v>
      </c>
      <c r="X792" s="30">
        <f t="shared" si="253"/>
        <v>222.19872645978845</v>
      </c>
    </row>
    <row r="793" spans="5:24" x14ac:dyDescent="0.3">
      <c r="E793" s="30">
        <f t="shared" si="259"/>
        <v>7.9099999999998758</v>
      </c>
      <c r="F793" s="30">
        <f t="shared" si="260"/>
        <v>237.04853811595106</v>
      </c>
      <c r="G793" s="30">
        <f t="shared" si="254"/>
        <v>5.4682649223430371</v>
      </c>
      <c r="H793" s="30">
        <f t="shared" si="261"/>
        <v>1.6987725833406131E-2</v>
      </c>
      <c r="I793" s="30">
        <f t="shared" si="242"/>
        <v>8.8735882572091551</v>
      </c>
      <c r="J793" s="30">
        <f t="shared" si="243"/>
        <v>92.008852626674624</v>
      </c>
      <c r="K793" s="30">
        <f t="shared" si="244"/>
        <v>66.287868179233612</v>
      </c>
      <c r="L793" s="30">
        <f t="shared" si="245"/>
        <v>2648.9978886410081</v>
      </c>
      <c r="M793" s="30">
        <f t="shared" si="246"/>
        <v>2.5766802541800804E-2</v>
      </c>
      <c r="N793" s="30">
        <f t="shared" si="247"/>
        <v>9.3897181510114724E-3</v>
      </c>
      <c r="O793" s="30">
        <f t="shared" si="248"/>
        <v>84.589280938625649</v>
      </c>
      <c r="P793" s="30">
        <f t="shared" si="249"/>
        <v>0.2689039211457841</v>
      </c>
      <c r="Q793" s="30">
        <f t="shared" si="250"/>
        <v>6.1217925890850837E-2</v>
      </c>
      <c r="R793" s="30">
        <f t="shared" si="255"/>
        <v>3.882163913438172</v>
      </c>
      <c r="S793" s="30">
        <f t="shared" si="256"/>
        <v>-22.714368940514106</v>
      </c>
      <c r="T793" s="30">
        <f t="shared" si="257"/>
        <v>-14.511619838916822</v>
      </c>
      <c r="U793" s="39">
        <f t="shared" si="258"/>
        <v>8475257.1240473296</v>
      </c>
      <c r="V793" s="39">
        <f t="shared" si="251"/>
        <v>1017030.8548856796</v>
      </c>
      <c r="W793" s="39">
        <f t="shared" si="252"/>
        <v>32291715.260822672</v>
      </c>
      <c r="X793" s="30">
        <f t="shared" si="253"/>
        <v>222.41795874399963</v>
      </c>
    </row>
    <row r="794" spans="5:24" x14ac:dyDescent="0.3">
      <c r="E794" s="30">
        <f t="shared" si="259"/>
        <v>7.9199999999998756</v>
      </c>
      <c r="F794" s="30">
        <f t="shared" si="260"/>
        <v>237.08735975508543</v>
      </c>
      <c r="G794" s="30">
        <f t="shared" si="254"/>
        <v>5.468428679777964</v>
      </c>
      <c r="H794" s="30">
        <f t="shared" si="261"/>
        <v>1.6375743492691441E-2</v>
      </c>
      <c r="I794" s="30">
        <f t="shared" si="242"/>
        <v>8.6464445678040143</v>
      </c>
      <c r="J794" s="30">
        <f t="shared" si="243"/>
        <v>91.863736428285449</v>
      </c>
      <c r="K794" s="30">
        <f t="shared" si="244"/>
        <v>66.408798344557923</v>
      </c>
      <c r="L794" s="30">
        <f t="shared" si="245"/>
        <v>2653.8305037396099</v>
      </c>
      <c r="M794" s="30">
        <f t="shared" si="246"/>
        <v>2.5182143166265089E-2</v>
      </c>
      <c r="N794" s="30">
        <f t="shared" si="247"/>
        <v>9.4155244374125886E-3</v>
      </c>
      <c r="O794" s="30">
        <f t="shared" si="248"/>
        <v>84.486320995868525</v>
      </c>
      <c r="P794" s="30">
        <f t="shared" si="249"/>
        <v>0.26489084848545574</v>
      </c>
      <c r="Q794" s="30">
        <f t="shared" si="250"/>
        <v>6.1202140087711368E-2</v>
      </c>
      <c r="R794" s="30">
        <f t="shared" si="255"/>
        <v>3.738066006688721</v>
      </c>
      <c r="S794" s="30">
        <f t="shared" si="256"/>
        <v>-22.538973582517592</v>
      </c>
      <c r="T794" s="30">
        <f t="shared" si="257"/>
        <v>-14.510253804756362</v>
      </c>
      <c r="U794" s="39">
        <f t="shared" si="258"/>
        <v>8284306.5505462969</v>
      </c>
      <c r="V794" s="39">
        <f t="shared" si="251"/>
        <v>994116.78606555564</v>
      </c>
      <c r="W794" s="39">
        <f t="shared" si="252"/>
        <v>32301656.428683329</v>
      </c>
      <c r="X794" s="30">
        <f t="shared" si="253"/>
        <v>222.63678722647967</v>
      </c>
    </row>
    <row r="795" spans="5:24" x14ac:dyDescent="0.3">
      <c r="E795" s="30">
        <f t="shared" si="259"/>
        <v>7.9299999999998754</v>
      </c>
      <c r="F795" s="30">
        <f t="shared" si="260"/>
        <v>237.12474041515233</v>
      </c>
      <c r="G795" s="30">
        <f t="shared" si="254"/>
        <v>5.468586333537246</v>
      </c>
      <c r="H795" s="30">
        <f t="shared" si="261"/>
        <v>1.5765375928200598E-2</v>
      </c>
      <c r="I795" s="30">
        <f t="shared" si="242"/>
        <v>8.4210548319788376</v>
      </c>
      <c r="J795" s="30">
        <f t="shared" si="243"/>
        <v>91.718633890237882</v>
      </c>
      <c r="K795" s="30">
        <f t="shared" si="244"/>
        <v>66.529717126264231</v>
      </c>
      <c r="L795" s="30">
        <f t="shared" si="245"/>
        <v>2658.6626639257088</v>
      </c>
      <c r="M795" s="30">
        <f t="shared" si="246"/>
        <v>2.45989163859246E-2</v>
      </c>
      <c r="N795" s="30">
        <f t="shared" si="247"/>
        <v>9.4414082589174136E-3</v>
      </c>
      <c r="O795" s="30">
        <f t="shared" si="248"/>
        <v>84.38337074512377</v>
      </c>
      <c r="P795" s="30">
        <f t="shared" si="249"/>
        <v>0.26069512564910541</v>
      </c>
      <c r="Q795" s="30">
        <f t="shared" si="250"/>
        <v>6.1186392964642178E-2</v>
      </c>
      <c r="R795" s="30">
        <f t="shared" si="255"/>
        <v>3.5942201799571407</v>
      </c>
      <c r="S795" s="30">
        <f t="shared" si="256"/>
        <v>-22.37483975959573</v>
      </c>
      <c r="T795" s="30">
        <f t="shared" si="257"/>
        <v>-14.508807548680279</v>
      </c>
      <c r="U795" s="39">
        <f t="shared" si="258"/>
        <v>8093715.169708875</v>
      </c>
      <c r="V795" s="39">
        <f t="shared" si="251"/>
        <v>971245.82036506501</v>
      </c>
      <c r="W795" s="39">
        <f t="shared" si="252"/>
        <v>32311368.88688698</v>
      </c>
      <c r="X795" s="30">
        <f t="shared" si="253"/>
        <v>222.85521072302905</v>
      </c>
    </row>
    <row r="796" spans="5:24" x14ac:dyDescent="0.3">
      <c r="E796" s="30">
        <f t="shared" si="259"/>
        <v>7.9399999999998752</v>
      </c>
      <c r="F796" s="30">
        <f t="shared" si="260"/>
        <v>237.1606826169519</v>
      </c>
      <c r="G796" s="30">
        <f t="shared" si="254"/>
        <v>5.4687378971321738</v>
      </c>
      <c r="H796" s="30">
        <f t="shared" si="261"/>
        <v>1.5156359492785043E-2</v>
      </c>
      <c r="I796" s="30">
        <f t="shared" si="242"/>
        <v>8.197306434382881</v>
      </c>
      <c r="J796" s="30">
        <f t="shared" si="243"/>
        <v>91.573545814751085</v>
      </c>
      <c r="K796" s="30">
        <f t="shared" si="244"/>
        <v>66.650623855836571</v>
      </c>
      <c r="L796" s="30">
        <f t="shared" si="245"/>
        <v>2663.494342484048</v>
      </c>
      <c r="M796" s="30">
        <f t="shared" si="246"/>
        <v>2.401682569584258E-2</v>
      </c>
      <c r="N796" s="30">
        <f t="shared" si="247"/>
        <v>9.4673698484805096E-3</v>
      </c>
      <c r="O796" s="30">
        <f t="shared" si="248"/>
        <v>84.280430755565888</v>
      </c>
      <c r="P796" s="30">
        <f t="shared" si="249"/>
        <v>0.25630213407788738</v>
      </c>
      <c r="Q796" s="30">
        <f t="shared" si="250"/>
        <v>6.1170676516009964E-2</v>
      </c>
      <c r="R796" s="30">
        <f t="shared" si="255"/>
        <v>3.4505588804655911</v>
      </c>
      <c r="S796" s="30">
        <f t="shared" si="256"/>
        <v>-22.223173430883225</v>
      </c>
      <c r="T796" s="30">
        <f t="shared" si="257"/>
        <v>-14.507279398677673</v>
      </c>
      <c r="U796" s="39">
        <f t="shared" si="258"/>
        <v>7903389.213869038</v>
      </c>
      <c r="V796" s="39">
        <f t="shared" si="251"/>
        <v>948406.70566428453</v>
      </c>
      <c r="W796" s="39">
        <f t="shared" si="252"/>
        <v>32320852.953943625</v>
      </c>
      <c r="X796" s="30">
        <f t="shared" si="253"/>
        <v>223.0732280137417</v>
      </c>
    </row>
    <row r="797" spans="5:24" x14ac:dyDescent="0.3">
      <c r="E797" s="30">
        <f t="shared" si="259"/>
        <v>7.9499999999998749</v>
      </c>
      <c r="F797" s="30">
        <f t="shared" si="260"/>
        <v>237.19518820575655</v>
      </c>
      <c r="G797" s="30">
        <f t="shared" si="254"/>
        <v>5.4688833811073403</v>
      </c>
      <c r="H797" s="30">
        <f t="shared" si="261"/>
        <v>1.454839751664494E-2</v>
      </c>
      <c r="I797" s="30">
        <f t="shared" si="242"/>
        <v>7.9750747000740487</v>
      </c>
      <c r="J797" s="30">
        <f t="shared" si="243"/>
        <v>91.428473020764315</v>
      </c>
      <c r="K797" s="30">
        <f t="shared" si="244"/>
        <v>66.771517850825546</v>
      </c>
      <c r="L797" s="30">
        <f t="shared" si="245"/>
        <v>2668.3255121425632</v>
      </c>
      <c r="M797" s="30">
        <f t="shared" si="246"/>
        <v>2.3435535622258755E-2</v>
      </c>
      <c r="N797" s="30">
        <f t="shared" si="247"/>
        <v>9.4934094397563663E-3</v>
      </c>
      <c r="O797" s="30">
        <f t="shared" si="248"/>
        <v>84.177501608232276</v>
      </c>
      <c r="P797" s="30">
        <f t="shared" si="249"/>
        <v>0.25169535610888422</v>
      </c>
      <c r="Q797" s="30">
        <f t="shared" si="250"/>
        <v>6.1154981684023196E-2</v>
      </c>
      <c r="R797" s="30">
        <f t="shared" si="255"/>
        <v>3.3070052438470601</v>
      </c>
      <c r="S797" s="30">
        <f t="shared" si="256"/>
        <v>-22.085414560527784</v>
      </c>
      <c r="T797" s="30">
        <f t="shared" si="257"/>
        <v>-14.505667390261477</v>
      </c>
      <c r="U797" s="39">
        <f t="shared" si="258"/>
        <v>7713221.9856844498</v>
      </c>
      <c r="V797" s="39">
        <f t="shared" si="251"/>
        <v>925586.63828213396</v>
      </c>
      <c r="W797" s="39">
        <f t="shared" si="252"/>
        <v>32330108.820326447</v>
      </c>
      <c r="X797" s="30">
        <f t="shared" si="253"/>
        <v>223.2908378362001</v>
      </c>
    </row>
    <row r="798" spans="5:24" x14ac:dyDescent="0.3">
      <c r="E798" s="30">
        <f t="shared" si="259"/>
        <v>7.9599999999998747</v>
      </c>
      <c r="F798" s="30">
        <f t="shared" si="260"/>
        <v>237.22825825819501</v>
      </c>
      <c r="G798" s="30">
        <f t="shared" si="254"/>
        <v>5.4690227926509252</v>
      </c>
      <c r="H798" s="30">
        <f t="shared" si="261"/>
        <v>1.3941154358487751E-2</v>
      </c>
      <c r="I798" s="30">
        <f t="shared" si="242"/>
        <v>7.7542205544687706</v>
      </c>
      <c r="J798" s="30">
        <f t="shared" si="243"/>
        <v>91.283416346861699</v>
      </c>
      <c r="K798" s="30">
        <f t="shared" si="244"/>
        <v>66.892398412411055</v>
      </c>
      <c r="L798" s="30">
        <f t="shared" si="245"/>
        <v>2673.1561449749834</v>
      </c>
      <c r="M798" s="30">
        <f t="shared" si="246"/>
        <v>2.2854664316873885E-2</v>
      </c>
      <c r="N798" s="30">
        <f t="shared" si="247"/>
        <v>9.5195272671014779E-3</v>
      </c>
      <c r="O798" s="30">
        <f t="shared" si="248"/>
        <v>84.074583898098382</v>
      </c>
      <c r="P798" s="30">
        <f t="shared" si="249"/>
        <v>0.24685601512730102</v>
      </c>
      <c r="Q798" s="30">
        <f t="shared" si="250"/>
        <v>6.1139298158777805E-2</v>
      </c>
      <c r="R798" s="30">
        <f t="shared" si="255"/>
        <v>3.1634713359518334</v>
      </c>
      <c r="S798" s="30">
        <f t="shared" si="256"/>
        <v>-21.963297941805315</v>
      </c>
      <c r="T798" s="30">
        <f t="shared" si="257"/>
        <v>-14.503969213335328</v>
      </c>
      <c r="U798" s="39">
        <f t="shared" si="258"/>
        <v>7523091.4171654573</v>
      </c>
      <c r="V798" s="39">
        <f t="shared" si="251"/>
        <v>902770.97005985479</v>
      </c>
      <c r="W798" s="39">
        <f t="shared" si="252"/>
        <v>32339136.530027047</v>
      </c>
      <c r="X798" s="30">
        <f t="shared" si="253"/>
        <v>223.50803887750931</v>
      </c>
    </row>
    <row r="799" spans="5:24" x14ac:dyDescent="0.3">
      <c r="E799" s="30">
        <f t="shared" si="259"/>
        <v>7.9699999999998745</v>
      </c>
      <c r="F799" s="30">
        <f t="shared" si="260"/>
        <v>237.25989297155454</v>
      </c>
      <c r="G799" s="30">
        <f t="shared" si="254"/>
        <v>5.4691561351309188</v>
      </c>
      <c r="H799" s="30">
        <f t="shared" si="261"/>
        <v>1.3334247999363669E-2</v>
      </c>
      <c r="I799" s="30">
        <f t="shared" si="242"/>
        <v>7.5345875750507174</v>
      </c>
      <c r="J799" s="30">
        <f t="shared" si="243"/>
        <v>91.138376654728347</v>
      </c>
      <c r="K799" s="30">
        <f t="shared" si="244"/>
        <v>67.013264822522189</v>
      </c>
      <c r="L799" s="30">
        <f t="shared" si="245"/>
        <v>2677.9862122857362</v>
      </c>
      <c r="M799" s="30">
        <f t="shared" si="246"/>
        <v>2.2273774236762797E-2</v>
      </c>
      <c r="N799" s="30">
        <f t="shared" si="247"/>
        <v>9.5457235655764631E-3</v>
      </c>
      <c r="O799" s="30">
        <f t="shared" si="248"/>
        <v>83.971678236529755</v>
      </c>
      <c r="P799" s="30">
        <f t="shared" si="249"/>
        <v>0.24176262346657149</v>
      </c>
      <c r="Q799" s="30">
        <f t="shared" si="250"/>
        <v>6.1123614126614809E-2</v>
      </c>
      <c r="R799" s="30">
        <f t="shared" si="255"/>
        <v>3.0198559399821923</v>
      </c>
      <c r="S799" s="30">
        <f t="shared" si="256"/>
        <v>-21.858934254233976</v>
      </c>
      <c r="T799" s="30">
        <f t="shared" si="257"/>
        <v>-14.502182145715228</v>
      </c>
      <c r="U799" s="39">
        <f t="shared" si="258"/>
        <v>7332856.9975606408</v>
      </c>
      <c r="V799" s="39">
        <f t="shared" si="251"/>
        <v>879942.8397072769</v>
      </c>
      <c r="W799" s="39">
        <f t="shared" si="252"/>
        <v>32347935.958424121</v>
      </c>
      <c r="X799" s="30">
        <f t="shared" si="253"/>
        <v>223.72482976489258</v>
      </c>
    </row>
    <row r="800" spans="5:24" x14ac:dyDescent="0.3">
      <c r="E800" s="30">
        <f t="shared" si="259"/>
        <v>7.9799999999998743</v>
      </c>
      <c r="F800" s="30">
        <f t="shared" si="260"/>
        <v>237.29009153095436</v>
      </c>
      <c r="G800" s="30">
        <f t="shared" si="254"/>
        <v>5.4692834075381542</v>
      </c>
      <c r="H800" s="30">
        <f t="shared" si="261"/>
        <v>1.2727240723542366E-2</v>
      </c>
      <c r="I800" s="30">
        <f t="shared" si="242"/>
        <v>7.3159982325083774</v>
      </c>
      <c r="J800" s="30">
        <f t="shared" si="243"/>
        <v>90.993354833271198</v>
      </c>
      <c r="K800" s="30">
        <f t="shared" si="244"/>
        <v>67.134116340403153</v>
      </c>
      <c r="L800" s="30">
        <f t="shared" si="245"/>
        <v>2682.8156844727155</v>
      </c>
      <c r="M800" s="30">
        <f t="shared" si="246"/>
        <v>2.1692360274979155E-2</v>
      </c>
      <c r="N800" s="30">
        <f t="shared" si="247"/>
        <v>9.5719985709481932E-3</v>
      </c>
      <c r="O800" s="30">
        <f t="shared" si="248"/>
        <v>83.868785254205918</v>
      </c>
      <c r="P800" s="30">
        <f t="shared" si="249"/>
        <v>0.23639040751150886</v>
      </c>
      <c r="Q800" s="30">
        <f t="shared" si="250"/>
        <v>6.1107915949646652E-2</v>
      </c>
      <c r="R800" s="30">
        <f t="shared" si="255"/>
        <v>2.876041738137781</v>
      </c>
      <c r="S800" s="30">
        <f t="shared" si="256"/>
        <v>-21.774919758203968</v>
      </c>
      <c r="T800" s="30">
        <f t="shared" si="257"/>
        <v>-14.50030296895752</v>
      </c>
      <c r="U800" s="39">
        <f t="shared" si="258"/>
        <v>7142355.8607638162</v>
      </c>
      <c r="V800" s="39">
        <f t="shared" si="251"/>
        <v>857082.70329165796</v>
      </c>
      <c r="W800" s="39">
        <f t="shared" si="252"/>
        <v>32356506.785457037</v>
      </c>
      <c r="X800" s="30">
        <f t="shared" si="253"/>
        <v>223.94120905448611</v>
      </c>
    </row>
    <row r="801" spans="5:24" x14ac:dyDescent="0.3">
      <c r="E801" s="30">
        <f t="shared" si="259"/>
        <v>7.9899999999998741</v>
      </c>
      <c r="F801" s="30">
        <f t="shared" si="260"/>
        <v>237.31885194833575</v>
      </c>
      <c r="G801" s="30">
        <f t="shared" si="254"/>
        <v>5.4694046038106299</v>
      </c>
      <c r="H801" s="30">
        <f t="shared" si="261"/>
        <v>1.2119627247564324E-2</v>
      </c>
      <c r="I801" s="30">
        <f t="shared" si="242"/>
        <v>7.0982490349263374</v>
      </c>
      <c r="J801" s="30">
        <f t="shared" si="243"/>
        <v>90.848351803581622</v>
      </c>
      <c r="K801" s="30">
        <f t="shared" si="244"/>
        <v>67.254952198477795</v>
      </c>
      <c r="L801" s="30">
        <f t="shared" si="245"/>
        <v>2687.6445308620177</v>
      </c>
      <c r="M801" s="30">
        <f t="shared" si="246"/>
        <v>2.1109834443751384E-2</v>
      </c>
      <c r="N801" s="30">
        <f t="shared" si="247"/>
        <v>9.5983525196918808E-3</v>
      </c>
      <c r="O801" s="30">
        <f t="shared" si="248"/>
        <v>83.765905604641162</v>
      </c>
      <c r="P801" s="30">
        <f t="shared" si="249"/>
        <v>0.23071056678022361</v>
      </c>
      <c r="Q801" s="30">
        <f t="shared" si="250"/>
        <v>6.10921877522035E-2</v>
      </c>
      <c r="R801" s="30">
        <f t="shared" si="255"/>
        <v>2.7318916744418202</v>
      </c>
      <c r="S801" s="30">
        <f t="shared" si="256"/>
        <v>-21.714487311640326</v>
      </c>
      <c r="T801" s="30">
        <f t="shared" si="257"/>
        <v>-14.498327860365112</v>
      </c>
      <c r="U801" s="39">
        <f t="shared" si="258"/>
        <v>6951397.7361457394</v>
      </c>
      <c r="V801" s="39">
        <f t="shared" si="251"/>
        <v>834167.72833748872</v>
      </c>
      <c r="W801" s="39">
        <f t="shared" si="252"/>
        <v>32364848.462740414</v>
      </c>
      <c r="X801" s="30">
        <f t="shared" si="253"/>
        <v>224.15717521785203</v>
      </c>
    </row>
    <row r="802" spans="5:24" x14ac:dyDescent="0.3">
      <c r="E802" s="30">
        <f t="shared" si="259"/>
        <v>7.9999999999998739</v>
      </c>
      <c r="F802" s="30">
        <f t="shared" si="260"/>
        <v>237.34617086508015</v>
      </c>
      <c r="G802" s="30">
        <f t="shared" si="254"/>
        <v>5.4695197120046677</v>
      </c>
      <c r="H802" s="30">
        <f t="shared" si="261"/>
        <v>1.1510819403781625E-2</v>
      </c>
      <c r="I802" s="30">
        <f t="shared" si="242"/>
        <v>6.881104161809934</v>
      </c>
      <c r="J802" s="30">
        <f t="shared" si="243"/>
        <v>90.703368524977975</v>
      </c>
      <c r="K802" s="30">
        <f t="shared" si="244"/>
        <v>67.37577159731417</v>
      </c>
      <c r="L802" s="30">
        <f t="shared" si="245"/>
        <v>2692.4727195067189</v>
      </c>
      <c r="M802" s="30">
        <f t="shared" si="246"/>
        <v>2.0525505815206579E-2</v>
      </c>
      <c r="N802" s="30">
        <f t="shared" si="247"/>
        <v>9.6247856489932587E-3</v>
      </c>
      <c r="O802" s="30">
        <f t="shared" si="248"/>
        <v>83.663039968471878</v>
      </c>
      <c r="P802" s="30">
        <f t="shared" si="249"/>
        <v>0.22468930461164724</v>
      </c>
      <c r="Q802" s="30">
        <f t="shared" si="250"/>
        <v>6.1076410879232788E-2</v>
      </c>
      <c r="R802" s="30">
        <f t="shared" si="255"/>
        <v>2.5872441911224917</v>
      </c>
      <c r="S802" s="30">
        <f t="shared" si="256"/>
        <v>-21.681718311996967</v>
      </c>
      <c r="T802" s="30">
        <f t="shared" si="257"/>
        <v>-14.496252252368226</v>
      </c>
      <c r="U802" s="39">
        <f t="shared" si="258"/>
        <v>6759758.335841273</v>
      </c>
      <c r="V802" s="39">
        <f t="shared" si="251"/>
        <v>811171.0003009527</v>
      </c>
      <c r="W802" s="39">
        <f t="shared" si="252"/>
        <v>32372960.172743425</v>
      </c>
      <c r="X802" s="30">
        <f t="shared" si="253"/>
        <v>224.37272662556228</v>
      </c>
    </row>
    <row r="803" spans="5:24" x14ac:dyDescent="0.3">
      <c r="E803" s="30">
        <f t="shared" si="259"/>
        <v>8.0099999999998737</v>
      </c>
      <c r="F803" s="30">
        <f t="shared" si="260"/>
        <v>237.37204330699137</v>
      </c>
      <c r="G803" s="30">
        <f t="shared" si="254"/>
        <v>5.4696287132654771</v>
      </c>
      <c r="H803" s="30">
        <f t="shared" si="261"/>
        <v>1.0900126080937156E-2</v>
      </c>
      <c r="I803" s="30">
        <f t="shared" si="242"/>
        <v>6.6642869786899643</v>
      </c>
      <c r="J803" s="30">
        <f t="shared" si="243"/>
        <v>90.558406002454291</v>
      </c>
      <c r="K803" s="30">
        <f t="shared" si="244"/>
        <v>67.49657369941724</v>
      </c>
      <c r="L803" s="30">
        <f t="shared" si="245"/>
        <v>2697.300216938816</v>
      </c>
      <c r="M803" s="30">
        <f t="shared" si="246"/>
        <v>1.9938553811409156E-2</v>
      </c>
      <c r="N803" s="30">
        <f t="shared" si="247"/>
        <v>9.65129819675066E-3</v>
      </c>
      <c r="O803" s="30">
        <f t="shared" si="248"/>
        <v>83.560189058741315</v>
      </c>
      <c r="P803" s="30">
        <f t="shared" si="249"/>
        <v>0.21828653846342849</v>
      </c>
      <c r="Q803" s="30">
        <f t="shared" si="250"/>
        <v>6.1060563175130263E-2</v>
      </c>
      <c r="R803" s="30">
        <f t="shared" si="255"/>
        <v>2.4419068852728065</v>
      </c>
      <c r="S803" s="30">
        <f t="shared" si="256"/>
        <v>-21.681846677840511</v>
      </c>
      <c r="T803" s="30">
        <f t="shared" si="257"/>
        <v>-14.494070646356302</v>
      </c>
      <c r="U803" s="39">
        <f t="shared" si="258"/>
        <v>6567170.5493780505</v>
      </c>
      <c r="V803" s="39">
        <f t="shared" si="251"/>
        <v>788060.46592536604</v>
      </c>
      <c r="W803" s="39">
        <f t="shared" si="252"/>
        <v>32380840.777402677</v>
      </c>
      <c r="X803" s="30">
        <f t="shared" si="253"/>
        <v>224.58786152696456</v>
      </c>
    </row>
    <row r="804" spans="5:24" x14ac:dyDescent="0.3">
      <c r="E804" s="30">
        <f t="shared" si="259"/>
        <v>8.0199999999998735</v>
      </c>
      <c r="F804" s="30">
        <f t="shared" si="260"/>
        <v>237.3964623758441</v>
      </c>
      <c r="G804" s="30">
        <f t="shared" si="254"/>
        <v>5.4697315805306044</v>
      </c>
      <c r="H804" s="30">
        <f t="shared" si="261"/>
        <v>1.0286726512731548E-2</v>
      </c>
      <c r="I804" s="30">
        <f t="shared" si="242"/>
        <v>6.4474685119115591</v>
      </c>
      <c r="J804" s="30">
        <f t="shared" si="243"/>
        <v>90.413465295990733</v>
      </c>
      <c r="K804" s="30">
        <f t="shared" si="244"/>
        <v>67.617357621470205</v>
      </c>
      <c r="L804" s="30">
        <f t="shared" si="245"/>
        <v>2702.1269878591747</v>
      </c>
      <c r="M804" s="30">
        <f t="shared" si="246"/>
        <v>1.9347991962839713E-2</v>
      </c>
      <c r="N804" s="30">
        <f t="shared" si="247"/>
        <v>9.6778904015771897E-3</v>
      </c>
      <c r="O804" s="30">
        <f t="shared" si="248"/>
        <v>83.457353627505427</v>
      </c>
      <c r="P804" s="30">
        <f t="shared" si="249"/>
        <v>0.21145415074666987</v>
      </c>
      <c r="Q804" s="30">
        <f t="shared" si="250"/>
        <v>6.1044618005218883E-2</v>
      </c>
      <c r="R804" s="30">
        <f t="shared" si="255"/>
        <v>2.2956479014588496</v>
      </c>
      <c r="S804" s="30">
        <f t="shared" si="256"/>
        <v>-21.721705768534072</v>
      </c>
      <c r="T804" s="30">
        <f t="shared" si="257"/>
        <v>-14.491776361523719</v>
      </c>
      <c r="U804" s="39">
        <f t="shared" si="258"/>
        <v>6373312.4958654055</v>
      </c>
      <c r="V804" s="39">
        <f t="shared" si="251"/>
        <v>764797.49950384861</v>
      </c>
      <c r="W804" s="39">
        <f t="shared" si="252"/>
        <v>32388488.752397716</v>
      </c>
      <c r="X804" s="30">
        <f t="shared" si="253"/>
        <v>224.80257802489211</v>
      </c>
    </row>
    <row r="805" spans="5:24" x14ac:dyDescent="0.3">
      <c r="E805" s="30">
        <f t="shared" si="259"/>
        <v>8.0299999999998732</v>
      </c>
      <c r="F805" s="30">
        <f t="shared" si="260"/>
        <v>237.41941885485869</v>
      </c>
      <c r="G805" s="30">
        <f t="shared" si="254"/>
        <v>5.4698282768709756</v>
      </c>
      <c r="H805" s="30">
        <f t="shared" si="261"/>
        <v>9.6696340371238421E-3</v>
      </c>
      <c r="I805" s="30">
        <f t="shared" si="242"/>
        <v>6.2302514542262184</v>
      </c>
      <c r="J805" s="30">
        <f t="shared" si="243"/>
        <v>90.268547532375493</v>
      </c>
      <c r="K805" s="30">
        <f t="shared" si="244"/>
        <v>67.73812242448291</v>
      </c>
      <c r="L805" s="30">
        <f t="shared" si="245"/>
        <v>2706.9529947438405</v>
      </c>
      <c r="M805" s="30">
        <f t="shared" si="246"/>
        <v>1.8752617664166207E-2</v>
      </c>
      <c r="N805" s="30">
        <f t="shared" si="247"/>
        <v>9.7045625028028774E-3</v>
      </c>
      <c r="O805" s="30">
        <f t="shared" si="248"/>
        <v>83.354534474220415</v>
      </c>
      <c r="P805" s="30">
        <f t="shared" si="249"/>
        <v>0.20413356397529356</v>
      </c>
      <c r="Q805" s="30">
        <f t="shared" si="250"/>
        <v>6.10285428991547E-2</v>
      </c>
      <c r="R805" s="30">
        <f t="shared" si="255"/>
        <v>2.1481839981775863</v>
      </c>
      <c r="S805" s="30">
        <f t="shared" si="256"/>
        <v>-21.810404428997067</v>
      </c>
      <c r="T805" s="30">
        <f t="shared" si="257"/>
        <v>-14.489361188676122</v>
      </c>
      <c r="U805" s="39">
        <f t="shared" si="258"/>
        <v>6177790.9596846672</v>
      </c>
      <c r="V805" s="39">
        <f t="shared" si="251"/>
        <v>741334.91516216006</v>
      </c>
      <c r="W805" s="39">
        <f t="shared" si="252"/>
        <v>32395902.101549339</v>
      </c>
      <c r="X805" s="30">
        <f t="shared" si="253"/>
        <v>225.01687404354689</v>
      </c>
    </row>
    <row r="806" spans="5:24" x14ac:dyDescent="0.3">
      <c r="E806" s="30">
        <f t="shared" si="259"/>
        <v>8.039999999999873</v>
      </c>
      <c r="F806" s="30">
        <f t="shared" si="260"/>
        <v>237.44090069484048</v>
      </c>
      <c r="G806" s="30">
        <f t="shared" si="254"/>
        <v>5.4699187533294715</v>
      </c>
      <c r="H806" s="30">
        <f t="shared" si="261"/>
        <v>9.0476458495913903E-3</v>
      </c>
      <c r="I806" s="30">
        <f t="shared" si="242"/>
        <v>6.0121474099362473</v>
      </c>
      <c r="J806" s="30">
        <f t="shared" si="243"/>
        <v>90.123653920488735</v>
      </c>
      <c r="K806" s="30">
        <f t="shared" si="244"/>
        <v>67.85886710105521</v>
      </c>
      <c r="L806" s="30">
        <f t="shared" si="245"/>
        <v>2711.778197335057</v>
      </c>
      <c r="M806" s="30">
        <f t="shared" si="246"/>
        <v>1.8150940764775407E-2</v>
      </c>
      <c r="N806" s="30">
        <f t="shared" si="247"/>
        <v>9.7313147404768166E-3</v>
      </c>
      <c r="O806" s="30">
        <f t="shared" si="248"/>
        <v>83.251732456586765</v>
      </c>
      <c r="P806" s="30">
        <f t="shared" si="249"/>
        <v>0.19625229307340747</v>
      </c>
      <c r="Q806" s="30">
        <f t="shared" si="250"/>
        <v>6.1012297622871151E-2</v>
      </c>
      <c r="R806" s="30">
        <f t="shared" si="255"/>
        <v>1.9991635867231761</v>
      </c>
      <c r="S806" s="30">
        <f t="shared" si="256"/>
        <v>-21.960384035028387</v>
      </c>
      <c r="T806" s="30">
        <f t="shared" si="257"/>
        <v>-14.486814901036201</v>
      </c>
      <c r="U806" s="39">
        <f t="shared" si="258"/>
        <v>5980117.8483390706</v>
      </c>
      <c r="V806" s="39">
        <f t="shared" si="251"/>
        <v>717614.14180068846</v>
      </c>
      <c r="W806" s="39">
        <f t="shared" si="252"/>
        <v>32403078.242967345</v>
      </c>
      <c r="X806" s="30">
        <f t="shared" si="253"/>
        <v>225.23074728696724</v>
      </c>
    </row>
    <row r="807" spans="5:24" x14ac:dyDescent="0.3">
      <c r="E807" s="30">
        <f t="shared" si="259"/>
        <v>8.0499999999998728</v>
      </c>
      <c r="F807" s="30">
        <f t="shared" si="260"/>
        <v>237.46089233070771</v>
      </c>
      <c r="G807" s="30">
        <f t="shared" si="254"/>
        <v>5.4700029460454083</v>
      </c>
      <c r="H807" s="30">
        <f t="shared" si="261"/>
        <v>8.4192715936737272E-3</v>
      </c>
      <c r="I807" s="30">
        <f t="shared" si="242"/>
        <v>5.7925435695859635</v>
      </c>
      <c r="J807" s="30">
        <f t="shared" si="243"/>
        <v>89.978785771478371</v>
      </c>
      <c r="K807" s="30">
        <f t="shared" si="244"/>
        <v>67.979590558563842</v>
      </c>
      <c r="L807" s="30">
        <f t="shared" si="245"/>
        <v>2716.6025519693785</v>
      </c>
      <c r="M807" s="30">
        <f t="shared" si="246"/>
        <v>1.7541079091395219E-2</v>
      </c>
      <c r="N807" s="30">
        <f t="shared" si="247"/>
        <v>9.7581473553693156E-3</v>
      </c>
      <c r="O807" s="30">
        <f t="shared" si="248"/>
        <v>83.14894850486391</v>
      </c>
      <c r="P807" s="30">
        <f t="shared" si="249"/>
        <v>0.18771889628283342</v>
      </c>
      <c r="Q807" s="30">
        <f t="shared" si="250"/>
        <v>6.0995831357689885E-2</v>
      </c>
      <c r="R807" s="30">
        <f t="shared" si="255"/>
        <v>1.848141914985695</v>
      </c>
      <c r="S807" s="30">
        <f t="shared" si="256"/>
        <v>-22.18913692743217</v>
      </c>
      <c r="T807" s="30">
        <f t="shared" si="257"/>
        <v>-14.484124542650402</v>
      </c>
      <c r="U807" s="39">
        <f t="shared" si="258"/>
        <v>5779675.7484279554</v>
      </c>
      <c r="V807" s="39">
        <f t="shared" si="251"/>
        <v>693561.08981135464</v>
      </c>
      <c r="W807" s="39">
        <f t="shared" si="252"/>
        <v>32410013.85386546</v>
      </c>
      <c r="X807" s="30">
        <f t="shared" si="253"/>
        <v>225.44419518418317</v>
      </c>
    </row>
    <row r="808" spans="5:24" x14ac:dyDescent="0.3">
      <c r="E808" s="30">
        <f t="shared" si="259"/>
        <v>8.0599999999998726</v>
      </c>
      <c r="F808" s="30">
        <f t="shared" si="260"/>
        <v>237.47937374985756</v>
      </c>
      <c r="G808" s="30">
        <f t="shared" si="254"/>
        <v>5.4700807723342244</v>
      </c>
      <c r="H808" s="30">
        <f t="shared" si="261"/>
        <v>7.7826288816140732E-3</v>
      </c>
      <c r="I808" s="30">
        <f t="shared" si="242"/>
        <v>5.5706522003116419</v>
      </c>
      <c r="J808" s="30">
        <f t="shared" si="243"/>
        <v>89.833944526051866</v>
      </c>
      <c r="K808" s="30">
        <f t="shared" si="244"/>
        <v>68.100291596419268</v>
      </c>
      <c r="L808" s="30">
        <f t="shared" si="245"/>
        <v>2721.4260106688089</v>
      </c>
      <c r="M808" s="30">
        <f t="shared" si="246"/>
        <v>1.6920600253612212E-2</v>
      </c>
      <c r="N808" s="30">
        <f t="shared" si="247"/>
        <v>9.7850605889741003E-3</v>
      </c>
      <c r="O808" s="30">
        <f t="shared" si="248"/>
        <v>83.046183641233796</v>
      </c>
      <c r="P808" s="30">
        <f t="shared" si="249"/>
        <v>0.17841531731835342</v>
      </c>
      <c r="Q808" s="30">
        <f t="shared" si="250"/>
        <v>6.0979078429069744E-2</v>
      </c>
      <c r="R808" s="30">
        <f t="shared" si="255"/>
        <v>1.6945434909255275</v>
      </c>
      <c r="S808" s="30">
        <f t="shared" si="256"/>
        <v>-22.522133256807269</v>
      </c>
      <c r="T808" s="30">
        <f t="shared" si="257"/>
        <v>-14.48127335717893</v>
      </c>
      <c r="U808" s="39">
        <f t="shared" si="258"/>
        <v>5575665.7722434215</v>
      </c>
      <c r="V808" s="39">
        <f t="shared" si="251"/>
        <v>669079.89266921056</v>
      </c>
      <c r="W808" s="39">
        <f t="shared" si="252"/>
        <v>32416704.652792152</v>
      </c>
      <c r="X808" s="30">
        <f t="shared" si="253"/>
        <v>225.65721481499483</v>
      </c>
    </row>
    <row r="809" spans="5:24" x14ac:dyDescent="0.3">
      <c r="E809" s="30">
        <f t="shared" si="259"/>
        <v>8.0699999999998724</v>
      </c>
      <c r="F809" s="30">
        <f t="shared" si="260"/>
        <v>237.4963191847668</v>
      </c>
      <c r="G809" s="30">
        <f t="shared" si="254"/>
        <v>5.4701521251851952</v>
      </c>
      <c r="H809" s="30">
        <f t="shared" si="261"/>
        <v>7.1352850970818338E-3</v>
      </c>
      <c r="I809" s="30">
        <f t="shared" si="242"/>
        <v>5.3454308677435689</v>
      </c>
      <c r="J809" s="30">
        <f t="shared" si="243"/>
        <v>89.689131792480083</v>
      </c>
      <c r="K809" s="30">
        <f t="shared" si="244"/>
        <v>68.220968874395766</v>
      </c>
      <c r="L809" s="30">
        <f t="shared" si="245"/>
        <v>2726.2485198752047</v>
      </c>
      <c r="M809" s="30">
        <f t="shared" si="246"/>
        <v>1.628627202787554E-2</v>
      </c>
      <c r="N809" s="30">
        <f t="shared" si="247"/>
        <v>9.812054683510452E-3</v>
      </c>
      <c r="O809" s="30">
        <f t="shared" si="248"/>
        <v>82.943439006764621</v>
      </c>
      <c r="P809" s="30">
        <f t="shared" si="249"/>
        <v>0.16818477090043094</v>
      </c>
      <c r="Q809" s="30">
        <f t="shared" si="250"/>
        <v>6.0961951566974856E-2</v>
      </c>
      <c r="R809" s="30">
        <f t="shared" si="255"/>
        <v>1.5376027888888841</v>
      </c>
      <c r="S809" s="30">
        <f t="shared" si="256"/>
        <v>-22.998096909453043</v>
      </c>
      <c r="T809" s="30">
        <f t="shared" si="257"/>
        <v>-14.478239107476556</v>
      </c>
      <c r="U809" s="39">
        <f t="shared" si="258"/>
        <v>5367025.2649455834</v>
      </c>
      <c r="V809" s="39">
        <f t="shared" si="251"/>
        <v>644043.03179347003</v>
      </c>
      <c r="W809" s="39">
        <f t="shared" si="252"/>
        <v>32423145.083110087</v>
      </c>
      <c r="X809" s="30">
        <f t="shared" si="253"/>
        <v>225.86980280656451</v>
      </c>
    </row>
    <row r="810" spans="5:24" x14ac:dyDescent="0.3">
      <c r="E810" s="30">
        <f t="shared" si="259"/>
        <v>8.0799999999998722</v>
      </c>
      <c r="F810" s="30">
        <f t="shared" si="260"/>
        <v>237.5116952126557</v>
      </c>
      <c r="G810" s="30">
        <f t="shared" si="254"/>
        <v>5.4702168652629544</v>
      </c>
      <c r="H810" s="30">
        <f t="shared" si="261"/>
        <v>6.4740077759140036E-3</v>
      </c>
      <c r="I810" s="30">
        <f t="shared" si="242"/>
        <v>5.1154498986490387</v>
      </c>
      <c r="J810" s="30">
        <f t="shared" si="243"/>
        <v>89.544349401405313</v>
      </c>
      <c r="K810" s="30">
        <f t="shared" si="244"/>
        <v>68.341620866958067</v>
      </c>
      <c r="L810" s="30">
        <f t="shared" si="245"/>
        <v>2731.070018625077</v>
      </c>
      <c r="M810" s="30">
        <f t="shared" si="246"/>
        <v>1.5633648069234986E-2</v>
      </c>
      <c r="N810" s="30">
        <f t="shared" si="247"/>
        <v>9.8391298819253993E-3</v>
      </c>
      <c r="O810" s="30">
        <f t="shared" si="248"/>
        <v>82.84071590029707</v>
      </c>
      <c r="P810" s="30">
        <f t="shared" si="249"/>
        <v>0.15681156046372158</v>
      </c>
      <c r="Q810" s="30">
        <f t="shared" si="250"/>
        <v>6.0944330720091561E-2</v>
      </c>
      <c r="R810" s="30">
        <f t="shared" si="255"/>
        <v>1.3762658376084647</v>
      </c>
      <c r="S810" s="30">
        <f t="shared" si="256"/>
        <v>-23.679212452841494</v>
      </c>
      <c r="T810" s="30">
        <f t="shared" si="257"/>
        <v>-14.474991302929675</v>
      </c>
      <c r="U810" s="39">
        <f t="shared" si="258"/>
        <v>5152291.2239189921</v>
      </c>
      <c r="V810" s="39">
        <f t="shared" si="251"/>
        <v>618274.94687027903</v>
      </c>
      <c r="W810" s="39">
        <f t="shared" si="252"/>
        <v>32429327.832578789</v>
      </c>
      <c r="X810" s="30">
        <f t="shared" si="253"/>
        <v>226.08195518419751</v>
      </c>
    </row>
    <row r="811" spans="5:24" x14ac:dyDescent="0.3">
      <c r="E811" s="30">
        <f t="shared" si="259"/>
        <v>8.089999999999872</v>
      </c>
      <c r="F811" s="30">
        <f t="shared" si="260"/>
        <v>237.52545787103179</v>
      </c>
      <c r="G811" s="30">
        <f t="shared" si="254"/>
        <v>5.4702748087660709</v>
      </c>
      <c r="H811" s="30">
        <f t="shared" si="261"/>
        <v>5.7943503116497652E-3</v>
      </c>
      <c r="I811" s="30">
        <f t="shared" si="242"/>
        <v>4.8786577741206241</v>
      </c>
      <c r="J811" s="30">
        <f t="shared" si="243"/>
        <v>89.399599488376012</v>
      </c>
      <c r="K811" s="30">
        <f t="shared" si="244"/>
        <v>68.462245794482484</v>
      </c>
      <c r="L811" s="30">
        <f t="shared" si="245"/>
        <v>2735.8904358010473</v>
      </c>
      <c r="M811" s="30">
        <f t="shared" si="246"/>
        <v>1.4956335278852045E-2</v>
      </c>
      <c r="N811" s="30">
        <f t="shared" si="247"/>
        <v>9.8662864278959168E-3</v>
      </c>
      <c r="O811" s="30">
        <f t="shared" si="248"/>
        <v>82.738015837002777</v>
      </c>
      <c r="P811" s="30">
        <f t="shared" si="249"/>
        <v>0.14398519394870729</v>
      </c>
      <c r="Q811" s="30">
        <f t="shared" si="250"/>
        <v>6.0926043274751221E-2</v>
      </c>
      <c r="R811" s="30">
        <f t="shared" si="255"/>
        <v>1.2090161839092737</v>
      </c>
      <c r="S811" s="30">
        <f t="shared" si="256"/>
        <v>-24.672747855224131</v>
      </c>
      <c r="T811" s="30">
        <f t="shared" si="257"/>
        <v>-14.47148632510558</v>
      </c>
      <c r="U811" s="39">
        <f t="shared" si="258"/>
        <v>4929358.7701727441</v>
      </c>
      <c r="V811" s="39">
        <f t="shared" si="251"/>
        <v>591523.05242072931</v>
      </c>
      <c r="W811" s="39">
        <f t="shared" si="252"/>
        <v>32435243.063102998</v>
      </c>
      <c r="X811" s="30">
        <f t="shared" si="253"/>
        <v>226.293667146491</v>
      </c>
    </row>
    <row r="812" spans="5:24" x14ac:dyDescent="0.3">
      <c r="E812" s="30">
        <f t="shared" si="259"/>
        <v>8.0999999999998717</v>
      </c>
      <c r="F812" s="30">
        <f t="shared" si="260"/>
        <v>237.53754803287089</v>
      </c>
      <c r="G812" s="30">
        <f t="shared" si="254"/>
        <v>5.4703257079591943</v>
      </c>
      <c r="H812" s="30">
        <f t="shared" si="261"/>
        <v>5.08991931233993E-3</v>
      </c>
      <c r="I812" s="30">
        <f t="shared" si="242"/>
        <v>4.6319302955683828</v>
      </c>
      <c r="J812" s="30">
        <f t="shared" si="243"/>
        <v>89.254884625124959</v>
      </c>
      <c r="K812" s="30">
        <f t="shared" si="244"/>
        <v>68.582841513858369</v>
      </c>
      <c r="L812" s="30">
        <f t="shared" si="245"/>
        <v>2740.7096857600609</v>
      </c>
      <c r="M812" s="30">
        <f t="shared" si="246"/>
        <v>1.4244587263279663E-2</v>
      </c>
      <c r="N812" s="30">
        <f t="shared" si="247"/>
        <v>9.8935245658310998E-3</v>
      </c>
      <c r="O812" s="30">
        <f t="shared" si="248"/>
        <v>82.635340641526156</v>
      </c>
      <c r="P812" s="30">
        <f t="shared" si="249"/>
        <v>0.12923095355151101</v>
      </c>
      <c r="Q812" s="30">
        <f t="shared" si="250"/>
        <v>6.0906826078330763E-2</v>
      </c>
      <c r="R812" s="30">
        <f t="shared" si="255"/>
        <v>1.0335407644892209</v>
      </c>
      <c r="S812" s="30">
        <f t="shared" si="256"/>
        <v>-26.182769980962906</v>
      </c>
      <c r="T812" s="30">
        <f t="shared" si="257"/>
        <v>-14.467658125111207</v>
      </c>
      <c r="U812" s="39">
        <f t="shared" si="258"/>
        <v>4695017.4563417844</v>
      </c>
      <c r="V812" s="39">
        <f t="shared" si="251"/>
        <v>563402.0947610141</v>
      </c>
      <c r="W812" s="39">
        <f t="shared" si="252"/>
        <v>32440877.084050607</v>
      </c>
      <c r="X812" s="30">
        <f t="shared" si="253"/>
        <v>226.50493270744545</v>
      </c>
    </row>
    <row r="813" spans="5:24" x14ac:dyDescent="0.3">
      <c r="E813" s="30">
        <f t="shared" si="259"/>
        <v>8.1099999999998715</v>
      </c>
      <c r="F813" s="30">
        <f t="shared" si="260"/>
        <v>237.54788344051579</v>
      </c>
      <c r="G813" s="30">
        <f t="shared" si="254"/>
        <v>5.4703692176396093</v>
      </c>
      <c r="H813" s="30">
        <f t="shared" si="261"/>
        <v>4.3509680414999252E-3</v>
      </c>
      <c r="I813" s="30">
        <f t="shared" si="242"/>
        <v>4.3701025957587536</v>
      </c>
      <c r="J813" s="30">
        <f t="shared" si="243"/>
        <v>89.11020804387384</v>
      </c>
      <c r="K813" s="30">
        <f t="shared" si="244"/>
        <v>68.703405331567623</v>
      </c>
      <c r="L813" s="30">
        <f t="shared" si="245"/>
        <v>2745.5276608636618</v>
      </c>
      <c r="M813" s="30">
        <f t="shared" si="246"/>
        <v>1.3482287088462665E-2</v>
      </c>
      <c r="N813" s="30">
        <f t="shared" si="247"/>
        <v>9.9208445408743694E-3</v>
      </c>
      <c r="O813" s="30">
        <f t="shared" si="248"/>
        <v>82.532692607128496</v>
      </c>
      <c r="P813" s="30">
        <f t="shared" si="249"/>
        <v>0.11175924255012823</v>
      </c>
      <c r="Q813" s="30">
        <f t="shared" si="250"/>
        <v>6.0886243973610706E-2</v>
      </c>
      <c r="R813" s="30">
        <f t="shared" si="255"/>
        <v>0.84601313917459808</v>
      </c>
      <c r="S813" s="30">
        <f t="shared" si="256"/>
        <v>-28.65703711588036</v>
      </c>
      <c r="T813" s="30">
        <f t="shared" si="257"/>
        <v>-14.463398386574083</v>
      </c>
      <c r="U813" s="39">
        <f t="shared" si="258"/>
        <v>4443956.5896756984</v>
      </c>
      <c r="V813" s="39">
        <f t="shared" si="251"/>
        <v>533274.79076108383</v>
      </c>
      <c r="W813" s="39">
        <f t="shared" si="252"/>
        <v>32446209.831958219</v>
      </c>
      <c r="X813" s="30">
        <f t="shared" si="253"/>
        <v>226.7157440845327</v>
      </c>
    </row>
    <row r="814" spans="5:24" x14ac:dyDescent="0.3">
      <c r="E814" s="30">
        <f t="shared" si="259"/>
        <v>8.1199999999998713</v>
      </c>
      <c r="F814" s="30">
        <f t="shared" si="260"/>
        <v>237.55634357190755</v>
      </c>
      <c r="G814" s="30">
        <f t="shared" si="254"/>
        <v>5.4704048314309066</v>
      </c>
      <c r="H814" s="30">
        <f t="shared" si="261"/>
        <v>3.5613791297350872E-3</v>
      </c>
      <c r="I814" s="30">
        <f t="shared" si="242"/>
        <v>4.0835322245999501</v>
      </c>
      <c r="J814" s="30">
        <f t="shared" si="243"/>
        <v>88.965574060008095</v>
      </c>
      <c r="K814" s="30">
        <f t="shared" si="244"/>
        <v>68.823933651455746</v>
      </c>
      <c r="L814" s="30">
        <f t="shared" si="245"/>
        <v>2750.3442174022093</v>
      </c>
      <c r="M814" s="30">
        <f t="shared" si="246"/>
        <v>1.2639357817209741E-2</v>
      </c>
      <c r="N814" s="30">
        <f t="shared" si="247"/>
        <v>9.9482465989056915E-3</v>
      </c>
      <c r="O814" s="30">
        <f t="shared" si="248"/>
        <v>82.430074795575749</v>
      </c>
      <c r="P814" s="30">
        <f t="shared" si="249"/>
        <v>9.0079862671605088E-2</v>
      </c>
      <c r="Q814" s="30">
        <f t="shared" si="250"/>
        <v>6.0863484883286877E-2</v>
      </c>
      <c r="R814" s="30">
        <f t="shared" si="255"/>
        <v>0.63929054116565154</v>
      </c>
      <c r="S814" s="30">
        <f t="shared" si="256"/>
        <v>-33.332195888213953</v>
      </c>
      <c r="T814" s="30">
        <f t="shared" si="257"/>
        <v>-14.458506925917698</v>
      </c>
      <c r="U814" s="39">
        <f t="shared" si="258"/>
        <v>4166263.2986915507</v>
      </c>
      <c r="V814" s="39">
        <f t="shared" si="251"/>
        <v>499951.59584298608</v>
      </c>
      <c r="W814" s="39">
        <f t="shared" si="252"/>
        <v>32451209.347916648</v>
      </c>
      <c r="X814" s="30">
        <f t="shared" si="253"/>
        <v>226.92609054473914</v>
      </c>
    </row>
    <row r="815" spans="5:24" x14ac:dyDescent="0.3">
      <c r="E815" s="30">
        <f t="shared" si="259"/>
        <v>8.1299999999998711</v>
      </c>
      <c r="F815" s="30">
        <f t="shared" si="260"/>
        <v>237.56273647731919</v>
      </c>
      <c r="G815" s="30">
        <f t="shared" si="254"/>
        <v>5.4704317421809918</v>
      </c>
      <c r="H815" s="30">
        <f t="shared" si="261"/>
        <v>2.6910750085207269E-3</v>
      </c>
      <c r="I815" s="30">
        <f t="shared" si="242"/>
        <v>3.7502102657178105</v>
      </c>
      <c r="J815" s="30">
        <f t="shared" si="243"/>
        <v>88.820988990748916</v>
      </c>
      <c r="K815" s="30">
        <f t="shared" si="244"/>
        <v>68.944421209171722</v>
      </c>
      <c r="L815" s="30">
        <f t="shared" si="245"/>
        <v>2755.1591450015421</v>
      </c>
      <c r="M815" s="30">
        <f t="shared" si="246"/>
        <v>1.1647211530809701E-2</v>
      </c>
      <c r="N815" s="30">
        <f t="shared" si="247"/>
        <v>9.975730986543762E-3</v>
      </c>
      <c r="O815" s="30">
        <f t="shared" si="248"/>
        <v>82.327491688936362</v>
      </c>
      <c r="P815" s="30">
        <f t="shared" si="249"/>
        <v>6.0715620869697652E-2</v>
      </c>
      <c r="Q815" s="30">
        <f t="shared" si="250"/>
        <v>6.0836696933554077E-2</v>
      </c>
      <c r="R815" s="30">
        <f t="shared" si="255"/>
        <v>0.39708149206441534</v>
      </c>
      <c r="S815" s="30">
        <f t="shared" si="256"/>
        <v>-45.572183961150643</v>
      </c>
      <c r="T815" s="30">
        <f t="shared" si="257"/>
        <v>-14.452532201776439</v>
      </c>
      <c r="U815" s="39">
        <f t="shared" si="258"/>
        <v>3839329.2211390194</v>
      </c>
      <c r="V815" s="39">
        <f t="shared" si="251"/>
        <v>460719.50653668231</v>
      </c>
      <c r="W815" s="39">
        <f t="shared" si="252"/>
        <v>32455816.542982016</v>
      </c>
      <c r="X815" s="30">
        <f t="shared" si="253"/>
        <v>227.13595589460604</v>
      </c>
    </row>
    <row r="816" spans="5:24" x14ac:dyDescent="0.3">
      <c r="E816" s="30">
        <f t="shared" si="259"/>
        <v>8.1399999999998709</v>
      </c>
      <c r="F816" s="30">
        <f t="shared" si="260"/>
        <v>237.56670729223984</v>
      </c>
      <c r="G816" s="30">
        <f t="shared" si="254"/>
        <v>5.4704484568467437</v>
      </c>
      <c r="H816" s="30">
        <f t="shared" si="261"/>
        <v>1.6714665751926816E-3</v>
      </c>
      <c r="I816" s="30">
        <f t="shared" si="242"/>
        <v>3.2944884261063039</v>
      </c>
      <c r="J816" s="30">
        <f t="shared" si="243"/>
        <v>88.676463668731145</v>
      </c>
      <c r="K816" s="30">
        <f t="shared" si="244"/>
        <v>69.064858977519862</v>
      </c>
      <c r="L816" s="30">
        <f t="shared" si="245"/>
        <v>2759.9720829165803</v>
      </c>
      <c r="M816" s="30">
        <f t="shared" si="246"/>
        <v>1.0270355364981663E-2</v>
      </c>
      <c r="N816" s="30">
        <f t="shared" si="247"/>
        <v>1.0003297951148273E-2</v>
      </c>
      <c r="O816" s="30">
        <f t="shared" si="248"/>
        <v>82.224950972964749</v>
      </c>
      <c r="P816" s="30">
        <f t="shared" si="249"/>
        <v>1.1001204698938375E-2</v>
      </c>
      <c r="Q816" s="30">
        <f t="shared" si="250"/>
        <v>6.0799521817076721E-2</v>
      </c>
      <c r="R816" s="30">
        <f t="shared" si="255"/>
        <v>6.3443950462379647E-2</v>
      </c>
      <c r="S816" s="30">
        <f t="shared" si="256"/>
        <v>-221.78430213332322</v>
      </c>
      <c r="T816" s="30">
        <f t="shared" si="257"/>
        <v>-14.443942203025616</v>
      </c>
      <c r="U816" s="39">
        <f t="shared" si="258"/>
        <v>3385525.7497510626</v>
      </c>
      <c r="V816" s="39">
        <f t="shared" si="251"/>
        <v>406263.0899701275</v>
      </c>
      <c r="W816" s="39">
        <f t="shared" si="252"/>
        <v>32459879.173881717</v>
      </c>
      <c r="X816" s="30">
        <f t="shared" si="253"/>
        <v>227.34531160762847</v>
      </c>
    </row>
    <row r="817" spans="5:24" x14ac:dyDescent="0.3">
      <c r="E817" s="30">
        <f t="shared" si="259"/>
        <v>8.1499999999998707</v>
      </c>
      <c r="F817" s="30">
        <f t="shared" si="260"/>
        <v>237.56734173174448</v>
      </c>
      <c r="G817" s="30">
        <f t="shared" si="254"/>
        <v>5.4704511274173164</v>
      </c>
      <c r="H817" s="30">
        <f t="shared" si="261"/>
        <v>2.6705705726826068E-4</v>
      </c>
      <c r="I817" s="30">
        <f t="shared" si="242"/>
        <v>1.0766454047730716</v>
      </c>
      <c r="J817" s="30">
        <f t="shared" si="243"/>
        <v>88.532024246700885</v>
      </c>
      <c r="K817" s="30">
        <f t="shared" si="244"/>
        <v>69.18522516254508</v>
      </c>
      <c r="L817" s="30">
        <f t="shared" si="245"/>
        <v>2764.7821602165986</v>
      </c>
      <c r="M817" s="30">
        <f t="shared" si="246"/>
        <v>3.3860002067379936E-3</v>
      </c>
      <c r="N817" s="30">
        <f t="shared" si="247"/>
        <v>1.0030947740822081E-2</v>
      </c>
      <c r="O817" s="30">
        <f t="shared" si="248"/>
        <v>82.12247120303428</v>
      </c>
      <c r="P817" s="30">
        <f t="shared" si="249"/>
        <v>-0.83028205876539229</v>
      </c>
      <c r="Q817" s="30">
        <f t="shared" si="250"/>
        <v>6.0613644227804138E-2</v>
      </c>
      <c r="R817" s="30">
        <f t="shared" si="255"/>
        <v>-1.5786225216192673</v>
      </c>
      <c r="S817" s="30">
        <f t="shared" si="256"/>
        <v>0.96883108544343188</v>
      </c>
      <c r="T817" s="30">
        <f t="shared" si="257"/>
        <v>-14.399822331873127</v>
      </c>
      <c r="U817" s="39">
        <f t="shared" si="258"/>
        <v>1116166.0035148754</v>
      </c>
      <c r="V817" s="39">
        <f t="shared" si="251"/>
        <v>133939.92042178503</v>
      </c>
      <c r="W817" s="39">
        <f t="shared" si="252"/>
        <v>32461218.573085934</v>
      </c>
      <c r="X817" s="30">
        <f t="shared" si="253"/>
        <v>227.55408726062782</v>
      </c>
    </row>
    <row r="818" spans="5:24" x14ac:dyDescent="0.3">
      <c r="E818" s="30">
        <f t="shared" si="259"/>
        <v>8.1599999999998705</v>
      </c>
      <c r="F818" s="30">
        <f t="shared" si="260"/>
        <v>237.55155550652827</v>
      </c>
      <c r="G818" s="30">
        <f t="shared" si="254"/>
        <v>5.4703846757341106</v>
      </c>
      <c r="H818" s="30">
        <f t="shared" si="261"/>
        <v>-6.6451683205848155E-3</v>
      </c>
      <c r="I818" s="30">
        <f t="shared" si="242"/>
        <v>1.0863337156275059</v>
      </c>
      <c r="J818" s="30">
        <f t="shared" si="243"/>
        <v>88.388026023382153</v>
      </c>
      <c r="K818" s="30">
        <f t="shared" si="244"/>
        <v>69.305223681977353</v>
      </c>
      <c r="L818" s="30">
        <f t="shared" si="245"/>
        <v>2769.5775448525424</v>
      </c>
      <c r="M818" s="30">
        <f t="shared" si="246"/>
        <v>3.4248631756170541E-3</v>
      </c>
      <c r="N818" s="30">
        <f t="shared" si="247"/>
        <v>1.0058680604413478E-2</v>
      </c>
      <c r="O818" s="30">
        <f t="shared" si="248"/>
        <v>82.020304463589639</v>
      </c>
      <c r="P818" s="30">
        <f t="shared" si="249"/>
        <v>-0.81948567552807217</v>
      </c>
      <c r="Q818" s="30">
        <f t="shared" si="250"/>
        <v>6.0614693527963871E-2</v>
      </c>
      <c r="R818" s="30">
        <f t="shared" si="255"/>
        <v>-1.5758736491569083</v>
      </c>
      <c r="S818" s="30">
        <f t="shared" si="256"/>
        <v>0.99279535818681852</v>
      </c>
      <c r="T818" s="30">
        <f t="shared" si="257"/>
        <v>-14.39911473411931</v>
      </c>
      <c r="U818" s="39">
        <f t="shared" si="258"/>
        <v>1128901.8288436765</v>
      </c>
      <c r="V818" s="39">
        <f t="shared" si="251"/>
        <v>135468.21946124118</v>
      </c>
      <c r="W818" s="39">
        <f t="shared" si="252"/>
        <v>32462573.255280547</v>
      </c>
      <c r="X818" s="30">
        <f t="shared" si="253"/>
        <v>227.76131125432335</v>
      </c>
    </row>
    <row r="819" spans="5:24" x14ac:dyDescent="0.3">
      <c r="E819" s="30">
        <f t="shared" si="259"/>
        <v>8.1699999999998703</v>
      </c>
      <c r="F819" s="30">
        <f t="shared" si="260"/>
        <v>237.53579677003671</v>
      </c>
      <c r="G819" s="30">
        <f t="shared" si="254"/>
        <v>5.470318335359349</v>
      </c>
      <c r="H819" s="30">
        <f t="shared" si="261"/>
        <v>-6.63403747616087E-3</v>
      </c>
      <c r="I819" s="30">
        <f t="shared" si="242"/>
        <v>1.0962616692093741</v>
      </c>
      <c r="J819" s="30">
        <f t="shared" si="243"/>
        <v>88.244034876040956</v>
      </c>
      <c r="K819" s="30">
        <f t="shared" si="244"/>
        <v>69.425216304761676</v>
      </c>
      <c r="L819" s="30">
        <f t="shared" si="245"/>
        <v>2774.3726938464533</v>
      </c>
      <c r="M819" s="30">
        <f t="shared" si="246"/>
        <v>3.4646614037199108E-3</v>
      </c>
      <c r="N819" s="30">
        <f t="shared" si="247"/>
        <v>1.0086496791518433E-2</v>
      </c>
      <c r="O819" s="30">
        <f t="shared" si="248"/>
        <v>81.918142744551062</v>
      </c>
      <c r="P819" s="30">
        <f t="shared" si="249"/>
        <v>-0.80860916587744325</v>
      </c>
      <c r="Q819" s="30">
        <f t="shared" si="250"/>
        <v>6.0615768080122652E-2</v>
      </c>
      <c r="R819" s="30">
        <f t="shared" si="255"/>
        <v>-1.5729229449207469</v>
      </c>
      <c r="S819" s="30">
        <f t="shared" si="256"/>
        <v>1.0177736560504655</v>
      </c>
      <c r="T819" s="30">
        <f t="shared" si="257"/>
        <v>-14.398414767739693</v>
      </c>
      <c r="U819" s="39">
        <f t="shared" si="258"/>
        <v>1141944.3430055138</v>
      </c>
      <c r="V819" s="39">
        <f t="shared" si="251"/>
        <v>137033.32116066164</v>
      </c>
      <c r="W819" s="39">
        <f t="shared" si="252"/>
        <v>32463943.588492155</v>
      </c>
      <c r="X819" s="30">
        <f t="shared" si="253"/>
        <v>227.96817533660501</v>
      </c>
    </row>
    <row r="820" spans="5:24" x14ac:dyDescent="0.3">
      <c r="E820" s="30">
        <f t="shared" si="259"/>
        <v>8.17999999999987</v>
      </c>
      <c r="F820" s="30">
        <f t="shared" si="260"/>
        <v>237.52006754058749</v>
      </c>
      <c r="G820" s="30">
        <f t="shared" si="254"/>
        <v>5.470252114812939</v>
      </c>
      <c r="H820" s="30">
        <f t="shared" si="261"/>
        <v>-6.6220546409923031E-3</v>
      </c>
      <c r="I820" s="30">
        <f t="shared" si="242"/>
        <v>1.1064394057698788</v>
      </c>
      <c r="J820" s="30">
        <f t="shared" si="243"/>
        <v>88.100050728363556</v>
      </c>
      <c r="K820" s="30">
        <f t="shared" si="244"/>
        <v>69.545203094492834</v>
      </c>
      <c r="L820" s="30">
        <f t="shared" si="245"/>
        <v>2779.1676097397094</v>
      </c>
      <c r="M820" s="30">
        <f t="shared" si="246"/>
        <v>3.5054333696473527E-3</v>
      </c>
      <c r="N820" s="30">
        <f t="shared" si="247"/>
        <v>1.0114396552482809E-2</v>
      </c>
      <c r="O820" s="30">
        <f t="shared" si="248"/>
        <v>81.815985991773942</v>
      </c>
      <c r="P820" s="30">
        <f t="shared" si="249"/>
        <v>-0.79765059499572755</v>
      </c>
      <c r="Q820" s="30">
        <f t="shared" si="250"/>
        <v>6.0616868923202692E-2</v>
      </c>
      <c r="R820" s="30">
        <f t="shared" si="255"/>
        <v>-1.5697613815603335</v>
      </c>
      <c r="S820" s="30">
        <f t="shared" si="256"/>
        <v>1.043828934550131</v>
      </c>
      <c r="T820" s="30">
        <f t="shared" si="257"/>
        <v>-14.397722800738043</v>
      </c>
      <c r="U820" s="39">
        <f t="shared" si="258"/>
        <v>1155306.180636869</v>
      </c>
      <c r="V820" s="39">
        <f t="shared" si="251"/>
        <v>138636.74167642428</v>
      </c>
      <c r="W820" s="39">
        <f t="shared" si="252"/>
        <v>32465329.955908921</v>
      </c>
      <c r="X820" s="30">
        <f t="shared" si="253"/>
        <v>228.17468060260583</v>
      </c>
    </row>
    <row r="821" spans="5:24" x14ac:dyDescent="0.3">
      <c r="E821" s="30">
        <f t="shared" si="259"/>
        <v>8.1899999999998698</v>
      </c>
      <c r="F821" s="30">
        <f t="shared" si="260"/>
        <v>237.50436992677189</v>
      </c>
      <c r="G821" s="30">
        <f t="shared" si="254"/>
        <v>5.4701860229970949</v>
      </c>
      <c r="H821" s="30">
        <f t="shared" si="261"/>
        <v>-6.6091815844160351E-3</v>
      </c>
      <c r="I821" s="30">
        <f t="shared" si="242"/>
        <v>1.11687769511538</v>
      </c>
      <c r="J821" s="30">
        <f t="shared" si="243"/>
        <v>87.956073500356169</v>
      </c>
      <c r="K821" s="30">
        <f t="shared" si="244"/>
        <v>69.665184117832311</v>
      </c>
      <c r="L821" s="30">
        <f t="shared" si="245"/>
        <v>2783.9622951962378</v>
      </c>
      <c r="M821" s="30">
        <f t="shared" si="246"/>
        <v>3.5472198977148728E-3</v>
      </c>
      <c r="N821" s="30">
        <f t="shared" si="247"/>
        <v>1.0142380138404641E-2</v>
      </c>
      <c r="O821" s="30">
        <f t="shared" si="248"/>
        <v>81.713834148502698</v>
      </c>
      <c r="P821" s="30">
        <f t="shared" si="249"/>
        <v>-0.78660792501771659</v>
      </c>
      <c r="Q821" s="30">
        <f t="shared" si="250"/>
        <v>6.0617997159460514E-2</v>
      </c>
      <c r="R821" s="30">
        <f t="shared" si="255"/>
        <v>-1.5663793775311208</v>
      </c>
      <c r="S821" s="30">
        <f t="shared" si="256"/>
        <v>1.0710294163124585</v>
      </c>
      <c r="T821" s="30">
        <f t="shared" si="257"/>
        <v>-14.397039221580517</v>
      </c>
      <c r="U821" s="39">
        <f t="shared" si="258"/>
        <v>1169000.7471866824</v>
      </c>
      <c r="V821" s="39">
        <f t="shared" si="251"/>
        <v>140280.08966240188</v>
      </c>
      <c r="W821" s="39">
        <f t="shared" si="252"/>
        <v>32466732.756805543</v>
      </c>
      <c r="X821" s="30">
        <f t="shared" si="253"/>
        <v>228.3808281539186</v>
      </c>
    </row>
    <row r="822" spans="5:24" x14ac:dyDescent="0.3">
      <c r="E822" s="30">
        <f t="shared" si="259"/>
        <v>8.1999999999998696</v>
      </c>
      <c r="F822" s="30">
        <f t="shared" si="260"/>
        <v>237.48870613299658</v>
      </c>
      <c r="G822" s="30">
        <f t="shared" si="254"/>
        <v>5.4701200692197851</v>
      </c>
      <c r="H822" s="30">
        <f t="shared" si="261"/>
        <v>-6.5953777309779582E-3</v>
      </c>
      <c r="I822" s="30">
        <f t="shared" si="242"/>
        <v>1.1275879892785046</v>
      </c>
      <c r="J822" s="30">
        <f t="shared" si="243"/>
        <v>87.812103108140363</v>
      </c>
      <c r="K822" s="30">
        <f t="shared" si="244"/>
        <v>69.785159444678811</v>
      </c>
      <c r="L822" s="30">
        <f t="shared" si="245"/>
        <v>2788.7567530093338</v>
      </c>
      <c r="M822" s="30">
        <f t="shared" si="246"/>
        <v>3.5900643518434819E-3</v>
      </c>
      <c r="N822" s="30">
        <f t="shared" si="247"/>
        <v>1.0170447801136403E-2</v>
      </c>
      <c r="O822" s="30">
        <f t="shared" si="248"/>
        <v>81.611687155225596</v>
      </c>
      <c r="P822" s="30">
        <f t="shared" si="249"/>
        <v>-0.77547900705558159</v>
      </c>
      <c r="Q822" s="30">
        <f t="shared" si="250"/>
        <v>6.0619153959721984E-2</v>
      </c>
      <c r="R822" s="30">
        <f t="shared" si="255"/>
        <v>-1.5627667512315608</v>
      </c>
      <c r="S822" s="30">
        <f t="shared" si="256"/>
        <v>1.0994491534861037</v>
      </c>
      <c r="T822" s="30">
        <f t="shared" si="257"/>
        <v>-14.39636444077129</v>
      </c>
      <c r="U822" s="39">
        <f t="shared" si="258"/>
        <v>1183042.2826532677</v>
      </c>
      <c r="V822" s="39">
        <f t="shared" si="251"/>
        <v>141965.07391839213</v>
      </c>
      <c r="W822" s="39">
        <f t="shared" si="252"/>
        <v>32468152.407544728</v>
      </c>
      <c r="X822" s="30">
        <f t="shared" si="253"/>
        <v>228.58661909912817</v>
      </c>
    </row>
    <row r="823" spans="5:24" x14ac:dyDescent="0.3">
      <c r="E823" s="30">
        <f t="shared" si="259"/>
        <v>8.2099999999998694</v>
      </c>
      <c r="F823" s="30">
        <f t="shared" si="260"/>
        <v>237.47307846548426</v>
      </c>
      <c r="G823" s="30">
        <f t="shared" si="254"/>
        <v>5.470054263220125</v>
      </c>
      <c r="H823" s="30">
        <f t="shared" si="261"/>
        <v>-6.5805999660106806E-3</v>
      </c>
      <c r="I823" s="30">
        <f t="shared" ref="I823:I886" si="262">$B$11*S822+I822</f>
        <v>1.1385824808133655</v>
      </c>
      <c r="J823" s="30">
        <f t="shared" ref="J823:J886" si="263">$B$11*T822+J822</f>
        <v>87.668139463732643</v>
      </c>
      <c r="K823" s="30">
        <f t="shared" ref="K823:K886" si="264">-$B$11*T822/1.2+K822</f>
        <v>69.905129148351904</v>
      </c>
      <c r="L823" s="30">
        <f t="shared" ref="L823:L886" si="265">K823*$B$15/1000</f>
        <v>2793.5509861089954</v>
      </c>
      <c r="M823" s="30">
        <f t="shared" ref="M823:M886" si="266">$B$5*I823/(O823*(1+J823/$B$4)+I823)</f>
        <v>3.6340128499800185E-3</v>
      </c>
      <c r="N823" s="30">
        <f t="shared" ref="N823:N886" si="267">$B$6*(1+EXP(0.005*E823*60))</f>
        <v>1.0198599793287241E-2</v>
      </c>
      <c r="O823" s="30">
        <f t="shared" ref="O823:O886" si="268">19.309+0.7095*J823</f>
        <v>81.509544949518315</v>
      </c>
      <c r="P823" s="30">
        <f t="shared" ref="P823:P886" si="269">1/(1/$B$3+N823/($B$3*(M823-N823)))</f>
        <v>-0.76426157241550863</v>
      </c>
      <c r="Q823" s="30">
        <f t="shared" ref="Q823:Q886" si="270">M823*$B$7+$B$8</f>
        <v>6.0620340569171677E-2</v>
      </c>
      <c r="R823" s="30">
        <f t="shared" si="255"/>
        <v>-1.5589126702814895</v>
      </c>
      <c r="S823" s="30">
        <f t="shared" si="256"/>
        <v>1.129168663995975</v>
      </c>
      <c r="T823" s="30">
        <f t="shared" si="257"/>
        <v>-14.395698892587285</v>
      </c>
      <c r="U823" s="39">
        <f t="shared" si="258"/>
        <v>1197445.9320709878</v>
      </c>
      <c r="V823" s="39">
        <f t="shared" ref="V823:V886" si="271">0.12*U823</f>
        <v>143693.51184851854</v>
      </c>
      <c r="W823" s="39">
        <f t="shared" ref="W823:W886" si="272">V823*$B$11+W822</f>
        <v>32469589.342663214</v>
      </c>
      <c r="X823" s="30">
        <f t="shared" ref="X823:X886" si="273">L823/(E823+$B$18)</f>
        <v>228.79205455438372</v>
      </c>
    </row>
    <row r="824" spans="5:24" x14ac:dyDescent="0.3">
      <c r="E824" s="30">
        <f t="shared" si="259"/>
        <v>8.2199999999998692</v>
      </c>
      <c r="F824" s="30">
        <f t="shared" si="260"/>
        <v>237.45748933878144</v>
      </c>
      <c r="G824" s="30">
        <f t="shared" si="254"/>
        <v>5.4699886151959074</v>
      </c>
      <c r="H824" s="30">
        <f t="shared" si="261"/>
        <v>-6.564802421760163E-3</v>
      </c>
      <c r="I824" s="30">
        <f t="shared" si="262"/>
        <v>1.1498741674533253</v>
      </c>
      <c r="J824" s="30">
        <f t="shared" si="263"/>
        <v>87.524182474806764</v>
      </c>
      <c r="K824" s="30">
        <f t="shared" si="264"/>
        <v>70.025093305790136</v>
      </c>
      <c r="L824" s="30">
        <f t="shared" si="265"/>
        <v>2798.3449975698445</v>
      </c>
      <c r="M824" s="30">
        <f t="shared" si="266"/>
        <v>3.6791145017259184E-3</v>
      </c>
      <c r="N824" s="30">
        <f t="shared" si="267"/>
        <v>1.0226836368225269E-2</v>
      </c>
      <c r="O824" s="30">
        <f t="shared" si="268"/>
        <v>81.407407465875409</v>
      </c>
      <c r="P824" s="30">
        <f t="shared" si="269"/>
        <v>-0.75295322290399669</v>
      </c>
      <c r="Q824" s="30">
        <f t="shared" si="270"/>
        <v>6.0621558313768815E-2</v>
      </c>
      <c r="R824" s="30">
        <f t="shared" si="255"/>
        <v>-1.5548055953075757</v>
      </c>
      <c r="S824" s="30">
        <f t="shared" si="256"/>
        <v>1.1602756532474909</v>
      </c>
      <c r="T824" s="30">
        <f t="shared" si="257"/>
        <v>-14.395043036992076</v>
      </c>
      <c r="U824" s="39">
        <f t="shared" si="258"/>
        <v>1212227.8236275746</v>
      </c>
      <c r="V824" s="39">
        <f t="shared" si="271"/>
        <v>145467.33883530894</v>
      </c>
      <c r="W824" s="39">
        <f t="shared" si="272"/>
        <v>32471044.016051568</v>
      </c>
      <c r="X824" s="30">
        <f t="shared" si="273"/>
        <v>228.99713564401591</v>
      </c>
    </row>
    <row r="825" spans="5:24" x14ac:dyDescent="0.3">
      <c r="E825" s="30">
        <f t="shared" si="259"/>
        <v>8.229999999999869</v>
      </c>
      <c r="F825" s="30">
        <f t="shared" si="260"/>
        <v>237.44194128282837</v>
      </c>
      <c r="G825" s="30">
        <f t="shared" si="254"/>
        <v>5.4699231358335156</v>
      </c>
      <c r="H825" s="30">
        <f t="shared" si="261"/>
        <v>-6.5479362391762663E-3</v>
      </c>
      <c r="I825" s="30">
        <f t="shared" si="262"/>
        <v>1.1614769239858003</v>
      </c>
      <c r="J825" s="30">
        <f t="shared" si="263"/>
        <v>87.380232044436838</v>
      </c>
      <c r="K825" s="30">
        <f t="shared" si="264"/>
        <v>70.145051997765066</v>
      </c>
      <c r="L825" s="30">
        <f t="shared" si="265"/>
        <v>2803.1387906196755</v>
      </c>
      <c r="M825" s="30">
        <f t="shared" si="266"/>
        <v>3.7254216722725948E-3</v>
      </c>
      <c r="N825" s="30">
        <f t="shared" si="267"/>
        <v>1.0255157780079863E-2</v>
      </c>
      <c r="O825" s="30">
        <f t="shared" si="268"/>
        <v>81.305274635527937</v>
      </c>
      <c r="P825" s="30">
        <f t="shared" si="269"/>
        <v>-0.74155142010602304</v>
      </c>
      <c r="Q825" s="30">
        <f t="shared" si="270"/>
        <v>6.0622808607373575E-2</v>
      </c>
      <c r="R825" s="30">
        <f t="shared" si="255"/>
        <v>-1.5504332175023374</v>
      </c>
      <c r="S825" s="30">
        <f t="shared" si="256"/>
        <v>1.1928658350287489</v>
      </c>
      <c r="T825" s="30">
        <f t="shared" si="257"/>
        <v>-14.394397361752139</v>
      </c>
      <c r="U825" s="39">
        <f t="shared" si="258"/>
        <v>1227405.1554307954</v>
      </c>
      <c r="V825" s="39">
        <f t="shared" si="271"/>
        <v>147288.61865169543</v>
      </c>
      <c r="W825" s="39">
        <f t="shared" si="272"/>
        <v>32472516.902238086</v>
      </c>
      <c r="X825" s="30">
        <f t="shared" si="273"/>
        <v>229.20186350120241</v>
      </c>
    </row>
    <row r="826" spans="5:24" x14ac:dyDescent="0.3">
      <c r="E826" s="30">
        <f t="shared" si="259"/>
        <v>8.2399999999998688</v>
      </c>
      <c r="F826" s="30">
        <f t="shared" si="260"/>
        <v>237.42643695065334</v>
      </c>
      <c r="G826" s="30">
        <f t="shared" si="254"/>
        <v>5.4698578363404726</v>
      </c>
      <c r="H826" s="30">
        <f t="shared" si="261"/>
        <v>-6.5299493043013968E-3</v>
      </c>
      <c r="I826" s="30">
        <f t="shared" si="262"/>
        <v>1.1734055823360878</v>
      </c>
      <c r="J826" s="30">
        <f t="shared" si="263"/>
        <v>87.236288070819313</v>
      </c>
      <c r="K826" s="30">
        <f t="shared" si="264"/>
        <v>70.265005309112993</v>
      </c>
      <c r="L826" s="30">
        <f t="shared" si="265"/>
        <v>2807.9323686487201</v>
      </c>
      <c r="M826" s="30">
        <f t="shared" si="266"/>
        <v>3.7729902762377318E-3</v>
      </c>
      <c r="N826" s="30">
        <f t="shared" si="267"/>
        <v>1.0283564283743914E-2</v>
      </c>
      <c r="O826" s="30">
        <f t="shared" si="268"/>
        <v>81.203146386246303</v>
      </c>
      <c r="P826" s="30">
        <f t="shared" si="269"/>
        <v>-0.73005347349887351</v>
      </c>
      <c r="Q826" s="30">
        <f t="shared" si="270"/>
        <v>6.0624092959680631E-2</v>
      </c>
      <c r="R826" s="30">
        <f t="shared" si="255"/>
        <v>-1.545782389105729</v>
      </c>
      <c r="S826" s="30">
        <f t="shared" si="256"/>
        <v>1.2270438679557467</v>
      </c>
      <c r="T826" s="30">
        <f t="shared" si="257"/>
        <v>-14.393762384782161</v>
      </c>
      <c r="U826" s="39">
        <f t="shared" si="258"/>
        <v>1242996.2921063262</v>
      </c>
      <c r="V826" s="39">
        <f t="shared" si="271"/>
        <v>149159.55505275913</v>
      </c>
      <c r="W826" s="39">
        <f t="shared" si="272"/>
        <v>32474008.497788612</v>
      </c>
      <c r="X826" s="30">
        <f t="shared" si="273"/>
        <v>229.40623926868875</v>
      </c>
    </row>
    <row r="827" spans="5:24" x14ac:dyDescent="0.3">
      <c r="E827" s="30">
        <f t="shared" si="259"/>
        <v>8.2499999999998685</v>
      </c>
      <c r="F827" s="30">
        <f t="shared" si="260"/>
        <v>237.41097912676227</v>
      </c>
      <c r="G827" s="30">
        <f t="shared" si="254"/>
        <v>5.4697927284809262</v>
      </c>
      <c r="H827" s="30">
        <f t="shared" si="261"/>
        <v>-6.5107859546387203E-3</v>
      </c>
      <c r="I827" s="30">
        <f t="shared" si="262"/>
        <v>1.1856760210156454</v>
      </c>
      <c r="J827" s="30">
        <f t="shared" si="263"/>
        <v>87.092350446971494</v>
      </c>
      <c r="K827" s="30">
        <f t="shared" si="264"/>
        <v>70.384953328986171</v>
      </c>
      <c r="L827" s="30">
        <f t="shared" si="265"/>
        <v>2812.7257352196825</v>
      </c>
      <c r="M827" s="30">
        <f t="shared" si="266"/>
        <v>3.8218801055864122E-3</v>
      </c>
      <c r="N827" s="30">
        <f t="shared" si="267"/>
        <v>1.031205613487615E-2</v>
      </c>
      <c r="O827" s="30">
        <f t="shared" si="268"/>
        <v>81.101022642126281</v>
      </c>
      <c r="P827" s="30">
        <f t="shared" si="269"/>
        <v>-0.71845652724362541</v>
      </c>
      <c r="Q827" s="30">
        <f t="shared" si="270"/>
        <v>6.0625412985073047E-2</v>
      </c>
      <c r="R827" s="30">
        <f t="shared" si="255"/>
        <v>-1.5408390458187187</v>
      </c>
      <c r="S827" s="30">
        <f t="shared" si="256"/>
        <v>1.2629244269704898</v>
      </c>
      <c r="T827" s="30">
        <f t="shared" si="257"/>
        <v>-14.393138656750519</v>
      </c>
      <c r="U827" s="39">
        <f t="shared" si="258"/>
        <v>1259020.8726025736</v>
      </c>
      <c r="V827" s="39">
        <f t="shared" si="271"/>
        <v>151082.50471230882</v>
      </c>
      <c r="W827" s="39">
        <f t="shared" si="272"/>
        <v>32475519.322835736</v>
      </c>
      <c r="X827" s="30">
        <f t="shared" si="273"/>
        <v>229.61026409956838</v>
      </c>
    </row>
    <row r="828" spans="5:24" x14ac:dyDescent="0.3">
      <c r="E828" s="30">
        <f t="shared" si="259"/>
        <v>8.2599999999998683</v>
      </c>
      <c r="F828" s="30">
        <f t="shared" si="260"/>
        <v>237.39557073630408</v>
      </c>
      <c r="G828" s="30">
        <f t="shared" si="254"/>
        <v>5.4697278246144236</v>
      </c>
      <c r="H828" s="30">
        <f t="shared" si="261"/>
        <v>-6.4903866502596941E-3</v>
      </c>
      <c r="I828" s="30">
        <f t="shared" si="262"/>
        <v>1.1983052652853503</v>
      </c>
      <c r="J828" s="30">
        <f t="shared" si="263"/>
        <v>86.948419060403992</v>
      </c>
      <c r="K828" s="30">
        <f t="shared" si="264"/>
        <v>70.504896151125763</v>
      </c>
      <c r="L828" s="30">
        <f t="shared" si="265"/>
        <v>2817.5188940786511</v>
      </c>
      <c r="M828" s="30">
        <f t="shared" si="266"/>
        <v>3.8721551965243033E-3</v>
      </c>
      <c r="N828" s="30">
        <f t="shared" si="267"/>
        <v>1.0340633589903425E-2</v>
      </c>
      <c r="O828" s="30">
        <f t="shared" si="268"/>
        <v>80.998903323356629</v>
      </c>
      <c r="P828" s="30">
        <f t="shared" si="269"/>
        <v>-0.70675754547031555</v>
      </c>
      <c r="Q828" s="30">
        <f t="shared" si="270"/>
        <v>6.0626770412528369E-2</v>
      </c>
      <c r="R828" s="30">
        <f t="shared" si="255"/>
        <v>-1.5355881199916879</v>
      </c>
      <c r="S828" s="30">
        <f t="shared" si="256"/>
        <v>1.3006334332755154</v>
      </c>
      <c r="T828" s="30">
        <f t="shared" si="257"/>
        <v>-14.392526763981046</v>
      </c>
      <c r="U828" s="39">
        <f t="shared" si="258"/>
        <v>1275499.9308094436</v>
      </c>
      <c r="V828" s="39">
        <f t="shared" si="271"/>
        <v>153059.99169713323</v>
      </c>
      <c r="W828" s="39">
        <f t="shared" si="272"/>
        <v>32477049.922752708</v>
      </c>
      <c r="X828" s="30">
        <f t="shared" si="273"/>
        <v>229.81393915813061</v>
      </c>
    </row>
    <row r="829" spans="5:24" x14ac:dyDescent="0.3">
      <c r="E829" s="30">
        <f t="shared" si="259"/>
        <v>8.2699999999998681</v>
      </c>
      <c r="F829" s="30">
        <f t="shared" si="260"/>
        <v>237.38021485510416</v>
      </c>
      <c r="G829" s="30">
        <f t="shared" si="254"/>
        <v>5.4696631377383387</v>
      </c>
      <c r="H829" s="30">
        <f t="shared" si="261"/>
        <v>-6.4686876084962819E-3</v>
      </c>
      <c r="I829" s="30">
        <f t="shared" si="262"/>
        <v>1.2113115996181054</v>
      </c>
      <c r="J829" s="30">
        <f t="shared" si="263"/>
        <v>86.804493792764177</v>
      </c>
      <c r="K829" s="30">
        <f t="shared" si="264"/>
        <v>70.624833874158938</v>
      </c>
      <c r="L829" s="30">
        <f t="shared" si="265"/>
        <v>2822.311849166967</v>
      </c>
      <c r="M829" s="30">
        <f t="shared" si="266"/>
        <v>3.923884241092703E-3</v>
      </c>
      <c r="N829" s="30">
        <f t="shared" si="267"/>
        <v>1.0369296906023019E-2</v>
      </c>
      <c r="O829" s="30">
        <f t="shared" si="268"/>
        <v>80.896788345966186</v>
      </c>
      <c r="P829" s="30">
        <f t="shared" si="269"/>
        <v>-0.69495329584182097</v>
      </c>
      <c r="Q829" s="30">
        <f t="shared" si="270"/>
        <v>6.0628167096731717E-2</v>
      </c>
      <c r="R829" s="30">
        <f t="shared" si="255"/>
        <v>-1.5300134432309678</v>
      </c>
      <c r="S829" s="30">
        <f t="shared" si="256"/>
        <v>1.340309470852775</v>
      </c>
      <c r="T829" s="30">
        <f t="shared" si="257"/>
        <v>-14.391927331693331</v>
      </c>
      <c r="U829" s="39">
        <f t="shared" si="258"/>
        <v>1292456.0308751184</v>
      </c>
      <c r="V829" s="39">
        <f t="shared" si="271"/>
        <v>155094.72370501421</v>
      </c>
      <c r="W829" s="39">
        <f t="shared" si="272"/>
        <v>32478600.869989756</v>
      </c>
      <c r="X829" s="30">
        <f t="shared" si="273"/>
        <v>230.01726562078218</v>
      </c>
    </row>
    <row r="830" spans="5:24" x14ac:dyDescent="0.3">
      <c r="E830" s="30">
        <f t="shared" si="259"/>
        <v>8.2799999999998679</v>
      </c>
      <c r="F830" s="30">
        <f t="shared" si="260"/>
        <v>237.36491472067183</v>
      </c>
      <c r="G830" s="30">
        <f t="shared" si="254"/>
        <v>5.4695986815344328</v>
      </c>
      <c r="H830" s="30">
        <f t="shared" si="261"/>
        <v>-6.4456203905827181E-3</v>
      </c>
      <c r="I830" s="30">
        <f t="shared" si="262"/>
        <v>1.2247146943266332</v>
      </c>
      <c r="J830" s="30">
        <f t="shared" si="263"/>
        <v>86.660574519447238</v>
      </c>
      <c r="K830" s="30">
        <f t="shared" si="264"/>
        <v>70.744766601923047</v>
      </c>
      <c r="L830" s="30">
        <f t="shared" si="265"/>
        <v>2827.1046046341826</v>
      </c>
      <c r="M830" s="30">
        <f t="shared" si="266"/>
        <v>3.9771410502087868E-3</v>
      </c>
      <c r="N830" s="30">
        <f t="shared" si="267"/>
        <v>1.039804634120498E-2</v>
      </c>
      <c r="O830" s="30">
        <f t="shared" si="268"/>
        <v>80.79467762154782</v>
      </c>
      <c r="P830" s="30">
        <f t="shared" si="269"/>
        <v>-0.68304033114434926</v>
      </c>
      <c r="Q830" s="30">
        <f t="shared" si="270"/>
        <v>6.0629605030577849E-2</v>
      </c>
      <c r="R830" s="30">
        <f t="shared" si="255"/>
        <v>-1.524097636826822</v>
      </c>
      <c r="S830" s="30">
        <f t="shared" si="256"/>
        <v>1.3821054236040213</v>
      </c>
      <c r="T830" s="30">
        <f t="shared" si="257"/>
        <v>-14.391341027631126</v>
      </c>
      <c r="U830" s="39">
        <f t="shared" si="258"/>
        <v>1309913.4194381828</v>
      </c>
      <c r="V830" s="39">
        <f t="shared" si="271"/>
        <v>157189.61033258194</v>
      </c>
      <c r="W830" s="39">
        <f t="shared" si="272"/>
        <v>32480172.766093083</v>
      </c>
      <c r="X830" s="30">
        <f t="shared" si="273"/>
        <v>230.22024467705319</v>
      </c>
    </row>
    <row r="831" spans="5:24" x14ac:dyDescent="0.3">
      <c r="E831" s="30">
        <f t="shared" si="259"/>
        <v>8.2899999999998677</v>
      </c>
      <c r="F831" s="30">
        <f t="shared" si="260"/>
        <v>237.34967374430357</v>
      </c>
      <c r="G831" s="30">
        <f t="shared" si="254"/>
        <v>5.469534470420033</v>
      </c>
      <c r="H831" s="30">
        <f t="shared" si="261"/>
        <v>-6.4211114399803648E-3</v>
      </c>
      <c r="I831" s="30">
        <f t="shared" si="262"/>
        <v>1.2385357485626733</v>
      </c>
      <c r="J831" s="30">
        <f t="shared" si="263"/>
        <v>86.516661109170926</v>
      </c>
      <c r="K831" s="30">
        <f t="shared" si="264"/>
        <v>70.864694443819971</v>
      </c>
      <c r="L831" s="30">
        <f t="shared" si="265"/>
        <v>2831.8971648522188</v>
      </c>
      <c r="M831" s="30">
        <f t="shared" si="266"/>
        <v>4.0320050761193998E-3</v>
      </c>
      <c r="N831" s="30">
        <f t="shared" si="267"/>
        <v>1.0426882154194416E-2</v>
      </c>
      <c r="O831" s="30">
        <f t="shared" si="268"/>
        <v>80.69257105695678</v>
      </c>
      <c r="P831" s="30">
        <f t="shared" si="269"/>
        <v>-0.67101496860762677</v>
      </c>
      <c r="Q831" s="30">
        <f t="shared" si="270"/>
        <v>6.0631086359277435E-2</v>
      </c>
      <c r="R831" s="30">
        <f t="shared" si="255"/>
        <v>-1.5178219881160304</v>
      </c>
      <c r="S831" s="30">
        <f t="shared" si="256"/>
        <v>1.4261903744682549</v>
      </c>
      <c r="T831" s="30">
        <f t="shared" si="257"/>
        <v>-14.390768566137194</v>
      </c>
      <c r="U831" s="39">
        <f t="shared" si="258"/>
        <v>1327898.1973952511</v>
      </c>
      <c r="V831" s="39">
        <f t="shared" si="271"/>
        <v>159347.78368743014</v>
      </c>
      <c r="W831" s="39">
        <f t="shared" si="272"/>
        <v>32481766.243929956</v>
      </c>
      <c r="X831" s="30">
        <f t="shared" si="273"/>
        <v>230.42287753069562</v>
      </c>
    </row>
    <row r="832" spans="5:24" x14ac:dyDescent="0.3">
      <c r="E832" s="30">
        <f t="shared" si="259"/>
        <v>8.2999999999998675</v>
      </c>
      <c r="F832" s="30">
        <f t="shared" si="260"/>
        <v>237.33449552442241</v>
      </c>
      <c r="G832" s="30">
        <f t="shared" si="254"/>
        <v>5.4694705196044424</v>
      </c>
      <c r="H832" s="30">
        <f t="shared" si="261"/>
        <v>-6.3950815590629873E-3</v>
      </c>
      <c r="I832" s="30">
        <f t="shared" si="262"/>
        <v>1.2527976523073558</v>
      </c>
      <c r="J832" s="30">
        <f t="shared" si="263"/>
        <v>86.37275342350955</v>
      </c>
      <c r="K832" s="30">
        <f t="shared" si="264"/>
        <v>70.984617515204448</v>
      </c>
      <c r="L832" s="30">
        <f t="shared" si="265"/>
        <v>2836.689534430885</v>
      </c>
      <c r="M832" s="30">
        <f t="shared" si="266"/>
        <v>4.0885620037242349E-3</v>
      </c>
      <c r="N832" s="30">
        <f t="shared" si="267"/>
        <v>1.0455804604513832E-2</v>
      </c>
      <c r="O832" s="30">
        <f t="shared" si="268"/>
        <v>80.590468553980031</v>
      </c>
      <c r="P832" s="30">
        <f t="shared" si="269"/>
        <v>-0.65887326660370127</v>
      </c>
      <c r="Q832" s="30">
        <f t="shared" si="270"/>
        <v>6.0632613396322768E-2</v>
      </c>
      <c r="R832" s="30">
        <f t="shared" si="255"/>
        <v>-1.5111663105400104</v>
      </c>
      <c r="S832" s="30">
        <f t="shared" si="256"/>
        <v>1.4727518170165228</v>
      </c>
      <c r="T832" s="30">
        <f t="shared" si="257"/>
        <v>-14.390210712743601</v>
      </c>
      <c r="U832" s="39">
        <f t="shared" si="258"/>
        <v>1346438.5143133679</v>
      </c>
      <c r="V832" s="39">
        <f t="shared" si="271"/>
        <v>161572.62171760414</v>
      </c>
      <c r="W832" s="39">
        <f t="shared" si="272"/>
        <v>32483381.970147133</v>
      </c>
      <c r="X832" s="30">
        <f t="shared" si="273"/>
        <v>230.62516540088745</v>
      </c>
    </row>
    <row r="833" spans="5:24" x14ac:dyDescent="0.3">
      <c r="E833" s="30">
        <f t="shared" si="259"/>
        <v>8.3099999999998673</v>
      </c>
      <c r="F833" s="30">
        <f t="shared" si="260"/>
        <v>237.31938386131702</v>
      </c>
      <c r="G833" s="30">
        <f t="shared" si="254"/>
        <v>5.4694068451512603</v>
      </c>
      <c r="H833" s="30">
        <f t="shared" si="261"/>
        <v>-6.3674453182116508E-3</v>
      </c>
      <c r="I833" s="30">
        <f t="shared" si="262"/>
        <v>1.267525170477521</v>
      </c>
      <c r="J833" s="30">
        <f t="shared" si="263"/>
        <v>86.228851316382119</v>
      </c>
      <c r="K833" s="30">
        <f t="shared" si="264"/>
        <v>71.104535937810638</v>
      </c>
      <c r="L833" s="30">
        <f t="shared" si="265"/>
        <v>2841.481718234927</v>
      </c>
      <c r="M833" s="30">
        <f t="shared" si="266"/>
        <v>4.1469044220395551E-3</v>
      </c>
      <c r="N833" s="30">
        <f t="shared" si="267"/>
        <v>1.0484813952465486E-2</v>
      </c>
      <c r="O833" s="30">
        <f t="shared" si="268"/>
        <v>80.488370008973121</v>
      </c>
      <c r="P833" s="30">
        <f t="shared" si="269"/>
        <v>-0.64661099830734869</v>
      </c>
      <c r="Q833" s="30">
        <f t="shared" si="270"/>
        <v>6.0634188641617279E-2</v>
      </c>
      <c r="R833" s="30">
        <f t="shared" si="255"/>
        <v>-1.504108784729451</v>
      </c>
      <c r="S833" s="30">
        <f t="shared" si="256"/>
        <v>1.5219982415183324</v>
      </c>
      <c r="T833" s="30">
        <f t="shared" si="257"/>
        <v>-14.389668289359479</v>
      </c>
      <c r="U833" s="39">
        <f t="shared" si="258"/>
        <v>1365564.7891933881</v>
      </c>
      <c r="V833" s="39">
        <f t="shared" si="271"/>
        <v>163867.77470320655</v>
      </c>
      <c r="W833" s="39">
        <f t="shared" si="272"/>
        <v>32485020.647894166</v>
      </c>
      <c r="X833" s="30">
        <f t="shared" si="273"/>
        <v>230.82710952355464</v>
      </c>
    </row>
    <row r="834" spans="5:24" x14ac:dyDescent="0.3">
      <c r="E834" s="30">
        <f t="shared" si="259"/>
        <v>8.3199999999998671</v>
      </c>
      <c r="F834" s="30">
        <f t="shared" si="260"/>
        <v>237.30434277346973</v>
      </c>
      <c r="G834" s="30">
        <f t="shared" ref="G834:G897" si="274">LN(F834)</f>
        <v>5.4693434640474159</v>
      </c>
      <c r="H834" s="30">
        <f t="shared" si="261"/>
        <v>-6.3381103844406539E-3</v>
      </c>
      <c r="I834" s="30">
        <f t="shared" si="262"/>
        <v>1.2827451528927043</v>
      </c>
      <c r="J834" s="30">
        <f t="shared" si="263"/>
        <v>86.084954633488522</v>
      </c>
      <c r="K834" s="30">
        <f t="shared" si="264"/>
        <v>71.224449840221965</v>
      </c>
      <c r="L834" s="30">
        <f t="shared" si="265"/>
        <v>2846.2737214027979</v>
      </c>
      <c r="M834" s="30">
        <f t="shared" si="266"/>
        <v>4.2071325893009125E-3</v>
      </c>
      <c r="N834" s="30">
        <f t="shared" si="267"/>
        <v>1.0513910459133701E-2</v>
      </c>
      <c r="O834" s="30">
        <f t="shared" si="268"/>
        <v>80.386275312460114</v>
      </c>
      <c r="P834" s="30">
        <f t="shared" si="269"/>
        <v>-0.6342236218204429</v>
      </c>
      <c r="Q834" s="30">
        <f t="shared" si="270"/>
        <v>6.0635814802133335E-2</v>
      </c>
      <c r="R834" s="30">
        <f t="shared" ref="R834:R897" si="275">F834*(M834-N834)</f>
        <v>-1.4966257774189333</v>
      </c>
      <c r="S834" s="30">
        <f t="shared" ref="S834:S897" si="276">-M834*F834/P834</f>
        <v>1.5741621720099712</v>
      </c>
      <c r="T834" s="30">
        <f t="shared" ref="T834:T897" si="277">-Q834*F834</f>
        <v>-14.389142180154078</v>
      </c>
      <c r="U834" s="39">
        <f t="shared" ref="U834:U897" si="278">M834*F834/0.9*$B$15*1000/32</f>
        <v>1385309.9620229155</v>
      </c>
      <c r="V834" s="39">
        <f t="shared" si="271"/>
        <v>166237.19544274986</v>
      </c>
      <c r="W834" s="39">
        <f t="shared" si="272"/>
        <v>32486683.019848593</v>
      </c>
      <c r="X834" s="30">
        <f t="shared" si="273"/>
        <v>231.02871115282701</v>
      </c>
    </row>
    <row r="835" spans="5:24" x14ac:dyDescent="0.3">
      <c r="E835" s="30">
        <f t="shared" ref="E835:E898" si="279">E834+$B$11</f>
        <v>8.3299999999998668</v>
      </c>
      <c r="F835" s="30">
        <f t="shared" ref="F835:F898" si="280">$B$11*R834+F834</f>
        <v>237.28937651569555</v>
      </c>
      <c r="G835" s="30">
        <f t="shared" si="274"/>
        <v>5.4692803942798616</v>
      </c>
      <c r="H835" s="30">
        <f t="shared" si="261"/>
        <v>-6.3069767554324585E-3</v>
      </c>
      <c r="I835" s="30">
        <f t="shared" si="262"/>
        <v>1.2984867746128039</v>
      </c>
      <c r="J835" s="30">
        <f t="shared" si="263"/>
        <v>85.941063211686981</v>
      </c>
      <c r="K835" s="30">
        <f t="shared" si="264"/>
        <v>71.344359358389909</v>
      </c>
      <c r="L835" s="30">
        <f t="shared" si="265"/>
        <v>2851.0655493673962</v>
      </c>
      <c r="M835" s="30">
        <f t="shared" si="266"/>
        <v>4.2693553079511219E-3</v>
      </c>
      <c r="N835" s="30">
        <f t="shared" si="267"/>
        <v>1.0543094386387229E-2</v>
      </c>
      <c r="O835" s="30">
        <f t="shared" si="268"/>
        <v>80.284184348691909</v>
      </c>
      <c r="P835" s="30">
        <f t="shared" si="269"/>
        <v>-0.62170624616354453</v>
      </c>
      <c r="Q835" s="30">
        <f t="shared" si="270"/>
        <v>6.0637494815536895E-2</v>
      </c>
      <c r="R835" s="30">
        <f t="shared" si="275"/>
        <v>-1.4886916343442582</v>
      </c>
      <c r="S835" s="30">
        <f t="shared" si="276"/>
        <v>1.6295037493980729</v>
      </c>
      <c r="T835" s="30">
        <f t="shared" si="277"/>
        <v>-14.388633338252472</v>
      </c>
      <c r="U835" s="39">
        <f t="shared" si="278"/>
        <v>1405709.7814609446</v>
      </c>
      <c r="V835" s="39">
        <f t="shared" si="271"/>
        <v>168685.17377531333</v>
      </c>
      <c r="W835" s="39">
        <f t="shared" si="272"/>
        <v>32488369.871586345</v>
      </c>
      <c r="X835" s="30">
        <f t="shared" si="273"/>
        <v>231.22997156264614</v>
      </c>
    </row>
    <row r="836" spans="5:24" x14ac:dyDescent="0.3">
      <c r="E836" s="30">
        <f t="shared" si="279"/>
        <v>8.3399999999998666</v>
      </c>
      <c r="F836" s="30">
        <f t="shared" si="280"/>
        <v>237.27448959935211</v>
      </c>
      <c r="G836" s="30">
        <f t="shared" si="274"/>
        <v>5.469217654921005</v>
      </c>
      <c r="H836" s="30">
        <f t="shared" ref="H836:H899" si="281">(G836-G835)/$B$11</f>
        <v>-6.2739358856589433E-3</v>
      </c>
      <c r="I836" s="30">
        <f t="shared" si="262"/>
        <v>1.3147818121067847</v>
      </c>
      <c r="J836" s="30">
        <f t="shared" si="263"/>
        <v>85.797176878304455</v>
      </c>
      <c r="K836" s="30">
        <f t="shared" si="264"/>
        <v>71.464264636208682</v>
      </c>
      <c r="L836" s="30">
        <f t="shared" si="265"/>
        <v>2855.8572078790257</v>
      </c>
      <c r="M836" s="30">
        <f t="shared" si="266"/>
        <v>4.3336909291700259E-3</v>
      </c>
      <c r="N836" s="30">
        <f t="shared" si="267"/>
        <v>1.0572365996881619E-2</v>
      </c>
      <c r="O836" s="30">
        <f t="shared" si="268"/>
        <v>80.182096995157011</v>
      </c>
      <c r="P836" s="30">
        <f t="shared" si="269"/>
        <v>-0.60905359241534529</v>
      </c>
      <c r="Q836" s="30">
        <f t="shared" si="270"/>
        <v>6.0639231877309803E-2</v>
      </c>
      <c r="R836" s="30">
        <f t="shared" si="275"/>
        <v>-1.4802784424674718</v>
      </c>
      <c r="S836" s="30">
        <f t="shared" si="276"/>
        <v>1.6883149793473775</v>
      </c>
      <c r="T836" s="30">
        <f t="shared" si="277"/>
        <v>-14.388142793385446</v>
      </c>
      <c r="U836" s="39">
        <f t="shared" si="278"/>
        <v>1426803.1351177136</v>
      </c>
      <c r="V836" s="39">
        <f t="shared" si="271"/>
        <v>171216.37621412563</v>
      </c>
      <c r="W836" s="39">
        <f t="shared" si="272"/>
        <v>32490082.035348486</v>
      </c>
      <c r="X836" s="30">
        <f t="shared" si="273"/>
        <v>231.43089204854593</v>
      </c>
    </row>
    <row r="837" spans="5:24" x14ac:dyDescent="0.3">
      <c r="E837" s="30">
        <f t="shared" si="279"/>
        <v>8.3499999999998664</v>
      </c>
      <c r="F837" s="30">
        <f t="shared" si="280"/>
        <v>237.25968681492742</v>
      </c>
      <c r="G837" s="30">
        <f t="shared" si="274"/>
        <v>5.4691552662241936</v>
      </c>
      <c r="H837" s="30">
        <f t="shared" si="281"/>
        <v>-6.2388696811410682E-3</v>
      </c>
      <c r="I837" s="30">
        <f t="shared" si="262"/>
        <v>1.3316649619002585</v>
      </c>
      <c r="J837" s="30">
        <f t="shared" si="263"/>
        <v>85.653295450370607</v>
      </c>
      <c r="K837" s="30">
        <f t="shared" si="264"/>
        <v>71.584165826153566</v>
      </c>
      <c r="L837" s="30">
        <f t="shared" si="265"/>
        <v>2860.6487030309104</v>
      </c>
      <c r="M837" s="30">
        <f t="shared" si="266"/>
        <v>4.4002685108612306E-3</v>
      </c>
      <c r="N837" s="30">
        <f t="shared" si="267"/>
        <v>1.0601725554061563E-2</v>
      </c>
      <c r="O837" s="30">
        <f t="shared" si="268"/>
        <v>80.080013122037954</v>
      </c>
      <c r="P837" s="30">
        <f t="shared" si="269"/>
        <v>-0.59625994912803426</v>
      </c>
      <c r="Q837" s="30">
        <f t="shared" si="270"/>
        <v>6.0641029472015467E-2</v>
      </c>
      <c r="R837" s="30">
        <f t="shared" si="275"/>
        <v>-1.4713557558659367</v>
      </c>
      <c r="S837" s="30">
        <f t="shared" si="276"/>
        <v>1.7509247943204453</v>
      </c>
      <c r="T837" s="30">
        <f t="shared" si="277"/>
        <v>-14.387671660665173</v>
      </c>
      <c r="U837" s="39">
        <f t="shared" si="278"/>
        <v>1448632.4302936287</v>
      </c>
      <c r="V837" s="39">
        <f t="shared" si="271"/>
        <v>173835.89163523543</v>
      </c>
      <c r="W837" s="39">
        <f t="shared" si="272"/>
        <v>32491820.39426484</v>
      </c>
      <c r="X837" s="30">
        <f t="shared" si="273"/>
        <v>231.63147392963089</v>
      </c>
    </row>
    <row r="838" spans="5:24" x14ac:dyDescent="0.3">
      <c r="E838" s="30">
        <f t="shared" si="279"/>
        <v>8.3599999999998662</v>
      </c>
      <c r="F838" s="30">
        <f t="shared" si="280"/>
        <v>237.24497325736877</v>
      </c>
      <c r="G838" s="30">
        <f t="shared" si="274"/>
        <v>5.4690932497307783</v>
      </c>
      <c r="H838" s="30">
        <f t="shared" si="281"/>
        <v>-6.2016493415306684E-3</v>
      </c>
      <c r="I838" s="30">
        <f t="shared" si="262"/>
        <v>1.3491742098434629</v>
      </c>
      <c r="J838" s="30">
        <f t="shared" si="263"/>
        <v>85.509418733763951</v>
      </c>
      <c r="K838" s="30">
        <f t="shared" si="264"/>
        <v>71.704063089992445</v>
      </c>
      <c r="L838" s="30">
        <f t="shared" si="265"/>
        <v>2865.4400412876221</v>
      </c>
      <c r="M838" s="30">
        <f t="shared" si="266"/>
        <v>4.4692291583646711E-3</v>
      </c>
      <c r="N838" s="30">
        <f t="shared" si="267"/>
        <v>1.0631173322163266E-2</v>
      </c>
      <c r="O838" s="30">
        <f t="shared" si="268"/>
        <v>79.977932591605523</v>
      </c>
      <c r="P838" s="30">
        <f t="shared" si="269"/>
        <v>-0.58331912095553518</v>
      </c>
      <c r="Q838" s="30">
        <f t="shared" si="270"/>
        <v>6.0642891409498058E-2</v>
      </c>
      <c r="R838" s="30">
        <f t="shared" si="275"/>
        <v>-1.461890278353797</v>
      </c>
      <c r="S838" s="30">
        <f t="shared" si="276"/>
        <v>1.8177051189756954</v>
      </c>
      <c r="T838" s="30">
        <f t="shared" si="277"/>
        <v>-14.387221150695884</v>
      </c>
      <c r="U838" s="39">
        <f t="shared" si="278"/>
        <v>1471244.0348015351</v>
      </c>
      <c r="V838" s="39">
        <f t="shared" si="271"/>
        <v>176549.28417618421</v>
      </c>
      <c r="W838" s="39">
        <f t="shared" si="272"/>
        <v>32493585.887106601</v>
      </c>
      <c r="X838" s="30">
        <f t="shared" si="273"/>
        <v>231.83171855078101</v>
      </c>
    </row>
    <row r="839" spans="5:24" x14ac:dyDescent="0.3">
      <c r="E839" s="30">
        <f t="shared" si="279"/>
        <v>8.369999999999866</v>
      </c>
      <c r="F839" s="30">
        <f t="shared" si="280"/>
        <v>237.23035435458524</v>
      </c>
      <c r="G839" s="30">
        <f t="shared" si="274"/>
        <v>5.4690316283905851</v>
      </c>
      <c r="H839" s="30">
        <f t="shared" si="281"/>
        <v>-6.1621340193163121E-3</v>
      </c>
      <c r="I839" s="30">
        <f t="shared" si="262"/>
        <v>1.3673512610332199</v>
      </c>
      <c r="J839" s="30">
        <f t="shared" si="263"/>
        <v>85.365546522256992</v>
      </c>
      <c r="K839" s="30">
        <f t="shared" si="264"/>
        <v>71.823956599581578</v>
      </c>
      <c r="L839" s="30">
        <f t="shared" si="265"/>
        <v>2870.2312295168867</v>
      </c>
      <c r="M839" s="30">
        <f t="shared" si="266"/>
        <v>4.540727583941276E-3</v>
      </c>
      <c r="N839" s="30">
        <f t="shared" si="267"/>
        <v>1.0660709566216849E-2</v>
      </c>
      <c r="O839" s="30">
        <f t="shared" si="268"/>
        <v>79.875855257541332</v>
      </c>
      <c r="P839" s="30">
        <f t="shared" si="269"/>
        <v>-0.57022436919047848</v>
      </c>
      <c r="Q839" s="30">
        <f t="shared" si="270"/>
        <v>6.0644821866988628E-2</v>
      </c>
      <c r="R839" s="30">
        <f t="shared" si="275"/>
        <v>-1.4518454942989112</v>
      </c>
      <c r="S839" s="30">
        <f t="shared" si="276"/>
        <v>1.8890781803928831</v>
      </c>
      <c r="T839" s="30">
        <f t="shared" si="277"/>
        <v>-14.386792581276412</v>
      </c>
      <c r="U839" s="39">
        <f t="shared" si="278"/>
        <v>1494688.7897251598</v>
      </c>
      <c r="V839" s="39">
        <f t="shared" si="271"/>
        <v>179362.65476701915</v>
      </c>
      <c r="W839" s="39">
        <f t="shared" si="272"/>
        <v>32495379.513654273</v>
      </c>
      <c r="X839" s="30">
        <f t="shared" si="273"/>
        <v>232.03162728511867</v>
      </c>
    </row>
    <row r="840" spans="5:24" x14ac:dyDescent="0.3">
      <c r="E840" s="30">
        <f t="shared" si="279"/>
        <v>8.3799999999998658</v>
      </c>
      <c r="F840" s="30">
        <f t="shared" si="280"/>
        <v>237.21583589964226</v>
      </c>
      <c r="G840" s="30">
        <f t="shared" si="274"/>
        <v>5.4689704266979771</v>
      </c>
      <c r="H840" s="30">
        <f t="shared" si="281"/>
        <v>-6.1201692608037206E-3</v>
      </c>
      <c r="I840" s="30">
        <f t="shared" si="262"/>
        <v>1.3862420428371487</v>
      </c>
      <c r="J840" s="30">
        <f t="shared" si="263"/>
        <v>85.221678596444221</v>
      </c>
      <c r="K840" s="30">
        <f t="shared" si="264"/>
        <v>71.943846537758887</v>
      </c>
      <c r="L840" s="30">
        <f t="shared" si="265"/>
        <v>2875.0222750252783</v>
      </c>
      <c r="M840" s="30">
        <f t="shared" si="266"/>
        <v>4.6149339297203934E-3</v>
      </c>
      <c r="N840" s="30">
        <f t="shared" si="267"/>
        <v>1.0690334552048694E-2</v>
      </c>
      <c r="O840" s="30">
        <f t="shared" si="268"/>
        <v>79.773780964177178</v>
      </c>
      <c r="P840" s="30">
        <f t="shared" si="269"/>
        <v>-0.55696834259938033</v>
      </c>
      <c r="Q840" s="30">
        <f t="shared" si="270"/>
        <v>6.0646825438324663E-2</v>
      </c>
      <c r="R840" s="30">
        <f t="shared" si="275"/>
        <v>-1.4411812370508146</v>
      </c>
      <c r="S840" s="30">
        <f t="shared" si="276"/>
        <v>1.9655253737601961</v>
      </c>
      <c r="T840" s="30">
        <f t="shared" si="277"/>
        <v>-14.386387391011873</v>
      </c>
      <c r="U840" s="39">
        <f t="shared" si="278"/>
        <v>1519022.6088090243</v>
      </c>
      <c r="V840" s="39">
        <f t="shared" si="271"/>
        <v>182282.7130570829</v>
      </c>
      <c r="W840" s="39">
        <f t="shared" si="272"/>
        <v>32497202.340784844</v>
      </c>
      <c r="X840" s="30">
        <f t="shared" si="273"/>
        <v>232.23120153677783</v>
      </c>
    </row>
    <row r="841" spans="5:24" x14ac:dyDescent="0.3">
      <c r="E841" s="30">
        <f t="shared" si="279"/>
        <v>8.3899999999998656</v>
      </c>
      <c r="F841" s="30">
        <f t="shared" si="280"/>
        <v>237.20142408727176</v>
      </c>
      <c r="G841" s="30">
        <f t="shared" si="274"/>
        <v>5.4689096708461538</v>
      </c>
      <c r="H841" s="30">
        <f t="shared" si="281"/>
        <v>-6.075585182330201E-3</v>
      </c>
      <c r="I841" s="30">
        <f t="shared" si="262"/>
        <v>1.4058972965747507</v>
      </c>
      <c r="J841" s="30">
        <f t="shared" si="263"/>
        <v>85.0778147225341</v>
      </c>
      <c r="K841" s="30">
        <f t="shared" si="264"/>
        <v>72.063733099350657</v>
      </c>
      <c r="L841" s="30">
        <f t="shared" si="265"/>
        <v>2879.813185598452</v>
      </c>
      <c r="M841" s="30">
        <f t="shared" si="266"/>
        <v>4.6920359099142332E-3</v>
      </c>
      <c r="N841" s="30">
        <f t="shared" si="267"/>
        <v>1.0720048546283894E-2</v>
      </c>
      <c r="O841" s="30">
        <f t="shared" si="268"/>
        <v>79.671709545637952</v>
      </c>
      <c r="P841" s="30">
        <f t="shared" si="269"/>
        <v>-0.54354299655315885</v>
      </c>
      <c r="Q841" s="30">
        <f t="shared" si="270"/>
        <v>6.0648907191789898E-2</v>
      </c>
      <c r="R841" s="30">
        <f t="shared" si="275"/>
        <v>-1.4298531817629532</v>
      </c>
      <c r="S841" s="30">
        <f t="shared" si="276"/>
        <v>2.047598086550686</v>
      </c>
      <c r="T841" s="30">
        <f t="shared" si="277"/>
        <v>-14.386007155229342</v>
      </c>
      <c r="U841" s="39">
        <f t="shared" si="278"/>
        <v>1544307.1828294997</v>
      </c>
      <c r="V841" s="39">
        <f t="shared" si="271"/>
        <v>185316.86193953996</v>
      </c>
      <c r="W841" s="39">
        <f t="shared" si="272"/>
        <v>32499055.509404238</v>
      </c>
      <c r="X841" s="30">
        <f t="shared" si="273"/>
        <v>232.4304427440261</v>
      </c>
    </row>
    <row r="842" spans="5:24" x14ac:dyDescent="0.3">
      <c r="E842" s="30">
        <f t="shared" si="279"/>
        <v>8.3999999999998654</v>
      </c>
      <c r="F842" s="30">
        <f t="shared" si="280"/>
        <v>237.18712555545414</v>
      </c>
      <c r="G842" s="30">
        <f t="shared" si="274"/>
        <v>5.4688493889028704</v>
      </c>
      <c r="H842" s="30">
        <f t="shared" si="281"/>
        <v>-6.0281943283335693E-3</v>
      </c>
      <c r="I842" s="30">
        <f t="shared" si="262"/>
        <v>1.4263732774402575</v>
      </c>
      <c r="J842" s="30">
        <f t="shared" si="263"/>
        <v>84.933954650981804</v>
      </c>
      <c r="K842" s="30">
        <f t="shared" si="264"/>
        <v>72.183616492310904</v>
      </c>
      <c r="L842" s="30">
        <f t="shared" si="265"/>
        <v>2884.6039695466725</v>
      </c>
      <c r="M842" s="30">
        <f t="shared" si="266"/>
        <v>4.7722413425141455E-3</v>
      </c>
      <c r="N842" s="30">
        <f t="shared" si="267"/>
        <v>1.0749851816348585E-2</v>
      </c>
      <c r="O842" s="30">
        <f t="shared" si="268"/>
        <v>79.569640824871598</v>
      </c>
      <c r="P842" s="30">
        <f t="shared" si="269"/>
        <v>-0.52993949794319717</v>
      </c>
      <c r="Q842" s="30">
        <f t="shared" si="270"/>
        <v>6.0651072738470098E-2</v>
      </c>
      <c r="R842" s="30">
        <f t="shared" si="275"/>
        <v>-1.417812245978967</v>
      </c>
      <c r="S842" s="30">
        <f t="shared" si="276"/>
        <v>2.1359310088812413</v>
      </c>
      <c r="T842" s="30">
        <f t="shared" si="277"/>
        <v>-14.385653604692489</v>
      </c>
      <c r="U842" s="39">
        <f t="shared" si="278"/>
        <v>1570610.8120351254</v>
      </c>
      <c r="V842" s="39">
        <f t="shared" si="271"/>
        <v>188473.29744421504</v>
      </c>
      <c r="W842" s="39">
        <f t="shared" si="272"/>
        <v>32500940.242378682</v>
      </c>
      <c r="X842" s="30">
        <f t="shared" si="273"/>
        <v>232.62935238279869</v>
      </c>
    </row>
    <row r="843" spans="5:24" x14ac:dyDescent="0.3">
      <c r="E843" s="30">
        <f t="shared" si="279"/>
        <v>8.4099999999998651</v>
      </c>
      <c r="F843" s="30">
        <f t="shared" si="280"/>
        <v>237.17294743299436</v>
      </c>
      <c r="G843" s="30">
        <f t="shared" si="274"/>
        <v>5.46878961101147</v>
      </c>
      <c r="H843" s="30">
        <f t="shared" si="281"/>
        <v>-5.9777891400436545E-3</v>
      </c>
      <c r="I843" s="30">
        <f t="shared" si="262"/>
        <v>1.4477325875290699</v>
      </c>
      <c r="J843" s="30">
        <f t="shared" si="263"/>
        <v>84.790098114934878</v>
      </c>
      <c r="K843" s="30">
        <f t="shared" si="264"/>
        <v>72.303496939016668</v>
      </c>
      <c r="L843" s="30">
        <f t="shared" si="265"/>
        <v>2889.3946357565778</v>
      </c>
      <c r="M843" s="30">
        <f t="shared" si="266"/>
        <v>4.8557811595399724E-3</v>
      </c>
      <c r="N843" s="30">
        <f t="shared" si="267"/>
        <v>1.0779744630472399E-2</v>
      </c>
      <c r="O843" s="30">
        <f t="shared" si="268"/>
        <v>79.467574612546301</v>
      </c>
      <c r="P843" s="30">
        <f t="shared" si="269"/>
        <v>-0.5161481127126154</v>
      </c>
      <c r="Q843" s="30">
        <f t="shared" si="270"/>
        <v>6.0653328313529792E-2</v>
      </c>
      <c r="R843" s="30">
        <f t="shared" si="275"/>
        <v>-1.4050038768864352</v>
      </c>
      <c r="S843" s="30">
        <f t="shared" si="276"/>
        <v>2.2312586277709161</v>
      </c>
      <c r="T843" s="30">
        <f t="shared" si="277"/>
        <v>-14.38532864774095</v>
      </c>
      <c r="U843" s="39">
        <f t="shared" si="278"/>
        <v>1598009.3959446768</v>
      </c>
      <c r="V843" s="39">
        <f t="shared" si="271"/>
        <v>191761.12751336122</v>
      </c>
      <c r="W843" s="39">
        <f t="shared" si="272"/>
        <v>32502857.853653815</v>
      </c>
      <c r="X843" s="30">
        <f t="shared" si="273"/>
        <v>232.82793197071791</v>
      </c>
    </row>
    <row r="844" spans="5:24" x14ac:dyDescent="0.3">
      <c r="E844" s="30">
        <f t="shared" si="279"/>
        <v>8.4199999999998649</v>
      </c>
      <c r="F844" s="30">
        <f t="shared" si="280"/>
        <v>237.15889739422551</v>
      </c>
      <c r="G844" s="30">
        <f t="shared" si="274"/>
        <v>5.4687303696220244</v>
      </c>
      <c r="H844" s="30">
        <f t="shared" si="281"/>
        <v>-5.9241389445574555E-3</v>
      </c>
      <c r="I844" s="30">
        <f t="shared" si="262"/>
        <v>1.470045173806779</v>
      </c>
      <c r="J844" s="30">
        <f t="shared" si="263"/>
        <v>84.646244828457469</v>
      </c>
      <c r="K844" s="30">
        <f t="shared" si="264"/>
        <v>72.423374677747844</v>
      </c>
      <c r="L844" s="30">
        <f t="shared" si="265"/>
        <v>2894.1851937503166</v>
      </c>
      <c r="M844" s="30">
        <f t="shared" si="266"/>
        <v>4.9429130098305636E-3</v>
      </c>
      <c r="N844" s="30">
        <f t="shared" si="267"/>
        <v>1.0809727257690869E-2</v>
      </c>
      <c r="O844" s="30">
        <f t="shared" si="268"/>
        <v>79.365510705790584</v>
      </c>
      <c r="P844" s="30">
        <f t="shared" si="269"/>
        <v>-0.50215807196295958</v>
      </c>
      <c r="Q844" s="30">
        <f t="shared" si="270"/>
        <v>6.065568087348764E-2</v>
      </c>
      <c r="R844" s="30">
        <f t="shared" si="275"/>
        <v>-1.3913671982392823</v>
      </c>
      <c r="S844" s="30">
        <f t="shared" si="276"/>
        <v>2.3344358375931025</v>
      </c>
      <c r="T844" s="30">
        <f t="shared" si="277"/>
        <v>-14.385034396652342</v>
      </c>
      <c r="U844" s="39">
        <f t="shared" si="278"/>
        <v>1626587.6179844912</v>
      </c>
      <c r="V844" s="39">
        <f t="shared" si="271"/>
        <v>195190.51415813895</v>
      </c>
      <c r="W844" s="39">
        <f t="shared" si="272"/>
        <v>32504809.758795395</v>
      </c>
      <c r="X844" s="30">
        <f t="shared" si="273"/>
        <v>233.02618307168663</v>
      </c>
    </row>
    <row r="845" spans="5:24" x14ac:dyDescent="0.3">
      <c r="E845" s="30">
        <f t="shared" si="279"/>
        <v>8.4299999999998647</v>
      </c>
      <c r="F845" s="30">
        <f t="shared" si="280"/>
        <v>237.14498372224313</v>
      </c>
      <c r="G845" s="30">
        <f t="shared" si="274"/>
        <v>5.4686716997585023</v>
      </c>
      <c r="H845" s="30">
        <f t="shared" si="281"/>
        <v>-5.8669863522098353E-3</v>
      </c>
      <c r="I845" s="30">
        <f t="shared" si="262"/>
        <v>1.49338953218271</v>
      </c>
      <c r="J845" s="30">
        <f t="shared" si="263"/>
        <v>84.502394484490949</v>
      </c>
      <c r="K845" s="30">
        <f t="shared" si="264"/>
        <v>72.543249964386618</v>
      </c>
      <c r="L845" s="30">
        <f t="shared" si="265"/>
        <v>2898.9756537534613</v>
      </c>
      <c r="M845" s="30">
        <f t="shared" si="266"/>
        <v>5.0339256016368825E-3</v>
      </c>
      <c r="N845" s="30">
        <f t="shared" si="267"/>
        <v>1.0839799967847841E-2</v>
      </c>
      <c r="O845" s="30">
        <f t="shared" si="268"/>
        <v>79.263448886746332</v>
      </c>
      <c r="P845" s="30">
        <f t="shared" si="269"/>
        <v>-0.48795741144039279</v>
      </c>
      <c r="Q845" s="30">
        <f t="shared" si="270"/>
        <v>6.0658138213466412E-2</v>
      </c>
      <c r="R845" s="30">
        <f t="shared" si="275"/>
        <v>-1.3768339820684863</v>
      </c>
      <c r="S845" s="30">
        <f t="shared" si="276"/>
        <v>2.446463926708875</v>
      </c>
      <c r="T845" s="30">
        <f t="shared" si="277"/>
        <v>-14.384773199254067</v>
      </c>
      <c r="U845" s="39">
        <f t="shared" si="278"/>
        <v>1656440.3733873817</v>
      </c>
      <c r="V845" s="39">
        <f t="shared" si="271"/>
        <v>198772.84480648578</v>
      </c>
      <c r="W845" s="39">
        <f t="shared" si="272"/>
        <v>32506797.487243459</v>
      </c>
      <c r="X845" s="30">
        <f t="shared" si="273"/>
        <v>233.22410730116596</v>
      </c>
    </row>
    <row r="846" spans="5:24" x14ac:dyDescent="0.3">
      <c r="E846" s="30">
        <f t="shared" si="279"/>
        <v>8.4399999999998645</v>
      </c>
      <c r="F846" s="30">
        <f t="shared" si="280"/>
        <v>237.13121538242245</v>
      </c>
      <c r="G846" s="30">
        <f t="shared" si="274"/>
        <v>5.4686136393293667</v>
      </c>
      <c r="H846" s="30">
        <f t="shared" si="281"/>
        <v>-5.8060429135586844E-3</v>
      </c>
      <c r="I846" s="30">
        <f t="shared" si="262"/>
        <v>1.5178541714497986</v>
      </c>
      <c r="J846" s="30">
        <f t="shared" si="263"/>
        <v>84.358546752498413</v>
      </c>
      <c r="K846" s="30">
        <f t="shared" si="264"/>
        <v>72.663123074380408</v>
      </c>
      <c r="L846" s="30">
        <f t="shared" si="265"/>
        <v>2903.7660267734504</v>
      </c>
      <c r="M846" s="30">
        <f t="shared" si="266"/>
        <v>5.1291439772200038E-3</v>
      </c>
      <c r="N846" s="30">
        <f t="shared" si="267"/>
        <v>1.0869963031597903E-2</v>
      </c>
      <c r="O846" s="30">
        <f t="shared" si="268"/>
        <v>79.161388920897622</v>
      </c>
      <c r="P846" s="30">
        <f t="shared" si="269"/>
        <v>-0.47353277765058671</v>
      </c>
      <c r="Q846" s="30">
        <f t="shared" si="270"/>
        <v>6.0660709109607157E-2</v>
      </c>
      <c r="R846" s="30">
        <f t="shared" si="275"/>
        <v>-1.3613273996552004</v>
      </c>
      <c r="S846" s="30">
        <f t="shared" si="276"/>
        <v>2.5685236642416505</v>
      </c>
      <c r="T846" s="30">
        <f t="shared" si="277"/>
        <v>-14.384547677120731</v>
      </c>
      <c r="U846" s="39">
        <f t="shared" si="278"/>
        <v>1687674.5035525735</v>
      </c>
      <c r="V846" s="39">
        <f t="shared" si="271"/>
        <v>202520.94042630881</v>
      </c>
      <c r="W846" s="39">
        <f t="shared" si="272"/>
        <v>32508822.696647722</v>
      </c>
      <c r="X846" s="30">
        <f t="shared" si="273"/>
        <v>233.42170633227349</v>
      </c>
    </row>
    <row r="847" spans="5:24" x14ac:dyDescent="0.3">
      <c r="E847" s="30">
        <f t="shared" si="279"/>
        <v>8.4499999999998643</v>
      </c>
      <c r="F847" s="30">
        <f t="shared" si="280"/>
        <v>237.1176021084259</v>
      </c>
      <c r="G847" s="30">
        <f t="shared" si="274"/>
        <v>5.4685562294909094</v>
      </c>
      <c r="H847" s="30">
        <f t="shared" si="281"/>
        <v>-5.7409838457367357E-3</v>
      </c>
      <c r="I847" s="30">
        <f t="shared" si="262"/>
        <v>1.5435394080922151</v>
      </c>
      <c r="J847" s="30">
        <f t="shared" si="263"/>
        <v>84.214701275727208</v>
      </c>
      <c r="K847" s="30">
        <f t="shared" si="264"/>
        <v>72.782994305023081</v>
      </c>
      <c r="L847" s="30">
        <f t="shared" si="265"/>
        <v>2908.5563246907504</v>
      </c>
      <c r="M847" s="30">
        <f t="shared" si="266"/>
        <v>5.2289359731076158E-3</v>
      </c>
      <c r="N847" s="30">
        <f t="shared" si="267"/>
        <v>1.0900216720408844E-2</v>
      </c>
      <c r="O847" s="30">
        <f t="shared" si="268"/>
        <v>79.059330555128454</v>
      </c>
      <c r="P847" s="30">
        <f t="shared" si="269"/>
        <v>-0.45886919173480406</v>
      </c>
      <c r="Q847" s="30">
        <f t="shared" si="270"/>
        <v>6.0663403493496117E-2</v>
      </c>
      <c r="R847" s="30">
        <f t="shared" si="275"/>
        <v>-1.344760491683749</v>
      </c>
      <c r="S847" s="30">
        <f t="shared" si="276"/>
        <v>2.7020178775443497</v>
      </c>
      <c r="T847" s="30">
        <f t="shared" si="277"/>
        <v>-14.384360772113705</v>
      </c>
      <c r="U847" s="39">
        <f t="shared" si="278"/>
        <v>1720410.9202720288</v>
      </c>
      <c r="V847" s="39">
        <f t="shared" si="271"/>
        <v>206449.31043264345</v>
      </c>
      <c r="W847" s="39">
        <f t="shared" si="272"/>
        <v>32510887.18975205</v>
      </c>
      <c r="X847" s="30">
        <f t="shared" si="273"/>
        <v>233.61898190287405</v>
      </c>
    </row>
    <row r="848" spans="5:24" x14ac:dyDescent="0.3">
      <c r="E848" s="30">
        <f t="shared" si="279"/>
        <v>8.4599999999998641</v>
      </c>
      <c r="F848" s="30">
        <f t="shared" si="280"/>
        <v>237.10415450350905</v>
      </c>
      <c r="G848" s="30">
        <f t="shared" si="274"/>
        <v>5.4684995150752043</v>
      </c>
      <c r="H848" s="30">
        <f t="shared" si="281"/>
        <v>-5.6714415705094723E-3</v>
      </c>
      <c r="I848" s="30">
        <f t="shared" si="262"/>
        <v>1.5705595868676587</v>
      </c>
      <c r="J848" s="30">
        <f t="shared" si="263"/>
        <v>84.07085766800607</v>
      </c>
      <c r="K848" s="30">
        <f t="shared" si="264"/>
        <v>72.902863978124032</v>
      </c>
      <c r="L848" s="30">
        <f t="shared" si="265"/>
        <v>2913.3465603655186</v>
      </c>
      <c r="M848" s="30">
        <f t="shared" si="266"/>
        <v>5.3337202048212634E-3</v>
      </c>
      <c r="N848" s="30">
        <f t="shared" si="267"/>
        <v>1.0930561306564059E-2</v>
      </c>
      <c r="O848" s="30">
        <f t="shared" si="268"/>
        <v>78.957273515450311</v>
      </c>
      <c r="P848" s="30">
        <f t="shared" si="269"/>
        <v>-0.44394975931979025</v>
      </c>
      <c r="Q848" s="30">
        <f t="shared" si="270"/>
        <v>6.0666232667752389E-2</v>
      </c>
      <c r="R848" s="30">
        <f t="shared" si="275"/>
        <v>-1.3270342773192136</v>
      </c>
      <c r="S848" s="30">
        <f t="shared" si="276"/>
        <v>2.8486268839521225</v>
      </c>
      <c r="T848" s="30">
        <f t="shared" si="277"/>
        <v>-14.38421580360059</v>
      </c>
      <c r="U848" s="39">
        <f t="shared" si="278"/>
        <v>1754787.231229471</v>
      </c>
      <c r="V848" s="39">
        <f t="shared" si="271"/>
        <v>210574.46774753652</v>
      </c>
      <c r="W848" s="39">
        <f t="shared" si="272"/>
        <v>32512992.934429526</v>
      </c>
      <c r="X848" s="30">
        <f t="shared" si="273"/>
        <v>233.81593582388044</v>
      </c>
    </row>
    <row r="849" spans="5:24" x14ac:dyDescent="0.3">
      <c r="E849" s="30">
        <f t="shared" si="279"/>
        <v>8.4699999999998639</v>
      </c>
      <c r="F849" s="30">
        <f t="shared" si="280"/>
        <v>237.09088416073587</v>
      </c>
      <c r="G849" s="30">
        <f t="shared" si="274"/>
        <v>5.4684435450978972</v>
      </c>
      <c r="H849" s="30">
        <f t="shared" si="281"/>
        <v>-5.5969977307057661E-3</v>
      </c>
      <c r="I849" s="30">
        <f t="shared" si="262"/>
        <v>1.5990458557071801</v>
      </c>
      <c r="J849" s="30">
        <f t="shared" si="263"/>
        <v>83.927015509970062</v>
      </c>
      <c r="K849" s="30">
        <f t="shared" si="264"/>
        <v>73.022732443154041</v>
      </c>
      <c r="L849" s="30">
        <f t="shared" si="265"/>
        <v>2918.1367477633175</v>
      </c>
      <c r="M849" s="30">
        <f t="shared" si="266"/>
        <v>5.4439760346322976E-3</v>
      </c>
      <c r="N849" s="30">
        <f t="shared" si="267"/>
        <v>1.0960997063165027E-2</v>
      </c>
      <c r="O849" s="30">
        <f t="shared" si="268"/>
        <v>78.855217504323761</v>
      </c>
      <c r="P849" s="30">
        <f t="shared" si="269"/>
        <v>-0.42875531046785958</v>
      </c>
      <c r="Q849" s="30">
        <f t="shared" si="270"/>
        <v>6.0669209575157285E-2</v>
      </c>
      <c r="R849" s="30">
        <f t="shared" si="275"/>
        <v>-1.3080353935881972</v>
      </c>
      <c r="S849" s="30">
        <f t="shared" si="276"/>
        <v>3.0103815856936968</v>
      </c>
      <c r="T849" s="30">
        <f t="shared" si="277"/>
        <v>-14.384116539507023</v>
      </c>
      <c r="U849" s="39">
        <f t="shared" si="278"/>
        <v>1790961.0175516987</v>
      </c>
      <c r="V849" s="39">
        <f t="shared" si="271"/>
        <v>214915.32210620385</v>
      </c>
      <c r="W849" s="39">
        <f t="shared" si="272"/>
        <v>32515142.08765059</v>
      </c>
      <c r="X849" s="30">
        <f t="shared" si="273"/>
        <v>234.01256998904165</v>
      </c>
    </row>
    <row r="850" spans="5:24" x14ac:dyDescent="0.3">
      <c r="E850" s="30">
        <f t="shared" si="279"/>
        <v>8.4799999999998636</v>
      </c>
      <c r="F850" s="30">
        <f t="shared" si="280"/>
        <v>237.07780380679998</v>
      </c>
      <c r="G850" s="30">
        <f t="shared" si="274"/>
        <v>5.4683883733656797</v>
      </c>
      <c r="H850" s="30">
        <f t="shared" si="281"/>
        <v>-5.5171732217473846E-3</v>
      </c>
      <c r="I850" s="30">
        <f t="shared" si="262"/>
        <v>1.6291496715641169</v>
      </c>
      <c r="J850" s="30">
        <f t="shared" si="263"/>
        <v>83.783174344574988</v>
      </c>
      <c r="K850" s="30">
        <f t="shared" si="264"/>
        <v>73.142600080983271</v>
      </c>
      <c r="L850" s="30">
        <f t="shared" si="265"/>
        <v>2922.9269021044934</v>
      </c>
      <c r="M850" s="30">
        <f t="shared" si="266"/>
        <v>5.5602561519940827E-3</v>
      </c>
      <c r="N850" s="30">
        <f t="shared" si="267"/>
        <v>1.0991524264133769E-2</v>
      </c>
      <c r="O850" s="30">
        <f t="shared" si="268"/>
        <v>78.753162197475959</v>
      </c>
      <c r="P850" s="30">
        <f t="shared" si="269"/>
        <v>-0.41326394804411748</v>
      </c>
      <c r="Q850" s="30">
        <f t="shared" si="270"/>
        <v>6.0672349138326052E-2</v>
      </c>
      <c r="R850" s="30">
        <f t="shared" si="275"/>
        <v>-1.2876331159119816</v>
      </c>
      <c r="S850" s="30">
        <f t="shared" si="276"/>
        <v>3.1897612248946561</v>
      </c>
      <c r="T850" s="30">
        <f t="shared" si="277"/>
        <v>-14.384067285513733</v>
      </c>
      <c r="U850" s="39">
        <f t="shared" si="278"/>
        <v>1829113.9704469156</v>
      </c>
      <c r="V850" s="39">
        <f t="shared" si="271"/>
        <v>219493.67645362986</v>
      </c>
      <c r="W850" s="39">
        <f t="shared" si="272"/>
        <v>32517337.024415124</v>
      </c>
      <c r="X850" s="30">
        <f t="shared" si="273"/>
        <v>234.20888638658056</v>
      </c>
    </row>
    <row r="851" spans="5:24" x14ac:dyDescent="0.3">
      <c r="E851" s="30">
        <f t="shared" si="279"/>
        <v>8.4899999999998634</v>
      </c>
      <c r="F851" s="30">
        <f t="shared" si="280"/>
        <v>237.06492747564087</v>
      </c>
      <c r="G851" s="30">
        <f t="shared" si="274"/>
        <v>5.4683340592095711</v>
      </c>
      <c r="H851" s="30">
        <f t="shared" si="281"/>
        <v>-5.4314156108681289E-3</v>
      </c>
      <c r="I851" s="30">
        <f t="shared" si="262"/>
        <v>1.6610472838130634</v>
      </c>
      <c r="J851" s="30">
        <f t="shared" si="263"/>
        <v>83.639333671719854</v>
      </c>
      <c r="K851" s="30">
        <f t="shared" si="264"/>
        <v>73.262467308362559</v>
      </c>
      <c r="L851" s="30">
        <f t="shared" si="265"/>
        <v>2927.7170400432547</v>
      </c>
      <c r="M851" s="30">
        <f t="shared" si="266"/>
        <v>5.683202645074748E-3</v>
      </c>
      <c r="N851" s="30">
        <f t="shared" si="267"/>
        <v>1.1022143184215296E-2</v>
      </c>
      <c r="O851" s="30">
        <f t="shared" si="268"/>
        <v>78.651107240085238</v>
      </c>
      <c r="P851" s="30">
        <f t="shared" si="269"/>
        <v>-0.39745047441420983</v>
      </c>
      <c r="Q851" s="30">
        <f t="shared" si="270"/>
        <v>6.0675668693639231E-2</v>
      </c>
      <c r="R851" s="30">
        <f t="shared" si="275"/>
        <v>-1.2656755517081129</v>
      </c>
      <c r="S851" s="30">
        <f t="shared" si="276"/>
        <v>3.3898261786446287</v>
      </c>
      <c r="T851" s="30">
        <f t="shared" si="277"/>
        <v>-14.384072998393597</v>
      </c>
      <c r="U851" s="39">
        <f t="shared" si="278"/>
        <v>1869457.1757632683</v>
      </c>
      <c r="V851" s="39">
        <f t="shared" si="271"/>
        <v>224334.86109159217</v>
      </c>
      <c r="W851" s="39">
        <f t="shared" si="272"/>
        <v>32519580.373026039</v>
      </c>
      <c r="X851" s="30">
        <f t="shared" si="273"/>
        <v>234.40488711315345</v>
      </c>
    </row>
    <row r="852" spans="5:24" x14ac:dyDescent="0.3">
      <c r="E852" s="30">
        <f t="shared" si="279"/>
        <v>8.4999999999998632</v>
      </c>
      <c r="F852" s="30">
        <f t="shared" si="280"/>
        <v>237.0522707201238</v>
      </c>
      <c r="G852" s="30">
        <f t="shared" si="274"/>
        <v>5.4682806683789149</v>
      </c>
      <c r="H852" s="30">
        <f t="shared" si="281"/>
        <v>-5.3390830656141475E-3</v>
      </c>
      <c r="I852" s="30">
        <f t="shared" si="262"/>
        <v>1.6949455455995097</v>
      </c>
      <c r="J852" s="30">
        <f t="shared" si="263"/>
        <v>83.495492941735918</v>
      </c>
      <c r="K852" s="30">
        <f t="shared" si="264"/>
        <v>73.382334583349177</v>
      </c>
      <c r="L852" s="30">
        <f t="shared" si="265"/>
        <v>2932.5071798845024</v>
      </c>
      <c r="M852" s="30">
        <f t="shared" si="266"/>
        <v>5.8135678106380692E-3</v>
      </c>
      <c r="N852" s="30">
        <f t="shared" si="267"/>
        <v>1.1052854098980099E-2</v>
      </c>
      <c r="O852" s="30">
        <f t="shared" si="268"/>
        <v>78.549052242161636</v>
      </c>
      <c r="P852" s="30">
        <f t="shared" si="269"/>
        <v>-0.38128565399492542</v>
      </c>
      <c r="Q852" s="30">
        <f t="shared" si="270"/>
        <v>6.0679188553109442E-2</v>
      </c>
      <c r="R852" s="30">
        <f t="shared" si="275"/>
        <v>-1.2419847116042875</v>
      </c>
      <c r="S852" s="30">
        <f t="shared" si="276"/>
        <v>3.614401528245053</v>
      </c>
      <c r="T852" s="30">
        <f t="shared" si="277"/>
        <v>-14.384139431969137</v>
      </c>
      <c r="U852" s="39">
        <f t="shared" si="278"/>
        <v>1912237.956569931</v>
      </c>
      <c r="V852" s="39">
        <f t="shared" si="271"/>
        <v>229468.55478839172</v>
      </c>
      <c r="W852" s="39">
        <f t="shared" si="272"/>
        <v>32521875.058573924</v>
      </c>
      <c r="X852" s="30">
        <f t="shared" si="273"/>
        <v>234.60057439076277</v>
      </c>
    </row>
    <row r="853" spans="5:24" x14ac:dyDescent="0.3">
      <c r="E853" s="30">
        <f t="shared" si="279"/>
        <v>8.509999999999863</v>
      </c>
      <c r="F853" s="30">
        <f t="shared" si="280"/>
        <v>237.03985087300777</v>
      </c>
      <c r="G853" s="30">
        <f t="shared" si="274"/>
        <v>5.4682282741434776</v>
      </c>
      <c r="H853" s="30">
        <f t="shared" si="281"/>
        <v>-5.2394235437347447E-3</v>
      </c>
      <c r="I853" s="30">
        <f t="shared" si="262"/>
        <v>1.7310895608819603</v>
      </c>
      <c r="J853" s="30">
        <f t="shared" si="263"/>
        <v>83.351651547416225</v>
      </c>
      <c r="K853" s="30">
        <f t="shared" si="264"/>
        <v>73.502202411948915</v>
      </c>
      <c r="L853" s="30">
        <f t="shared" si="265"/>
        <v>2937.2973418492543</v>
      </c>
      <c r="M853" s="30">
        <f t="shared" si="266"/>
        <v>5.9522415082248255E-3</v>
      </c>
      <c r="N853" s="30">
        <f t="shared" si="267"/>
        <v>1.1083657284826616E-2</v>
      </c>
      <c r="O853" s="30">
        <f t="shared" si="268"/>
        <v>78.446996772891808</v>
      </c>
      <c r="P853" s="30">
        <f t="shared" si="269"/>
        <v>-0.364735250517085</v>
      </c>
      <c r="Q853" s="30">
        <f t="shared" si="270"/>
        <v>6.0682932742944284E-2</v>
      </c>
      <c r="R853" s="30">
        <f t="shared" si="275"/>
        <v>-1.2163500304530876</v>
      </c>
      <c r="S853" s="30">
        <f t="shared" si="276"/>
        <v>3.8683358339219502</v>
      </c>
      <c r="T853" s="30">
        <f t="shared" si="277"/>
        <v>-14.384273327924273</v>
      </c>
      <c r="U853" s="39">
        <f t="shared" si="278"/>
        <v>1957748.8675637734</v>
      </c>
      <c r="V853" s="39">
        <f t="shared" si="271"/>
        <v>234929.8641076528</v>
      </c>
      <c r="W853" s="39">
        <f t="shared" si="272"/>
        <v>32524224.357215002</v>
      </c>
      <c r="X853" s="30">
        <f t="shared" si="273"/>
        <v>234.79595058747293</v>
      </c>
    </row>
    <row r="854" spans="5:24" x14ac:dyDescent="0.3">
      <c r="E854" s="30">
        <f t="shared" si="279"/>
        <v>8.5199999999998628</v>
      </c>
      <c r="F854" s="30">
        <f t="shared" si="280"/>
        <v>237.02768737270324</v>
      </c>
      <c r="G854" s="30">
        <f t="shared" si="274"/>
        <v>5.4681769586690949</v>
      </c>
      <c r="H854" s="30">
        <f t="shared" si="281"/>
        <v>-5.1315474382640502E-3</v>
      </c>
      <c r="I854" s="30">
        <f t="shared" si="262"/>
        <v>1.7697729192211797</v>
      </c>
      <c r="J854" s="30">
        <f t="shared" si="263"/>
        <v>83.207808814136982</v>
      </c>
      <c r="K854" s="30">
        <f t="shared" si="264"/>
        <v>73.622071356348286</v>
      </c>
      <c r="L854" s="30">
        <f t="shared" si="265"/>
        <v>2942.0875484036274</v>
      </c>
      <c r="M854" s="30">
        <f t="shared" si="266"/>
        <v>6.1002877315527492E-3</v>
      </c>
      <c r="N854" s="30">
        <f t="shared" si="267"/>
        <v>1.1114553018983722E-2</v>
      </c>
      <c r="O854" s="30">
        <f t="shared" si="268"/>
        <v>78.344940353630193</v>
      </c>
      <c r="P854" s="30">
        <f t="shared" si="269"/>
        <v>-0.34775874907580379</v>
      </c>
      <c r="Q854" s="30">
        <f t="shared" si="270"/>
        <v>6.0686929990974137E-2</v>
      </c>
      <c r="R854" s="30">
        <f t="shared" si="275"/>
        <v>-1.1885197049529865</v>
      </c>
      <c r="S854" s="30">
        <f t="shared" si="276"/>
        <v>4.1578740927746995</v>
      </c>
      <c r="T854" s="30">
        <f t="shared" si="277"/>
        <v>-14.384482669509746</v>
      </c>
      <c r="U854" s="39">
        <f t="shared" si="278"/>
        <v>2006339.7201582359</v>
      </c>
      <c r="V854" s="39">
        <f t="shared" si="271"/>
        <v>240760.76641898829</v>
      </c>
      <c r="W854" s="39">
        <f t="shared" si="272"/>
        <v>32526631.964879192</v>
      </c>
      <c r="X854" s="30">
        <f t="shared" si="273"/>
        <v>234.99101824310381</v>
      </c>
    </row>
    <row r="855" spans="5:24" x14ac:dyDescent="0.3">
      <c r="E855" s="30">
        <f t="shared" si="279"/>
        <v>8.5299999999998626</v>
      </c>
      <c r="F855" s="30">
        <f t="shared" si="280"/>
        <v>237.0158021756537</v>
      </c>
      <c r="G855" s="30">
        <f t="shared" si="274"/>
        <v>5.4681268147590361</v>
      </c>
      <c r="H855" s="30">
        <f t="shared" si="281"/>
        <v>-5.0143910058864094E-3</v>
      </c>
      <c r="I855" s="30">
        <f t="shared" si="262"/>
        <v>1.8113516601489268</v>
      </c>
      <c r="J855" s="30">
        <f t="shared" si="263"/>
        <v>83.06396398744188</v>
      </c>
      <c r="K855" s="30">
        <f t="shared" si="264"/>
        <v>73.74194204526087</v>
      </c>
      <c r="L855" s="30">
        <f t="shared" si="265"/>
        <v>2946.8778246722923</v>
      </c>
      <c r="M855" s="30">
        <f t="shared" si="266"/>
        <v>6.2589944523010485E-3</v>
      </c>
      <c r="N855" s="30">
        <f t="shared" si="267"/>
        <v>1.1145541579513243E-2</v>
      </c>
      <c r="O855" s="30">
        <f t="shared" si="268"/>
        <v>78.242882449090018</v>
      </c>
      <c r="P855" s="30">
        <f t="shared" si="269"/>
        <v>-0.33030762744745723</v>
      </c>
      <c r="Q855" s="30">
        <f t="shared" si="270"/>
        <v>6.0691215072434343E-2</v>
      </c>
      <c r="R855" s="30">
        <f t="shared" si="275"/>
        <v>-1.1581888872253343</v>
      </c>
      <c r="S855" s="30">
        <f t="shared" si="276"/>
        <v>4.4912090053417852</v>
      </c>
      <c r="T855" s="30">
        <f t="shared" si="277"/>
        <v>-14.38477702540815</v>
      </c>
      <c r="U855" s="39">
        <f t="shared" si="278"/>
        <v>2058433.9715823384</v>
      </c>
      <c r="V855" s="39">
        <f t="shared" si="271"/>
        <v>247012.0765898806</v>
      </c>
      <c r="W855" s="39">
        <f t="shared" si="272"/>
        <v>32529102.085645091</v>
      </c>
      <c r="X855" s="30">
        <f t="shared" si="273"/>
        <v>235.18578010154226</v>
      </c>
    </row>
    <row r="856" spans="5:24" x14ac:dyDescent="0.3">
      <c r="E856" s="30">
        <f t="shared" si="279"/>
        <v>8.5399999999998624</v>
      </c>
      <c r="F856" s="30">
        <f t="shared" si="280"/>
        <v>237.00422028678145</v>
      </c>
      <c r="G856" s="30">
        <f t="shared" si="274"/>
        <v>5.468077948093808</v>
      </c>
      <c r="H856" s="30">
        <f t="shared" si="281"/>
        <v>-4.886666522807559E-3</v>
      </c>
      <c r="I856" s="30">
        <f t="shared" si="262"/>
        <v>1.8562637502023447</v>
      </c>
      <c r="J856" s="30">
        <f t="shared" si="263"/>
        <v>82.920116217187797</v>
      </c>
      <c r="K856" s="30">
        <f t="shared" si="264"/>
        <v>73.861815187139271</v>
      </c>
      <c r="L856" s="30">
        <f t="shared" si="265"/>
        <v>2951.6681989664553</v>
      </c>
      <c r="M856" s="30">
        <f t="shared" si="266"/>
        <v>6.4299430639742135E-3</v>
      </c>
      <c r="N856" s="30">
        <f t="shared" si="267"/>
        <v>1.117662324531243E-2</v>
      </c>
      <c r="O856" s="30">
        <f t="shared" si="268"/>
        <v>78.140822456094739</v>
      </c>
      <c r="P856" s="30">
        <f t="shared" si="269"/>
        <v>-0.3123229667095897</v>
      </c>
      <c r="Q856" s="30">
        <f t="shared" si="270"/>
        <v>6.069583068494952E-2</v>
      </c>
      <c r="R856" s="30">
        <f t="shared" si="275"/>
        <v>-1.1249832353287823</v>
      </c>
      <c r="S856" s="30">
        <f t="shared" si="276"/>
        <v>4.8793198221077718</v>
      </c>
      <c r="T856" s="30">
        <f t="shared" si="277"/>
        <v>-14.385168026144965</v>
      </c>
      <c r="U856" s="39">
        <f t="shared" si="278"/>
        <v>2114551.5584984422</v>
      </c>
      <c r="V856" s="39">
        <f t="shared" si="271"/>
        <v>253746.18701981305</v>
      </c>
      <c r="W856" s="39">
        <f t="shared" si="272"/>
        <v>32531639.547515288</v>
      </c>
      <c r="X856" s="30">
        <f t="shared" si="273"/>
        <v>235.38023915203252</v>
      </c>
    </row>
    <row r="857" spans="5:24" x14ac:dyDescent="0.3">
      <c r="E857" s="30">
        <f t="shared" si="279"/>
        <v>8.5499999999998622</v>
      </c>
      <c r="F857" s="30">
        <f t="shared" si="280"/>
        <v>236.99297045442816</v>
      </c>
      <c r="G857" s="30">
        <f t="shared" si="274"/>
        <v>5.4680304801654103</v>
      </c>
      <c r="H857" s="30">
        <f t="shared" si="281"/>
        <v>-4.7467928397715298E-3</v>
      </c>
      <c r="I857" s="30">
        <f t="shared" si="262"/>
        <v>1.9050569484234223</v>
      </c>
      <c r="J857" s="30">
        <f t="shared" si="263"/>
        <v>82.776264536926348</v>
      </c>
      <c r="K857" s="30">
        <f t="shared" si="264"/>
        <v>73.981691587357147</v>
      </c>
      <c r="L857" s="30">
        <f t="shared" si="265"/>
        <v>2956.4587034704832</v>
      </c>
      <c r="M857" s="30">
        <f t="shared" si="266"/>
        <v>6.6151076233808221E-3</v>
      </c>
      <c r="N857" s="30">
        <f t="shared" si="267"/>
        <v>1.1207798296116477E-2</v>
      </c>
      <c r="O857" s="30">
        <f t="shared" si="268"/>
        <v>78.038759688949241</v>
      </c>
      <c r="P857" s="30">
        <f t="shared" si="269"/>
        <v>-0.29373206538403235</v>
      </c>
      <c r="Q857" s="30">
        <f t="shared" si="270"/>
        <v>6.0700830128053496E-2</v>
      </c>
      <c r="R857" s="30">
        <f t="shared" si="275"/>
        <v>-1.0884354049099687</v>
      </c>
      <c r="S857" s="30">
        <f t="shared" si="276"/>
        <v>5.3372926905037099</v>
      </c>
      <c r="T857" s="30">
        <f t="shared" si="277"/>
        <v>-14.385670041097045</v>
      </c>
      <c r="U857" s="39">
        <f t="shared" si="278"/>
        <v>2175341.5279923105</v>
      </c>
      <c r="V857" s="39">
        <f t="shared" si="271"/>
        <v>261040.98335907725</v>
      </c>
      <c r="W857" s="39">
        <f t="shared" si="272"/>
        <v>32534249.957348879</v>
      </c>
      <c r="X857" s="30">
        <f t="shared" si="273"/>
        <v>235.57439868290962</v>
      </c>
    </row>
    <row r="858" spans="5:24" x14ac:dyDescent="0.3">
      <c r="E858" s="30">
        <f t="shared" si="279"/>
        <v>8.5599999999998619</v>
      </c>
      <c r="F858" s="30">
        <f t="shared" si="280"/>
        <v>236.98208610037906</v>
      </c>
      <c r="G858" s="30">
        <f t="shared" si="274"/>
        <v>5.46798455220401</v>
      </c>
      <c r="H858" s="30">
        <f t="shared" si="281"/>
        <v>-4.592796140023836E-3</v>
      </c>
      <c r="I858" s="30">
        <f t="shared" si="262"/>
        <v>1.9584298753284595</v>
      </c>
      <c r="J858" s="30">
        <f t="shared" si="263"/>
        <v>82.632407836515384</v>
      </c>
      <c r="K858" s="30">
        <f t="shared" si="264"/>
        <v>74.101572171032956</v>
      </c>
      <c r="L858" s="30">
        <f t="shared" si="265"/>
        <v>2961.2493751539896</v>
      </c>
      <c r="M858" s="30">
        <f t="shared" si="266"/>
        <v>6.8170009502741356E-3</v>
      </c>
      <c r="N858" s="30">
        <f t="shared" si="267"/>
        <v>1.1239067012501061E-2</v>
      </c>
      <c r="O858" s="30">
        <f t="shared" si="268"/>
        <v>77.936693360007666</v>
      </c>
      <c r="P858" s="30">
        <f t="shared" si="269"/>
        <v>-0.27444350002391787</v>
      </c>
      <c r="Q858" s="30">
        <f t="shared" si="270"/>
        <v>6.0706281247879613E-2</v>
      </c>
      <c r="R858" s="30">
        <f t="shared" si="275"/>
        <v>-1.0479504403002255</v>
      </c>
      <c r="S858" s="30">
        <f t="shared" si="276"/>
        <v>5.8864833964128822</v>
      </c>
      <c r="T858" s="30">
        <f t="shared" si="277"/>
        <v>-14.386301169518834</v>
      </c>
      <c r="U858" s="39">
        <f t="shared" si="278"/>
        <v>2241630.0752180582</v>
      </c>
      <c r="V858" s="39">
        <f t="shared" si="271"/>
        <v>268995.60902616696</v>
      </c>
      <c r="W858" s="39">
        <f t="shared" si="272"/>
        <v>32536939.91343914</v>
      </c>
      <c r="X858" s="30">
        <f t="shared" si="273"/>
        <v>235.76826235302724</v>
      </c>
    </row>
    <row r="859" spans="5:24" x14ac:dyDescent="0.3">
      <c r="E859" s="30">
        <f t="shared" si="279"/>
        <v>8.5699999999998617</v>
      </c>
      <c r="F859" s="30">
        <f t="shared" si="280"/>
        <v>236.97160659597606</v>
      </c>
      <c r="G859" s="30">
        <f t="shared" si="274"/>
        <v>5.4679403305656251</v>
      </c>
      <c r="H859" s="30">
        <f t="shared" si="281"/>
        <v>-4.4221638384911444E-3</v>
      </c>
      <c r="I859" s="30">
        <f t="shared" si="262"/>
        <v>2.0172947092925884</v>
      </c>
      <c r="J859" s="30">
        <f t="shared" si="263"/>
        <v>82.488544824820195</v>
      </c>
      <c r="K859" s="30">
        <f t="shared" si="264"/>
        <v>74.221458014112272</v>
      </c>
      <c r="L859" s="30">
        <f t="shared" si="265"/>
        <v>2966.0402570139458</v>
      </c>
      <c r="M859" s="30">
        <f t="shared" si="266"/>
        <v>7.0388974092165371E-3</v>
      </c>
      <c r="N859" s="30">
        <f t="shared" si="267"/>
        <v>1.127042967588484E-2</v>
      </c>
      <c r="O859" s="30">
        <f t="shared" si="268"/>
        <v>77.834622553209925</v>
      </c>
      <c r="P859" s="30">
        <f t="shared" si="269"/>
        <v>-0.25433966733421792</v>
      </c>
      <c r="Q859" s="30">
        <f t="shared" si="270"/>
        <v>6.0712272452271059E-2</v>
      </c>
      <c r="R859" s="30">
        <f t="shared" si="275"/>
        <v>-1.0027529995950999</v>
      </c>
      <c r="S859" s="30">
        <f t="shared" si="276"/>
        <v>6.5582331108989669</v>
      </c>
      <c r="T859" s="30">
        <f t="shared" si="277"/>
        <v>-14.387084743107291</v>
      </c>
      <c r="U859" s="39">
        <f t="shared" si="278"/>
        <v>2314493.7933361297</v>
      </c>
      <c r="V859" s="39">
        <f t="shared" si="271"/>
        <v>277739.25520033558</v>
      </c>
      <c r="W859" s="39">
        <f t="shared" si="272"/>
        <v>32539717.305991143</v>
      </c>
      <c r="X859" s="30">
        <f t="shared" si="273"/>
        <v>235.96183428909933</v>
      </c>
    </row>
    <row r="860" spans="5:24" x14ac:dyDescent="0.3">
      <c r="E860" s="30">
        <f t="shared" si="279"/>
        <v>8.5799999999998615</v>
      </c>
      <c r="F860" s="30">
        <f t="shared" si="280"/>
        <v>236.96157906598012</v>
      </c>
      <c r="G860" s="30">
        <f t="shared" si="274"/>
        <v>5.4678980143476403</v>
      </c>
      <c r="H860" s="30">
        <f t="shared" si="281"/>
        <v>-4.2316217984783577E-3</v>
      </c>
      <c r="I860" s="30">
        <f t="shared" si="262"/>
        <v>2.082877040401578</v>
      </c>
      <c r="J860" s="30">
        <f t="shared" si="263"/>
        <v>82.344673977389121</v>
      </c>
      <c r="K860" s="30">
        <f t="shared" si="264"/>
        <v>74.341350386971499</v>
      </c>
      <c r="L860" s="30">
        <f t="shared" si="265"/>
        <v>2970.8313998171739</v>
      </c>
      <c r="M860" s="30">
        <f t="shared" si="266"/>
        <v>7.2851873117941507E-3</v>
      </c>
      <c r="N860" s="30">
        <f t="shared" si="267"/>
        <v>1.1301886568531986E-2</v>
      </c>
      <c r="O860" s="30">
        <f t="shared" si="268"/>
        <v>77.732546186957578</v>
      </c>
      <c r="P860" s="30">
        <f t="shared" si="269"/>
        <v>-0.23326504860927125</v>
      </c>
      <c r="Q860" s="30">
        <f t="shared" si="270"/>
        <v>6.0718922279640652E-2</v>
      </c>
      <c r="R860" s="30">
        <f t="shared" si="275"/>
        <v>-0.95180339850974616</v>
      </c>
      <c r="S860" s="30">
        <f t="shared" si="276"/>
        <v>7.4006350264922274</v>
      </c>
      <c r="T860" s="30">
        <f t="shared" si="277"/>
        <v>-14.38805170256817</v>
      </c>
      <c r="U860" s="39">
        <f t="shared" si="278"/>
        <v>2395376.1982192853</v>
      </c>
      <c r="V860" s="39">
        <f t="shared" si="271"/>
        <v>287445.14378631423</v>
      </c>
      <c r="W860" s="39">
        <f t="shared" si="272"/>
        <v>32542591.757429007</v>
      </c>
      <c r="X860" s="30">
        <f t="shared" si="273"/>
        <v>236.15511922235348</v>
      </c>
    </row>
    <row r="861" spans="5:24" x14ac:dyDescent="0.3">
      <c r="E861" s="30">
        <f t="shared" si="279"/>
        <v>8.5899999999998613</v>
      </c>
      <c r="F861" s="30">
        <f t="shared" si="280"/>
        <v>236.95206103199502</v>
      </c>
      <c r="G861" s="30">
        <f t="shared" si="274"/>
        <v>5.467857846548358</v>
      </c>
      <c r="H861" s="30">
        <f t="shared" si="281"/>
        <v>-4.0167799282286865E-3</v>
      </c>
      <c r="I861" s="30">
        <f t="shared" si="262"/>
        <v>2.1568833906665001</v>
      </c>
      <c r="J861" s="30">
        <f t="shared" si="263"/>
        <v>82.200793460363442</v>
      </c>
      <c r="K861" s="30">
        <f t="shared" si="264"/>
        <v>74.46125081782624</v>
      </c>
      <c r="L861" s="30">
        <f t="shared" si="265"/>
        <v>2975.6228646342734</v>
      </c>
      <c r="M861" s="30">
        <f t="shared" si="266"/>
        <v>7.56197077681167E-3</v>
      </c>
      <c r="N861" s="30">
        <f t="shared" si="267"/>
        <v>1.1333437973554759E-2</v>
      </c>
      <c r="O861" s="30">
        <f t="shared" si="268"/>
        <v>77.630462960127872</v>
      </c>
      <c r="P861" s="30">
        <f t="shared" si="269"/>
        <v>-0.21100678359604577</v>
      </c>
      <c r="Q861" s="30">
        <f t="shared" si="270"/>
        <v>6.0726395433196127E-2</v>
      </c>
      <c r="R861" s="30">
        <f t="shared" si="275"/>
        <v>-0.8936569253828357</v>
      </c>
      <c r="S861" s="30">
        <f t="shared" si="276"/>
        <v>8.4917865221789963</v>
      </c>
      <c r="T861" s="30">
        <f t="shared" si="277"/>
        <v>-14.389244556939753</v>
      </c>
      <c r="U861" s="39">
        <f t="shared" si="278"/>
        <v>2486282.9821306546</v>
      </c>
      <c r="V861" s="39">
        <f t="shared" si="271"/>
        <v>298353.95785567857</v>
      </c>
      <c r="W861" s="39">
        <f t="shared" si="272"/>
        <v>32545575.297007564</v>
      </c>
      <c r="X861" s="30">
        <f t="shared" si="273"/>
        <v>236.34812268739523</v>
      </c>
    </row>
    <row r="862" spans="5:24" x14ac:dyDescent="0.3">
      <c r="E862" s="30">
        <f t="shared" si="279"/>
        <v>8.5999999999998611</v>
      </c>
      <c r="F862" s="30">
        <f t="shared" si="280"/>
        <v>236.9431244627412</v>
      </c>
      <c r="G862" s="30">
        <f t="shared" si="274"/>
        <v>5.4678201311651744</v>
      </c>
      <c r="H862" s="30">
        <f t="shared" si="281"/>
        <v>-3.7715383183645201E-3</v>
      </c>
      <c r="I862" s="30">
        <f t="shared" si="262"/>
        <v>2.2418012558882903</v>
      </c>
      <c r="J862" s="30">
        <f t="shared" si="263"/>
        <v>82.05690101479405</v>
      </c>
      <c r="K862" s="30">
        <f t="shared" si="264"/>
        <v>74.581161189134065</v>
      </c>
      <c r="L862" s="30">
        <f t="shared" si="265"/>
        <v>2980.414726692075</v>
      </c>
      <c r="M862" s="30">
        <f t="shared" si="266"/>
        <v>7.8781200947760314E-3</v>
      </c>
      <c r="N862" s="30">
        <f t="shared" si="267"/>
        <v>1.136508417491601E-2</v>
      </c>
      <c r="O862" s="30">
        <f t="shared" si="268"/>
        <v>77.528371269996384</v>
      </c>
      <c r="P862" s="30">
        <f t="shared" si="269"/>
        <v>-0.187260403241788</v>
      </c>
      <c r="Q862" s="30">
        <f t="shared" si="270"/>
        <v>6.0734931464781164E-2</v>
      </c>
      <c r="R862" s="30">
        <f t="shared" si="275"/>
        <v>-0.8262121640377148</v>
      </c>
      <c r="S862" s="30">
        <f t="shared" si="276"/>
        <v>9.9682920565899149</v>
      </c>
      <c r="T862" s="30">
        <f t="shared" si="277"/>
        <v>-14.3907244252957</v>
      </c>
      <c r="U862" s="39">
        <f t="shared" si="278"/>
        <v>2590131.2997276359</v>
      </c>
      <c r="V862" s="39">
        <f t="shared" si="271"/>
        <v>310815.75596731628</v>
      </c>
      <c r="W862" s="39">
        <f t="shared" si="272"/>
        <v>32548683.454567239</v>
      </c>
      <c r="X862" s="30">
        <f t="shared" si="273"/>
        <v>236.54085132477047</v>
      </c>
    </row>
    <row r="863" spans="5:24" x14ac:dyDescent="0.3">
      <c r="E863" s="30">
        <f t="shared" si="279"/>
        <v>8.6099999999998609</v>
      </c>
      <c r="F863" s="30">
        <f t="shared" si="280"/>
        <v>236.93486234110082</v>
      </c>
      <c r="G863" s="30">
        <f t="shared" si="274"/>
        <v>5.467785260916413</v>
      </c>
      <c r="H863" s="30">
        <f t="shared" si="281"/>
        <v>-3.4870248761365019E-3</v>
      </c>
      <c r="I863" s="30">
        <f t="shared" si="262"/>
        <v>2.3414841764541894</v>
      </c>
      <c r="J863" s="30">
        <f t="shared" si="263"/>
        <v>81.912993770541092</v>
      </c>
      <c r="K863" s="30">
        <f t="shared" si="264"/>
        <v>74.701083892678199</v>
      </c>
      <c r="L863" s="30">
        <f t="shared" si="265"/>
        <v>2985.2070815710936</v>
      </c>
      <c r="M863" s="30">
        <f t="shared" si="266"/>
        <v>8.2473487302983685E-3</v>
      </c>
      <c r="N863" s="30">
        <f t="shared" si="267"/>
        <v>1.1396825457431762E-2</v>
      </c>
      <c r="O863" s="30">
        <f t="shared" si="268"/>
        <v>77.426269080198907</v>
      </c>
      <c r="P863" s="30">
        <f t="shared" si="269"/>
        <v>-0.16156419550605747</v>
      </c>
      <c r="Q863" s="30">
        <f t="shared" si="270"/>
        <v>6.0744900637940268E-2</v>
      </c>
      <c r="R863" s="30">
        <f t="shared" si="275"/>
        <v>-0.74622083478985135</v>
      </c>
      <c r="S863" s="30">
        <f t="shared" si="276"/>
        <v>12.094786409647506</v>
      </c>
      <c r="T863" s="30">
        <f t="shared" si="277"/>
        <v>-14.392584670574225</v>
      </c>
      <c r="U863" s="39">
        <f t="shared" si="278"/>
        <v>2711430.0053527211</v>
      </c>
      <c r="V863" s="39">
        <f t="shared" si="271"/>
        <v>325371.60064232652</v>
      </c>
      <c r="W863" s="39">
        <f t="shared" si="272"/>
        <v>32551937.170573663</v>
      </c>
      <c r="X863" s="30">
        <f t="shared" si="273"/>
        <v>236.73331336805126</v>
      </c>
    </row>
    <row r="864" spans="5:24" x14ac:dyDescent="0.3">
      <c r="E864" s="30">
        <f t="shared" si="279"/>
        <v>8.6199999999998607</v>
      </c>
      <c r="F864" s="30">
        <f t="shared" si="280"/>
        <v>236.92740013275292</v>
      </c>
      <c r="G864" s="30">
        <f t="shared" si="274"/>
        <v>5.4677537656531712</v>
      </c>
      <c r="H864" s="30">
        <f t="shared" si="281"/>
        <v>-3.1495263241865246E-3</v>
      </c>
      <c r="I864" s="30">
        <f t="shared" si="262"/>
        <v>2.4624320405506643</v>
      </c>
      <c r="J864" s="30">
        <f t="shared" si="263"/>
        <v>81.769067923835351</v>
      </c>
      <c r="K864" s="30">
        <f t="shared" si="264"/>
        <v>74.821022098266312</v>
      </c>
      <c r="L864" s="30">
        <f t="shared" si="265"/>
        <v>2990.000055943286</v>
      </c>
      <c r="M864" s="30">
        <f t="shared" si="266"/>
        <v>8.6927330731714318E-3</v>
      </c>
      <c r="N864" s="30">
        <f t="shared" si="267"/>
        <v>1.142866210677378E-2</v>
      </c>
      <c r="O864" s="30">
        <f t="shared" si="268"/>
        <v>77.324153691961186</v>
      </c>
      <c r="P864" s="30">
        <f t="shared" si="269"/>
        <v>-0.13315870464076965</v>
      </c>
      <c r="Q864" s="30">
        <f t="shared" si="270"/>
        <v>6.0756926015197839E-2</v>
      </c>
      <c r="R864" s="30">
        <f t="shared" si="275"/>
        <v>-0.6482165528791195</v>
      </c>
      <c r="S864" s="30">
        <f t="shared" si="276"/>
        <v>15.466857030718851</v>
      </c>
      <c r="T864" s="30">
        <f t="shared" si="277"/>
        <v>-14.394980520838844</v>
      </c>
      <c r="U864" s="39">
        <f t="shared" si="278"/>
        <v>2857766.2628891827</v>
      </c>
      <c r="V864" s="39">
        <f t="shared" si="271"/>
        <v>342931.95154670189</v>
      </c>
      <c r="W864" s="39">
        <f t="shared" si="272"/>
        <v>32555366.49008913</v>
      </c>
      <c r="X864" s="30">
        <f t="shared" si="273"/>
        <v>236.92551948837709</v>
      </c>
    </row>
    <row r="865" spans="5:24" x14ac:dyDescent="0.3">
      <c r="E865" s="30">
        <f t="shared" si="279"/>
        <v>8.6299999999998604</v>
      </c>
      <c r="F865" s="30">
        <f t="shared" si="280"/>
        <v>236.92091796722414</v>
      </c>
      <c r="G865" s="30">
        <f t="shared" si="274"/>
        <v>5.4677264059885626</v>
      </c>
      <c r="H865" s="30">
        <f t="shared" si="281"/>
        <v>-2.7359664608539447E-3</v>
      </c>
      <c r="I865" s="30">
        <f t="shared" si="262"/>
        <v>2.6171006108578529</v>
      </c>
      <c r="J865" s="30">
        <f t="shared" si="263"/>
        <v>81.625118118626958</v>
      </c>
      <c r="K865" s="30">
        <f t="shared" si="264"/>
        <v>74.940980269273297</v>
      </c>
      <c r="L865" s="30">
        <f t="shared" si="265"/>
        <v>2994.7938281741795</v>
      </c>
      <c r="M865" s="30">
        <f t="shared" si="266"/>
        <v>9.2583850687289661E-3</v>
      </c>
      <c r="N865" s="30">
        <f t="shared" si="267"/>
        <v>1.1460594409472108E-2</v>
      </c>
      <c r="O865" s="30">
        <f t="shared" si="268"/>
        <v>77.222021305165825</v>
      </c>
      <c r="P865" s="30">
        <f t="shared" si="269"/>
        <v>-0.10063393114258228</v>
      </c>
      <c r="Q865" s="30">
        <f t="shared" si="270"/>
        <v>6.0772198619077893E-2</v>
      </c>
      <c r="R865" s="30">
        <f t="shared" si="275"/>
        <v>-0.52174945856486077</v>
      </c>
      <c r="S865" s="30">
        <f t="shared" si="276"/>
        <v>21.796873723132812</v>
      </c>
      <c r="T865" s="30">
        <f t="shared" si="277"/>
        <v>-14.398205083718405</v>
      </c>
      <c r="U865" s="39">
        <f t="shared" si="278"/>
        <v>3043643.0516406908</v>
      </c>
      <c r="V865" s="39">
        <f t="shared" si="271"/>
        <v>365237.1661968829</v>
      </c>
      <c r="W865" s="39">
        <f t="shared" si="272"/>
        <v>32559018.861751098</v>
      </c>
      <c r="X865" s="30">
        <f t="shared" si="273"/>
        <v>237.11748441601048</v>
      </c>
    </row>
    <row r="866" spans="5:24" x14ac:dyDescent="0.3">
      <c r="E866" s="30">
        <f t="shared" si="279"/>
        <v>8.6399999999998602</v>
      </c>
      <c r="F866" s="30">
        <f t="shared" si="280"/>
        <v>236.91570047263849</v>
      </c>
      <c r="G866" s="30">
        <f t="shared" si="274"/>
        <v>5.4677043836526655</v>
      </c>
      <c r="H866" s="30">
        <f t="shared" si="281"/>
        <v>-2.2022335897098344E-3</v>
      </c>
      <c r="I866" s="30">
        <f t="shared" si="262"/>
        <v>2.8350693480891809</v>
      </c>
      <c r="J866" s="30">
        <f t="shared" si="263"/>
        <v>81.481136067789777</v>
      </c>
      <c r="K866" s="30">
        <f t="shared" si="264"/>
        <v>75.060965311637617</v>
      </c>
      <c r="L866" s="30">
        <f t="shared" si="265"/>
        <v>2999.5886742391058</v>
      </c>
      <c r="M866" s="30">
        <f t="shared" si="266"/>
        <v>1.0048781368740909E-2</v>
      </c>
      <c r="N866" s="30">
        <f t="shared" si="267"/>
        <v>1.1492622652917707E-2</v>
      </c>
      <c r="O866" s="30">
        <f t="shared" si="268"/>
        <v>77.119866040096852</v>
      </c>
      <c r="P866" s="30">
        <f t="shared" si="269"/>
        <v>-6.078929906091924E-2</v>
      </c>
      <c r="Q866" s="30">
        <f t="shared" si="270"/>
        <v>6.0793539319178219E-2</v>
      </c>
      <c r="R866" s="30">
        <f t="shared" si="275"/>
        <v>-0.34206866921205997</v>
      </c>
      <c r="S866" s="30">
        <f t="shared" si="276"/>
        <v>39.163374370970267</v>
      </c>
      <c r="T866" s="30">
        <f t="shared" si="277"/>
        <v>-14.402943952013999</v>
      </c>
      <c r="U866" s="39">
        <f t="shared" si="278"/>
        <v>3303408.7283884939</v>
      </c>
      <c r="V866" s="39">
        <f t="shared" si="271"/>
        <v>396409.04740661924</v>
      </c>
      <c r="W866" s="39">
        <f t="shared" si="272"/>
        <v>32562982.952225164</v>
      </c>
      <c r="X866" s="30">
        <f t="shared" si="273"/>
        <v>237.30923055689391</v>
      </c>
    </row>
    <row r="867" spans="5:24" x14ac:dyDescent="0.3">
      <c r="E867" s="30">
        <f t="shared" si="279"/>
        <v>8.64999999999986</v>
      </c>
      <c r="F867" s="30">
        <f t="shared" si="280"/>
        <v>236.91227978594637</v>
      </c>
      <c r="G867" s="30">
        <f t="shared" si="274"/>
        <v>5.4676899451355885</v>
      </c>
      <c r="H867" s="30">
        <f t="shared" si="281"/>
        <v>-1.4438517077053348E-3</v>
      </c>
      <c r="I867" s="30">
        <f t="shared" si="262"/>
        <v>3.2267030917988837</v>
      </c>
      <c r="J867" s="30">
        <f t="shared" si="263"/>
        <v>81.337106628269638</v>
      </c>
      <c r="K867" s="30">
        <f t="shared" si="264"/>
        <v>75.180989844571073</v>
      </c>
      <c r="L867" s="30">
        <f t="shared" si="265"/>
        <v>3004.3850984274086</v>
      </c>
      <c r="M867" s="30">
        <f t="shared" si="266"/>
        <v>1.145251213258174E-2</v>
      </c>
      <c r="N867" s="30">
        <f t="shared" si="267"/>
        <v>1.1524747125364974E-2</v>
      </c>
      <c r="O867" s="30">
        <f t="shared" si="268"/>
        <v>77.017677152757315</v>
      </c>
      <c r="P867" s="30">
        <f t="shared" si="269"/>
        <v>-2.668504569064162E-3</v>
      </c>
      <c r="Q867" s="30">
        <f t="shared" si="270"/>
        <v>6.083144004980192E-2</v>
      </c>
      <c r="R867" s="30">
        <f t="shared" si="275"/>
        <v>-1.711335682059717E-2</v>
      </c>
      <c r="S867" s="30">
        <f t="shared" si="276"/>
        <v>1016.7645167486737</v>
      </c>
      <c r="T867" s="30">
        <f t="shared" si="277"/>
        <v>-14.411715144860695</v>
      </c>
      <c r="U867" s="39">
        <f t="shared" si="278"/>
        <v>3764812.9572857502</v>
      </c>
      <c r="V867" s="39">
        <f t="shared" si="271"/>
        <v>451777.55487429001</v>
      </c>
      <c r="W867" s="39">
        <f t="shared" si="272"/>
        <v>32567500.727773905</v>
      </c>
      <c r="X867" s="30">
        <f t="shared" si="273"/>
        <v>237.50079829465943</v>
      </c>
    </row>
    <row r="868" spans="5:24" x14ac:dyDescent="0.3">
      <c r="E868" s="30">
        <f t="shared" si="279"/>
        <v>8.6599999999998598</v>
      </c>
      <c r="F868" s="30">
        <f t="shared" si="280"/>
        <v>236.91210865237815</v>
      </c>
      <c r="G868" s="30">
        <f t="shared" si="274"/>
        <v>5.4676892227853999</v>
      </c>
      <c r="H868" s="30">
        <f t="shared" si="281"/>
        <v>-7.2235018855337785E-5</v>
      </c>
      <c r="I868" s="30">
        <f t="shared" si="262"/>
        <v>13.394348259285621</v>
      </c>
      <c r="J868" s="30">
        <f t="shared" si="263"/>
        <v>81.192989476821026</v>
      </c>
      <c r="K868" s="30">
        <f t="shared" si="264"/>
        <v>75.301087470778242</v>
      </c>
      <c r="L868" s="30">
        <f t="shared" si="265"/>
        <v>3009.1844435714302</v>
      </c>
      <c r="M868" s="30">
        <f t="shared" si="266"/>
        <v>4.6148297142539055E-2</v>
      </c>
      <c r="N868" s="30">
        <f t="shared" si="267"/>
        <v>1.1556968115934371E-2</v>
      </c>
      <c r="O868" s="30">
        <f t="shared" si="268"/>
        <v>76.915426033804522</v>
      </c>
      <c r="P868" s="30">
        <f t="shared" si="269"/>
        <v>0.31712658109482084</v>
      </c>
      <c r="Q868" s="30">
        <f t="shared" si="270"/>
        <v>6.1768226245070765E-2</v>
      </c>
      <c r="R868" s="30">
        <f t="shared" si="275"/>
        <v>8.1951047007811297</v>
      </c>
      <c r="S868" s="30">
        <f t="shared" si="276"/>
        <v>-34.475477738292938</v>
      </c>
      <c r="T868" s="30">
        <f t="shared" si="277"/>
        <v>-14.63364072743688</v>
      </c>
      <c r="U868" s="39">
        <f t="shared" si="278"/>
        <v>15170434.183061024</v>
      </c>
      <c r="V868" s="39">
        <f t="shared" si="271"/>
        <v>1820452.1019673229</v>
      </c>
      <c r="W868" s="39">
        <f t="shared" si="272"/>
        <v>32585705.24879358</v>
      </c>
      <c r="X868" s="30">
        <f t="shared" si="273"/>
        <v>237.69229412096868</v>
      </c>
    </row>
    <row r="869" spans="5:24" x14ac:dyDescent="0.3">
      <c r="E869" s="30">
        <f t="shared" si="279"/>
        <v>8.6699999999998596</v>
      </c>
      <c r="F869" s="30">
        <f t="shared" si="280"/>
        <v>236.99405969938596</v>
      </c>
      <c r="G869" s="30">
        <f t="shared" si="274"/>
        <v>5.4680350762614571</v>
      </c>
      <c r="H869" s="30">
        <f t="shared" si="281"/>
        <v>3.4585347605720074E-2</v>
      </c>
      <c r="I869" s="30">
        <f t="shared" si="262"/>
        <v>13.049593481902692</v>
      </c>
      <c r="J869" s="30">
        <f t="shared" si="263"/>
        <v>81.04665306954665</v>
      </c>
      <c r="K869" s="30">
        <f t="shared" si="264"/>
        <v>75.423034476840215</v>
      </c>
      <c r="L869" s="30">
        <f t="shared" si="265"/>
        <v>3014.0576936918114</v>
      </c>
      <c r="M869" s="30">
        <f t="shared" si="266"/>
        <v>4.5125817061252745E-2</v>
      </c>
      <c r="N869" s="30">
        <f t="shared" si="267"/>
        <v>1.1589285914615043E-2</v>
      </c>
      <c r="O869" s="30">
        <f t="shared" si="268"/>
        <v>76.811600352843357</v>
      </c>
      <c r="P869" s="30">
        <f t="shared" si="269"/>
        <v>0.31442287786310724</v>
      </c>
      <c r="Q869" s="30">
        <f t="shared" si="270"/>
        <v>6.1740619282876039E-2</v>
      </c>
      <c r="R869" s="30">
        <f t="shared" si="275"/>
        <v>7.9479586646765723</v>
      </c>
      <c r="S869" s="30">
        <f t="shared" si="276"/>
        <v>-34.013271092996845</v>
      </c>
      <c r="T869" s="30">
        <f t="shared" si="277"/>
        <v>-14.632160012202984</v>
      </c>
      <c r="U869" s="39">
        <f t="shared" si="278"/>
        <v>14839443.377076922</v>
      </c>
      <c r="V869" s="39">
        <f t="shared" si="271"/>
        <v>1780733.2052492306</v>
      </c>
      <c r="W869" s="39">
        <f t="shared" si="272"/>
        <v>32603512.580846071</v>
      </c>
      <c r="X869" s="30">
        <f t="shared" si="273"/>
        <v>237.88932073337369</v>
      </c>
    </row>
    <row r="870" spans="5:24" x14ac:dyDescent="0.3">
      <c r="E870" s="30">
        <f t="shared" si="279"/>
        <v>8.6799999999998594</v>
      </c>
      <c r="F870" s="30">
        <f t="shared" si="280"/>
        <v>237.07353928603271</v>
      </c>
      <c r="G870" s="30">
        <f t="shared" si="274"/>
        <v>5.4683703853505472</v>
      </c>
      <c r="H870" s="30">
        <f t="shared" si="281"/>
        <v>3.3530908909007451E-2</v>
      </c>
      <c r="I870" s="30">
        <f t="shared" si="262"/>
        <v>12.709460770972724</v>
      </c>
      <c r="J870" s="30">
        <f t="shared" si="263"/>
        <v>80.900331469424614</v>
      </c>
      <c r="K870" s="30">
        <f t="shared" si="264"/>
        <v>75.544969143608569</v>
      </c>
      <c r="L870" s="30">
        <f t="shared" si="265"/>
        <v>3018.93045070895</v>
      </c>
      <c r="M870" s="30">
        <f t="shared" si="266"/>
        <v>4.4111022276744856E-2</v>
      </c>
      <c r="N870" s="30">
        <f t="shared" si="267"/>
        <v>1.1621700812267389E-2</v>
      </c>
      <c r="O870" s="30">
        <f t="shared" si="268"/>
        <v>76.707785177556772</v>
      </c>
      <c r="P870" s="30">
        <f t="shared" si="269"/>
        <v>0.31161230303149301</v>
      </c>
      <c r="Q870" s="30">
        <f t="shared" si="270"/>
        <v>6.1713219823694328E-2</v>
      </c>
      <c r="R870" s="30">
        <f t="shared" si="275"/>
        <v>7.7023584285853444</v>
      </c>
      <c r="S870" s="30">
        <f t="shared" si="276"/>
        <v>-33.559509913239999</v>
      </c>
      <c r="T870" s="30">
        <f t="shared" si="277"/>
        <v>-14.63057144434017</v>
      </c>
      <c r="U870" s="39">
        <f t="shared" si="278"/>
        <v>14510596.914609315</v>
      </c>
      <c r="V870" s="39">
        <f t="shared" si="271"/>
        <v>1741271.6297531177</v>
      </c>
      <c r="W870" s="39">
        <f t="shared" si="272"/>
        <v>32620925.297143601</v>
      </c>
      <c r="X870" s="30">
        <f t="shared" si="273"/>
        <v>238.08599768998292</v>
      </c>
    </row>
    <row r="871" spans="5:24" x14ac:dyDescent="0.3">
      <c r="E871" s="30">
        <f t="shared" si="279"/>
        <v>8.6899999999998592</v>
      </c>
      <c r="F871" s="30">
        <f t="shared" si="280"/>
        <v>237.15056287031857</v>
      </c>
      <c r="G871" s="30">
        <f t="shared" si="274"/>
        <v>5.4686952257988199</v>
      </c>
      <c r="H871" s="30">
        <f t="shared" si="281"/>
        <v>3.2484044827274516E-2</v>
      </c>
      <c r="I871" s="30">
        <f t="shared" si="262"/>
        <v>12.373865671840324</v>
      </c>
      <c r="J871" s="30">
        <f t="shared" si="263"/>
        <v>80.754025754981214</v>
      </c>
      <c r="K871" s="30">
        <f t="shared" si="264"/>
        <v>75.666890572311402</v>
      </c>
      <c r="L871" s="30">
        <f t="shared" si="265"/>
        <v>3023.8026787060944</v>
      </c>
      <c r="M871" s="30">
        <f t="shared" si="266"/>
        <v>4.310377040034466E-2</v>
      </c>
      <c r="N871" s="30">
        <f t="shared" si="267"/>
        <v>1.1654213100625704E-2</v>
      </c>
      <c r="O871" s="30">
        <f t="shared" si="268"/>
        <v>76.603981273159178</v>
      </c>
      <c r="P871" s="30">
        <f t="shared" si="269"/>
        <v>0.30868843098344273</v>
      </c>
      <c r="Q871" s="30">
        <f t="shared" si="270"/>
        <v>6.168602402303152E-2</v>
      </c>
      <c r="R871" s="30">
        <f t="shared" si="275"/>
        <v>7.458280215650686</v>
      </c>
      <c r="S871" s="30">
        <f t="shared" si="276"/>
        <v>-33.114565970964428</v>
      </c>
      <c r="T871" s="30">
        <f t="shared" si="277"/>
        <v>-14.628875318293918</v>
      </c>
      <c r="U871" s="39">
        <f t="shared" si="278"/>
        <v>14183861.848204633</v>
      </c>
      <c r="V871" s="39">
        <f t="shared" si="271"/>
        <v>1702063.421784556</v>
      </c>
      <c r="W871" s="39">
        <f t="shared" si="272"/>
        <v>32637945.931361448</v>
      </c>
      <c r="X871" s="30">
        <f t="shared" si="273"/>
        <v>238.28232298708653</v>
      </c>
    </row>
    <row r="872" spans="5:24" x14ac:dyDescent="0.3">
      <c r="E872" s="30">
        <f t="shared" si="279"/>
        <v>8.699999999999859</v>
      </c>
      <c r="F872" s="30">
        <f t="shared" si="280"/>
        <v>237.22514567247507</v>
      </c>
      <c r="G872" s="30">
        <f t="shared" si="274"/>
        <v>5.4690096719284504</v>
      </c>
      <c r="H872" s="30">
        <f t="shared" si="281"/>
        <v>3.1444612963049678E-2</v>
      </c>
      <c r="I872" s="30">
        <f t="shared" si="262"/>
        <v>12.04272001213068</v>
      </c>
      <c r="J872" s="30">
        <f t="shared" si="263"/>
        <v>80.60773700179827</v>
      </c>
      <c r="K872" s="30">
        <f t="shared" si="264"/>
        <v>75.788797866630517</v>
      </c>
      <c r="L872" s="30">
        <f t="shared" si="265"/>
        <v>3028.6743418645497</v>
      </c>
      <c r="M872" s="30">
        <f t="shared" si="266"/>
        <v>4.2103902610551844E-2</v>
      </c>
      <c r="N872" s="30">
        <f t="shared" si="267"/>
        <v>1.1686823072300812E-2</v>
      </c>
      <c r="O872" s="30">
        <f t="shared" si="268"/>
        <v>76.500189402775874</v>
      </c>
      <c r="P872" s="30">
        <f t="shared" si="269"/>
        <v>0.30564425603123913</v>
      </c>
      <c r="Q872" s="30">
        <f t="shared" si="270"/>
        <v>6.1659027592707111E-2</v>
      </c>
      <c r="R872" s="30">
        <f t="shared" si="275"/>
        <v>7.2156961243928617</v>
      </c>
      <c r="S872" s="30">
        <f t="shared" si="276"/>
        <v>-32.678855345958162</v>
      </c>
      <c r="T872" s="30">
        <f t="shared" si="277"/>
        <v>-14.627071802703103</v>
      </c>
      <c r="U872" s="39">
        <f t="shared" si="278"/>
        <v>13859199.504557351</v>
      </c>
      <c r="V872" s="39">
        <f t="shared" si="271"/>
        <v>1663103.9405468821</v>
      </c>
      <c r="W872" s="39">
        <f t="shared" si="272"/>
        <v>32654576.970766917</v>
      </c>
      <c r="X872" s="30">
        <f t="shared" si="273"/>
        <v>238.47829463500656</v>
      </c>
    </row>
    <row r="873" spans="5:24" x14ac:dyDescent="0.3">
      <c r="E873" s="30">
        <f t="shared" si="279"/>
        <v>8.7099999999998587</v>
      </c>
      <c r="F873" s="30">
        <f t="shared" si="280"/>
        <v>237.297302633719</v>
      </c>
      <c r="G873" s="30">
        <f t="shared" si="274"/>
        <v>5.4693137964732754</v>
      </c>
      <c r="H873" s="30">
        <f t="shared" si="281"/>
        <v>3.0412454482497964E-2</v>
      </c>
      <c r="I873" s="30">
        <f t="shared" si="262"/>
        <v>11.715931458671099</v>
      </c>
      <c r="J873" s="30">
        <f t="shared" si="263"/>
        <v>80.461466283771244</v>
      </c>
      <c r="K873" s="30">
        <f t="shared" si="264"/>
        <v>75.910690131653041</v>
      </c>
      <c r="L873" s="30">
        <f t="shared" si="265"/>
        <v>3033.5454044217777</v>
      </c>
      <c r="M873" s="30">
        <f t="shared" si="266"/>
        <v>4.1111241839840072E-2</v>
      </c>
      <c r="N873" s="30">
        <f t="shared" si="267"/>
        <v>1.1719531020782673E-2</v>
      </c>
      <c r="O873" s="30">
        <f t="shared" si="268"/>
        <v>76.396410328335705</v>
      </c>
      <c r="P873" s="30">
        <f t="shared" si="269"/>
        <v>0.30247211837343307</v>
      </c>
      <c r="Q873" s="30">
        <f t="shared" si="270"/>
        <v>6.1632225751897897E-2</v>
      </c>
      <c r="R873" s="30">
        <f t="shared" si="275"/>
        <v>6.9745736971526169</v>
      </c>
      <c r="S873" s="30">
        <f t="shared" si="276"/>
        <v>-32.252846473843455</v>
      </c>
      <c r="T873" s="30">
        <f t="shared" si="277"/>
        <v>-14.625160926237804</v>
      </c>
      <c r="U873" s="39">
        <f t="shared" si="278"/>
        <v>13536564.884982483</v>
      </c>
      <c r="V873" s="39">
        <f t="shared" si="271"/>
        <v>1624387.786197898</v>
      </c>
      <c r="W873" s="39">
        <f t="shared" si="272"/>
        <v>32670820.848628897</v>
      </c>
      <c r="X873" s="30">
        <f t="shared" si="273"/>
        <v>238.67391065474519</v>
      </c>
    </row>
    <row r="874" spans="5:24" x14ac:dyDescent="0.3">
      <c r="E874" s="30">
        <f t="shared" si="279"/>
        <v>8.7199999999998585</v>
      </c>
      <c r="F874" s="30">
        <f t="shared" si="280"/>
        <v>237.36704837069053</v>
      </c>
      <c r="G874" s="30">
        <f t="shared" si="274"/>
        <v>5.4696076703962939</v>
      </c>
      <c r="H874" s="30">
        <f t="shared" si="281"/>
        <v>2.9387392301849502E-2</v>
      </c>
      <c r="I874" s="30">
        <f t="shared" si="262"/>
        <v>11.393402993932664</v>
      </c>
      <c r="J874" s="30">
        <f t="shared" si="263"/>
        <v>80.315214674508866</v>
      </c>
      <c r="K874" s="30">
        <f t="shared" si="264"/>
        <v>76.032566472705028</v>
      </c>
      <c r="L874" s="30">
        <f t="shared" si="265"/>
        <v>3038.4158306247905</v>
      </c>
      <c r="M874" s="30">
        <f t="shared" si="266"/>
        <v>4.0125590645151567E-2</v>
      </c>
      <c r="N874" s="30">
        <f t="shared" si="267"/>
        <v>1.1752337240443039E-2</v>
      </c>
      <c r="O874" s="30">
        <f t="shared" si="268"/>
        <v>76.292644811564045</v>
      </c>
      <c r="P874" s="30">
        <f t="shared" si="269"/>
        <v>0.29916361751699583</v>
      </c>
      <c r="Q874" s="30">
        <f t="shared" si="270"/>
        <v>6.1605613169641305E-2</v>
      </c>
      <c r="R874" s="30">
        <f t="shared" si="275"/>
        <v>6.7348754133493092</v>
      </c>
      <c r="S874" s="30">
        <f t="shared" si="276"/>
        <v>-31.837069943938356</v>
      </c>
      <c r="T874" s="30">
        <f t="shared" si="277"/>
        <v>-14.623142561144297</v>
      </c>
      <c r="U874" s="39">
        <f t="shared" si="278"/>
        <v>13215905.961481048</v>
      </c>
      <c r="V874" s="39">
        <f t="shared" si="271"/>
        <v>1585908.7153777257</v>
      </c>
      <c r="W874" s="39">
        <f t="shared" si="272"/>
        <v>32686679.935782675</v>
      </c>
      <c r="X874" s="30">
        <f t="shared" si="273"/>
        <v>238.86916907427863</v>
      </c>
    </row>
    <row r="875" spans="5:24" x14ac:dyDescent="0.3">
      <c r="E875" s="30">
        <f t="shared" si="279"/>
        <v>8.7299999999998583</v>
      </c>
      <c r="F875" s="30">
        <f t="shared" si="280"/>
        <v>237.43439712482402</v>
      </c>
      <c r="G875" s="30">
        <f t="shared" si="274"/>
        <v>5.4698913626858783</v>
      </c>
      <c r="H875" s="30">
        <f t="shared" si="281"/>
        <v>2.8369228958435855E-2</v>
      </c>
      <c r="I875" s="30">
        <f t="shared" si="262"/>
        <v>11.07503229449328</v>
      </c>
      <c r="J875" s="30">
        <f t="shared" si="263"/>
        <v>80.168983248897419</v>
      </c>
      <c r="K875" s="30">
        <f t="shared" si="264"/>
        <v>76.154425994047898</v>
      </c>
      <c r="L875" s="30">
        <f t="shared" si="265"/>
        <v>3043.2855846780549</v>
      </c>
      <c r="M875" s="30">
        <f t="shared" si="266"/>
        <v>3.9146728693202633E-2</v>
      </c>
      <c r="N875" s="30">
        <f t="shared" si="267"/>
        <v>1.1785242026538117E-2</v>
      </c>
      <c r="O875" s="30">
        <f t="shared" si="268"/>
        <v>76.188893615092724</v>
      </c>
      <c r="P875" s="30">
        <f t="shared" si="269"/>
        <v>0.29570951047713567</v>
      </c>
      <c r="Q875" s="30">
        <f t="shared" si="270"/>
        <v>6.1579183896938686E-2</v>
      </c>
      <c r="R875" s="30">
        <f t="shared" si="275"/>
        <v>6.4965580911384002</v>
      </c>
      <c r="S875" s="30">
        <f t="shared" si="276"/>
        <v>-31.432130511062109</v>
      </c>
      <c r="T875" s="30">
        <f t="shared" si="277"/>
        <v>-14.621016404008309</v>
      </c>
      <c r="U875" s="39">
        <f t="shared" si="278"/>
        <v>12897162.845607413</v>
      </c>
      <c r="V875" s="39">
        <f t="shared" si="271"/>
        <v>1547659.5414728895</v>
      </c>
      <c r="W875" s="39">
        <f t="shared" si="272"/>
        <v>32702156.531197403</v>
      </c>
      <c r="X875" s="30">
        <f t="shared" si="273"/>
        <v>239.06406792443744</v>
      </c>
    </row>
    <row r="876" spans="5:24" x14ac:dyDescent="0.3">
      <c r="E876" s="30">
        <f t="shared" si="279"/>
        <v>8.7399999999998581</v>
      </c>
      <c r="F876" s="30">
        <f t="shared" si="280"/>
        <v>237.49936270573539</v>
      </c>
      <c r="G876" s="30">
        <f t="shared" si="274"/>
        <v>5.470164940126824</v>
      </c>
      <c r="H876" s="30">
        <f t="shared" si="281"/>
        <v>2.735774409456937E-2</v>
      </c>
      <c r="I876" s="30">
        <f t="shared" si="262"/>
        <v>10.760710989382659</v>
      </c>
      <c r="J876" s="30">
        <f t="shared" si="263"/>
        <v>80.022773084857334</v>
      </c>
      <c r="K876" s="30">
        <f t="shared" si="264"/>
        <v>76.276267797414633</v>
      </c>
      <c r="L876" s="30">
        <f t="shared" si="265"/>
        <v>3048.154630684995</v>
      </c>
      <c r="M876" s="30">
        <f t="shared" si="266"/>
        <v>3.8174409773512254E-2</v>
      </c>
      <c r="N876" s="30">
        <f t="shared" si="267"/>
        <v>1.1818245675211196E-2</v>
      </c>
      <c r="O876" s="30">
        <f t="shared" si="268"/>
        <v>76.085157503706284</v>
      </c>
      <c r="P876" s="30">
        <f t="shared" si="269"/>
        <v>0.29209959136105657</v>
      </c>
      <c r="Q876" s="30">
        <f t="shared" si="270"/>
        <v>6.1552931286107046E-2</v>
      </c>
      <c r="R876" s="30">
        <f t="shared" si="275"/>
        <v>6.2595721767142836</v>
      </c>
      <c r="S876" s="30">
        <f t="shared" si="276"/>
        <v>-31.038721932582312</v>
      </c>
      <c r="T876" s="30">
        <f t="shared" si="277"/>
        <v>-14.618781953120346</v>
      </c>
      <c r="U876" s="39">
        <f t="shared" si="278"/>
        <v>12580266.801323935</v>
      </c>
      <c r="V876" s="39">
        <f t="shared" si="271"/>
        <v>1509632.0161588723</v>
      </c>
      <c r="W876" s="39">
        <f t="shared" si="272"/>
        <v>32717252.851358991</v>
      </c>
      <c r="X876" s="30">
        <f t="shared" si="273"/>
        <v>239.2586052343037</v>
      </c>
    </row>
    <row r="877" spans="5:24" x14ac:dyDescent="0.3">
      <c r="E877" s="30">
        <f t="shared" si="279"/>
        <v>8.7499999999998579</v>
      </c>
      <c r="F877" s="30">
        <f t="shared" si="280"/>
        <v>237.56195842750253</v>
      </c>
      <c r="G877" s="30">
        <f t="shared" si="274"/>
        <v>5.4704284670415388</v>
      </c>
      <c r="H877" s="30">
        <f t="shared" si="281"/>
        <v>2.6352691471487333E-2</v>
      </c>
      <c r="I877" s="30">
        <f t="shared" si="262"/>
        <v>10.450323770056835</v>
      </c>
      <c r="J877" s="30">
        <f t="shared" si="263"/>
        <v>79.876585265326128</v>
      </c>
      <c r="K877" s="30">
        <f t="shared" si="264"/>
        <v>76.398090980357296</v>
      </c>
      <c r="L877" s="30">
        <f t="shared" si="265"/>
        <v>3053.0229325819587</v>
      </c>
      <c r="M877" s="30">
        <f t="shared" si="266"/>
        <v>3.7208358228097822E-2</v>
      </c>
      <c r="N877" s="30">
        <f t="shared" si="267"/>
        <v>1.1851348483495346E-2</v>
      </c>
      <c r="O877" s="30">
        <f t="shared" si="268"/>
        <v>75.981437245748893</v>
      </c>
      <c r="P877" s="30">
        <f t="shared" si="269"/>
        <v>0.28832254801219415</v>
      </c>
      <c r="Q877" s="30">
        <f t="shared" si="270"/>
        <v>6.1526847894380857E-2</v>
      </c>
      <c r="R877" s="30">
        <f t="shared" si="275"/>
        <v>6.0238608947930299</v>
      </c>
      <c r="S877" s="30">
        <f t="shared" si="276"/>
        <v>-30.657645444244451</v>
      </c>
      <c r="T877" s="30">
        <f t="shared" si="277"/>
        <v>-14.616438481660177</v>
      </c>
      <c r="U877" s="39">
        <f t="shared" si="278"/>
        <v>12265139.065099835</v>
      </c>
      <c r="V877" s="39">
        <f t="shared" si="271"/>
        <v>1471816.6878119803</v>
      </c>
      <c r="W877" s="39">
        <f t="shared" si="272"/>
        <v>32731971.01823711</v>
      </c>
      <c r="X877" s="30">
        <f t="shared" si="273"/>
        <v>239.45277902603866</v>
      </c>
    </row>
    <row r="878" spans="5:24" x14ac:dyDescent="0.3">
      <c r="E878" s="30">
        <f t="shared" si="279"/>
        <v>8.7599999999998577</v>
      </c>
      <c r="F878" s="30">
        <f t="shared" si="280"/>
        <v>237.62219703645047</v>
      </c>
      <c r="G878" s="30">
        <f t="shared" si="274"/>
        <v>5.4706820049955214</v>
      </c>
      <c r="H878" s="30">
        <f t="shared" si="281"/>
        <v>2.5353795398252998E-2</v>
      </c>
      <c r="I878" s="30">
        <f t="shared" si="262"/>
        <v>10.143747315614391</v>
      </c>
      <c r="J878" s="30">
        <f t="shared" si="263"/>
        <v>79.730420880509527</v>
      </c>
      <c r="K878" s="30">
        <f t="shared" si="264"/>
        <v>76.519894634371127</v>
      </c>
      <c r="L878" s="30">
        <f t="shared" si="265"/>
        <v>3057.8904540632498</v>
      </c>
      <c r="M878" s="30">
        <f t="shared" si="266"/>
        <v>3.6248264654903647E-2</v>
      </c>
      <c r="N878" s="30">
        <f t="shared" si="267"/>
        <v>1.1884550749316061E-2</v>
      </c>
      <c r="O878" s="30">
        <f t="shared" si="268"/>
        <v>75.877733614721507</v>
      </c>
      <c r="P878" s="30">
        <f t="shared" si="269"/>
        <v>0.28436579015550689</v>
      </c>
      <c r="Q878" s="30">
        <f t="shared" si="270"/>
        <v>6.1500925367904614E-2</v>
      </c>
      <c r="R878" s="30">
        <f t="shared" si="275"/>
        <v>5.7893592262132421</v>
      </c>
      <c r="S878" s="30">
        <f t="shared" si="276"/>
        <v>-30.289832969523655</v>
      </c>
      <c r="T878" s="30">
        <f t="shared" si="277"/>
        <v>-14.613985005696266</v>
      </c>
      <c r="U878" s="39">
        <f t="shared" si="278"/>
        <v>11951689.425965672</v>
      </c>
      <c r="V878" s="39">
        <f t="shared" si="271"/>
        <v>1434202.7311158807</v>
      </c>
      <c r="W878" s="39">
        <f t="shared" si="272"/>
        <v>32746313.045548268</v>
      </c>
      <c r="X878" s="30">
        <f t="shared" si="273"/>
        <v>239.6465873090348</v>
      </c>
    </row>
    <row r="879" spans="5:24" x14ac:dyDescent="0.3">
      <c r="E879" s="30">
        <f t="shared" si="279"/>
        <v>8.7699999999998575</v>
      </c>
      <c r="F879" s="30">
        <f t="shared" si="280"/>
        <v>237.68009062871261</v>
      </c>
      <c r="G879" s="30">
        <f t="shared" si="274"/>
        <v>5.4709256124598697</v>
      </c>
      <c r="H879" s="30">
        <f t="shared" si="281"/>
        <v>2.436074643483721E-2</v>
      </c>
      <c r="I879" s="30">
        <f t="shared" si="262"/>
        <v>9.8408489859191537</v>
      </c>
      <c r="J879" s="30">
        <f t="shared" si="263"/>
        <v>79.584281030452559</v>
      </c>
      <c r="K879" s="30">
        <f t="shared" si="264"/>
        <v>76.641677842751932</v>
      </c>
      <c r="L879" s="30">
        <f t="shared" si="265"/>
        <v>3062.7571584955058</v>
      </c>
      <c r="M879" s="30">
        <f t="shared" si="266"/>
        <v>3.5293780699159914E-2</v>
      </c>
      <c r="N879" s="30">
        <f t="shared" si="267"/>
        <v>1.191785277149395E-2</v>
      </c>
      <c r="O879" s="30">
        <f t="shared" si="268"/>
        <v>75.774047391106095</v>
      </c>
      <c r="P879" s="30">
        <f t="shared" si="269"/>
        <v>0.28021524182288454</v>
      </c>
      <c r="Q879" s="30">
        <f t="shared" si="270"/>
        <v>6.1475154301099531E-2</v>
      </c>
      <c r="R879" s="30">
        <f t="shared" si="275"/>
        <v>5.5559926683779004</v>
      </c>
      <c r="S879" s="30">
        <f t="shared" si="276"/>
        <v>-29.936376553379745</v>
      </c>
      <c r="T879" s="30">
        <f t="shared" si="277"/>
        <v>-14.611420245699428</v>
      </c>
      <c r="U879" s="39">
        <f t="shared" si="278"/>
        <v>11639814.504054379</v>
      </c>
      <c r="V879" s="39">
        <f t="shared" si="271"/>
        <v>1396777.7404865255</v>
      </c>
      <c r="W879" s="39">
        <f t="shared" si="272"/>
        <v>32760280.822953135</v>
      </c>
      <c r="X879" s="30">
        <f t="shared" si="273"/>
        <v>239.84002807326075</v>
      </c>
    </row>
    <row r="880" spans="5:24" x14ac:dyDescent="0.3">
      <c r="E880" s="30">
        <f t="shared" si="279"/>
        <v>8.7799999999998573</v>
      </c>
      <c r="F880" s="30">
        <f t="shared" si="280"/>
        <v>237.73565055539638</v>
      </c>
      <c r="G880" s="30">
        <f t="shared" si="274"/>
        <v>5.4711593444217028</v>
      </c>
      <c r="H880" s="30">
        <f t="shared" si="281"/>
        <v>2.3373196183307243E-2</v>
      </c>
      <c r="I880" s="30">
        <f t="shared" si="262"/>
        <v>9.541485220385356</v>
      </c>
      <c r="J880" s="30">
        <f t="shared" si="263"/>
        <v>79.438166827995559</v>
      </c>
      <c r="K880" s="30">
        <f t="shared" si="264"/>
        <v>76.763439678132755</v>
      </c>
      <c r="L880" s="30">
        <f t="shared" si="265"/>
        <v>3067.6230088192592</v>
      </c>
      <c r="M880" s="30">
        <f t="shared" si="266"/>
        <v>3.4344512688525689E-2</v>
      </c>
      <c r="N880" s="30">
        <f t="shared" si="267"/>
        <v>1.1951254849747451E-2</v>
      </c>
      <c r="O880" s="30">
        <f t="shared" si="268"/>
        <v>75.670379364462846</v>
      </c>
      <c r="P880" s="30">
        <f t="shared" si="269"/>
        <v>0.27585508857693958</v>
      </c>
      <c r="Q880" s="30">
        <f t="shared" si="270"/>
        <v>6.1449524064812404E-2</v>
      </c>
      <c r="R880" s="30">
        <f t="shared" si="275"/>
        <v>5.3236757203566736</v>
      </c>
      <c r="S880" s="30">
        <f t="shared" si="276"/>
        <v>-29.598566077338894</v>
      </c>
      <c r="T880" s="30">
        <f t="shared" si="277"/>
        <v>-14.608742579867663</v>
      </c>
      <c r="U880" s="39">
        <f t="shared" si="278"/>
        <v>11329395.646859637</v>
      </c>
      <c r="V880" s="39">
        <f t="shared" si="271"/>
        <v>1359527.4776231563</v>
      </c>
      <c r="W880" s="39">
        <f t="shared" si="272"/>
        <v>32773876.097729366</v>
      </c>
      <c r="X880" s="30">
        <f t="shared" si="273"/>
        <v>240.03309928163486</v>
      </c>
    </row>
    <row r="881" spans="5:24" x14ac:dyDescent="0.3">
      <c r="E881" s="30">
        <f t="shared" si="279"/>
        <v>8.789999999999857</v>
      </c>
      <c r="F881" s="30">
        <f t="shared" si="280"/>
        <v>237.78888731259994</v>
      </c>
      <c r="G881" s="30">
        <f t="shared" si="274"/>
        <v>5.4713832519309333</v>
      </c>
      <c r="H881" s="30">
        <f t="shared" si="281"/>
        <v>2.2390750923051428E-2</v>
      </c>
      <c r="I881" s="30">
        <f t="shared" si="262"/>
        <v>9.2454995596119662</v>
      </c>
      <c r="J881" s="30">
        <f t="shared" si="263"/>
        <v>79.292079402196876</v>
      </c>
      <c r="K881" s="30">
        <f t="shared" si="264"/>
        <v>76.885179199631651</v>
      </c>
      <c r="L881" s="30">
        <f t="shared" si="265"/>
        <v>3072.4879674349563</v>
      </c>
      <c r="M881" s="30">
        <f t="shared" si="266"/>
        <v>3.3400013787424923E-2</v>
      </c>
      <c r="N881" s="30">
        <f t="shared" si="267"/>
        <v>1.1984757284695485E-2</v>
      </c>
      <c r="O881" s="30">
        <f t="shared" si="268"/>
        <v>75.566730335858679</v>
      </c>
      <c r="P881" s="30">
        <f t="shared" si="269"/>
        <v>0.27126746693450654</v>
      </c>
      <c r="Q881" s="30">
        <f t="shared" si="270"/>
        <v>6.1424022594482687E-2</v>
      </c>
      <c r="R881" s="30">
        <f t="shared" si="275"/>
        <v>5.0923100152979535</v>
      </c>
      <c r="S881" s="30">
        <f t="shared" si="276"/>
        <v>-29.277938134228176</v>
      </c>
      <c r="T881" s="30">
        <f t="shared" si="277"/>
        <v>-14.605949987006037</v>
      </c>
      <c r="U881" s="39">
        <f t="shared" si="278"/>
        <v>11020296.335831961</v>
      </c>
      <c r="V881" s="39">
        <f t="shared" si="271"/>
        <v>1322435.5602998352</v>
      </c>
      <c r="W881" s="39">
        <f t="shared" si="272"/>
        <v>32787100.453332365</v>
      </c>
      <c r="X881" s="30">
        <f t="shared" si="273"/>
        <v>240.22579886121898</v>
      </c>
    </row>
    <row r="882" spans="5:24" x14ac:dyDescent="0.3">
      <c r="E882" s="30">
        <f t="shared" si="279"/>
        <v>8.7999999999998568</v>
      </c>
      <c r="F882" s="30">
        <f t="shared" si="280"/>
        <v>237.83981041275291</v>
      </c>
      <c r="G882" s="30">
        <f t="shared" si="274"/>
        <v>5.4715973815685732</v>
      </c>
      <c r="H882" s="30">
        <f t="shared" si="281"/>
        <v>2.1412963763989268E-2</v>
      </c>
      <c r="I882" s="30">
        <f t="shared" si="262"/>
        <v>8.9527201782696846</v>
      </c>
      <c r="J882" s="30">
        <f t="shared" si="263"/>
        <v>79.146019902326813</v>
      </c>
      <c r="K882" s="30">
        <f t="shared" si="264"/>
        <v>77.00689544952337</v>
      </c>
      <c r="L882" s="30">
        <f t="shared" si="265"/>
        <v>3077.3519960699496</v>
      </c>
      <c r="M882" s="30">
        <f t="shared" si="266"/>
        <v>3.245977423348799E-2</v>
      </c>
      <c r="N882" s="30">
        <f t="shared" si="267"/>
        <v>1.201836037786019E-2</v>
      </c>
      <c r="O882" s="30">
        <f t="shared" si="268"/>
        <v>75.46310112070087</v>
      </c>
      <c r="P882" s="30">
        <f t="shared" si="269"/>
        <v>0.26643207903189392</v>
      </c>
      <c r="Q882" s="30">
        <f t="shared" si="270"/>
        <v>6.1398636126526386E-2</v>
      </c>
      <c r="R882" s="30">
        <f t="shared" si="275"/>
        <v>4.8617819959911364</v>
      </c>
      <c r="S882" s="30">
        <f t="shared" si="276"/>
        <v>-28.976340153129144</v>
      </c>
      <c r="T882" s="30">
        <f t="shared" si="277"/>
        <v>-14.603039975934637</v>
      </c>
      <c r="U882" s="39">
        <f t="shared" si="278"/>
        <v>10712358.958719803</v>
      </c>
      <c r="V882" s="39">
        <f t="shared" si="271"/>
        <v>1285483.0750463763</v>
      </c>
      <c r="W882" s="39">
        <f t="shared" si="272"/>
        <v>32799955.28408283</v>
      </c>
      <c r="X882" s="30">
        <f t="shared" si="273"/>
        <v>240.4181246929675</v>
      </c>
    </row>
    <row r="883" spans="5:24" x14ac:dyDescent="0.3">
      <c r="E883" s="30">
        <f t="shared" si="279"/>
        <v>8.8099999999998566</v>
      </c>
      <c r="F883" s="30">
        <f t="shared" si="280"/>
        <v>237.88842823271281</v>
      </c>
      <c r="G883" s="30">
        <f t="shared" si="274"/>
        <v>5.4718017748174059</v>
      </c>
      <c r="H883" s="30">
        <f t="shared" si="281"/>
        <v>2.043932488327016E-2</v>
      </c>
      <c r="I883" s="30">
        <f t="shared" si="262"/>
        <v>8.6629567767383939</v>
      </c>
      <c r="J883" s="30">
        <f t="shared" si="263"/>
        <v>78.999989502567473</v>
      </c>
      <c r="K883" s="30">
        <f t="shared" si="264"/>
        <v>77.128587449322822</v>
      </c>
      <c r="L883" s="30">
        <f t="shared" si="265"/>
        <v>3082.2150556219876</v>
      </c>
      <c r="M883" s="30">
        <f t="shared" si="266"/>
        <v>3.1523209059234836E-2</v>
      </c>
      <c r="N883" s="30">
        <f t="shared" si="267"/>
        <v>1.2052064431669642E-2</v>
      </c>
      <c r="O883" s="30">
        <f t="shared" si="268"/>
        <v>75.359492552071629</v>
      </c>
      <c r="P883" s="30">
        <f t="shared" si="269"/>
        <v>0.26132570938087474</v>
      </c>
      <c r="Q883" s="30">
        <f t="shared" si="270"/>
        <v>6.1373348866821553E-2</v>
      </c>
      <c r="R883" s="30">
        <f t="shared" si="275"/>
        <v>4.6319599913433143</v>
      </c>
      <c r="S883" s="30">
        <f t="shared" si="276"/>
        <v>-28.696015687545696</v>
      </c>
      <c r="T883" s="30">
        <f t="shared" si="277"/>
        <v>-14.600009497306125</v>
      </c>
      <c r="U883" s="39">
        <f t="shared" si="278"/>
        <v>10405400.750210589</v>
      </c>
      <c r="V883" s="39">
        <f t="shared" si="271"/>
        <v>1248648.0900252706</v>
      </c>
      <c r="W883" s="39">
        <f t="shared" si="272"/>
        <v>32812441.764983084</v>
      </c>
      <c r="X883" s="30">
        <f t="shared" si="273"/>
        <v>240.61007459968948</v>
      </c>
    </row>
    <row r="884" spans="5:24" x14ac:dyDescent="0.3">
      <c r="E884" s="30">
        <f t="shared" si="279"/>
        <v>8.8199999999998564</v>
      </c>
      <c r="F884" s="30">
        <f t="shared" si="280"/>
        <v>237.93474783262624</v>
      </c>
      <c r="G884" s="30">
        <f t="shared" si="274"/>
        <v>5.471996467309868</v>
      </c>
      <c r="H884" s="30">
        <f t="shared" si="281"/>
        <v>1.9469249246206743E-2</v>
      </c>
      <c r="I884" s="30">
        <f t="shared" si="262"/>
        <v>8.3759966198629368</v>
      </c>
      <c r="J884" s="30">
        <f t="shared" si="263"/>
        <v>78.853989407594412</v>
      </c>
      <c r="K884" s="30">
        <f t="shared" si="264"/>
        <v>77.250254195133707</v>
      </c>
      <c r="L884" s="30">
        <f t="shared" si="265"/>
        <v>3087.0771059733343</v>
      </c>
      <c r="M884" s="30">
        <f t="shared" si="266"/>
        <v>3.0589642471322429E-2</v>
      </c>
      <c r="N884" s="30">
        <f t="shared" si="267"/>
        <v>1.2085869749460545E-2</v>
      </c>
      <c r="O884" s="30">
        <f t="shared" si="268"/>
        <v>75.255905484688242</v>
      </c>
      <c r="P884" s="30">
        <f t="shared" si="269"/>
        <v>0.25592161161342453</v>
      </c>
      <c r="Q884" s="30">
        <f t="shared" si="270"/>
        <v>6.1348142568947918E-2</v>
      </c>
      <c r="R884" s="30">
        <f t="shared" si="275"/>
        <v>4.4026904965284359</v>
      </c>
      <c r="S884" s="30">
        <f t="shared" si="276"/>
        <v>-28.439719575923871</v>
      </c>
      <c r="T884" s="30">
        <f t="shared" si="277"/>
        <v>-14.596854832142627</v>
      </c>
      <c r="U884" s="39">
        <f t="shared" si="278"/>
        <v>10099208.627076058</v>
      </c>
      <c r="V884" s="39">
        <f t="shared" si="271"/>
        <v>1211905.0352491268</v>
      </c>
      <c r="W884" s="39">
        <f t="shared" si="272"/>
        <v>32824560.815335575</v>
      </c>
      <c r="X884" s="30">
        <f t="shared" si="273"/>
        <v>240.80164633177603</v>
      </c>
    </row>
    <row r="885" spans="5:24" x14ac:dyDescent="0.3">
      <c r="E885" s="30">
        <f t="shared" si="279"/>
        <v>8.8299999999998562</v>
      </c>
      <c r="F885" s="30">
        <f t="shared" si="280"/>
        <v>237.97877473759152</v>
      </c>
      <c r="G885" s="30">
        <f t="shared" si="274"/>
        <v>5.4721814879197179</v>
      </c>
      <c r="H885" s="30">
        <f t="shared" si="281"/>
        <v>1.8502060984992852E-2</v>
      </c>
      <c r="I885" s="30">
        <f t="shared" si="262"/>
        <v>8.0915994241036984</v>
      </c>
      <c r="J885" s="30">
        <f t="shared" si="263"/>
        <v>78.708020859272992</v>
      </c>
      <c r="K885" s="30">
        <f t="shared" si="264"/>
        <v>77.371894652068235</v>
      </c>
      <c r="L885" s="30">
        <f t="shared" si="265"/>
        <v>3091.9381057677706</v>
      </c>
      <c r="M885" s="30">
        <f t="shared" si="266"/>
        <v>2.9658287719931425E-2</v>
      </c>
      <c r="N885" s="30">
        <f t="shared" si="267"/>
        <v>1.2119776635480984E-2</v>
      </c>
      <c r="O885" s="30">
        <f t="shared" si="268"/>
        <v>75.152340799654183</v>
      </c>
      <c r="P885" s="30">
        <f t="shared" si="269"/>
        <v>0.25018871992800068</v>
      </c>
      <c r="Q885" s="30">
        <f t="shared" si="270"/>
        <v>6.1322995990660364E-2</v>
      </c>
      <c r="R885" s="30">
        <f t="shared" si="275"/>
        <v>4.173793378599183</v>
      </c>
      <c r="S885" s="30">
        <f t="shared" si="276"/>
        <v>-28.210876071612667</v>
      </c>
      <c r="T885" s="30">
        <f t="shared" si="277"/>
        <v>-14.593571449095592</v>
      </c>
      <c r="U885" s="39">
        <f t="shared" si="278"/>
        <v>9793532.5316422749</v>
      </c>
      <c r="V885" s="39">
        <f t="shared" si="271"/>
        <v>1175223.9037970731</v>
      </c>
      <c r="W885" s="39">
        <f t="shared" si="272"/>
        <v>32836313.054373547</v>
      </c>
      <c r="X885" s="30">
        <f t="shared" si="273"/>
        <v>240.99283755010174</v>
      </c>
    </row>
    <row r="886" spans="5:24" x14ac:dyDescent="0.3">
      <c r="E886" s="30">
        <f t="shared" si="279"/>
        <v>8.839999999999856</v>
      </c>
      <c r="F886" s="30">
        <f t="shared" si="280"/>
        <v>238.0205126713775</v>
      </c>
      <c r="G886" s="30">
        <f t="shared" si="274"/>
        <v>5.4723568576523922</v>
      </c>
      <c r="H886" s="30">
        <f t="shared" si="281"/>
        <v>1.753697326742909E-2</v>
      </c>
      <c r="I886" s="30">
        <f t="shared" si="262"/>
        <v>7.8094906633875718</v>
      </c>
      <c r="J886" s="30">
        <f t="shared" si="263"/>
        <v>78.562085144782031</v>
      </c>
      <c r="K886" s="30">
        <f t="shared" si="264"/>
        <v>77.493507747477366</v>
      </c>
      <c r="L886" s="30">
        <f t="shared" si="265"/>
        <v>3096.7980121400624</v>
      </c>
      <c r="M886" s="30">
        <f t="shared" si="266"/>
        <v>2.8728220780263429E-2</v>
      </c>
      <c r="N886" s="30">
        <f t="shared" si="267"/>
        <v>1.2153785394893174E-2</v>
      </c>
      <c r="O886" s="30">
        <f t="shared" si="268"/>
        <v>75.048799410222855</v>
      </c>
      <c r="P886" s="30">
        <f t="shared" si="269"/>
        <v>0.24409062011389812</v>
      </c>
      <c r="Q886" s="30">
        <f t="shared" si="270"/>
        <v>6.1297884183289325E-2</v>
      </c>
      <c r="R886" s="30">
        <f t="shared" si="275"/>
        <v>3.9450556076644485</v>
      </c>
      <c r="S886" s="30">
        <f t="shared" si="276"/>
        <v>-28.013800100405756</v>
      </c>
      <c r="T886" s="30">
        <f t="shared" si="277"/>
        <v>-14.590153818977248</v>
      </c>
      <c r="U886" s="39">
        <f t="shared" si="278"/>
        <v>9488076.7285047658</v>
      </c>
      <c r="V886" s="39">
        <f t="shared" si="271"/>
        <v>1138569.2074205719</v>
      </c>
      <c r="W886" s="39">
        <f t="shared" si="272"/>
        <v>32847698.746447753</v>
      </c>
      <c r="X886" s="30">
        <f t="shared" si="273"/>
        <v>241.18364580530351</v>
      </c>
    </row>
    <row r="887" spans="5:24" x14ac:dyDescent="0.3">
      <c r="E887" s="30">
        <f t="shared" si="279"/>
        <v>8.8499999999998558</v>
      </c>
      <c r="F887" s="30">
        <f t="shared" si="280"/>
        <v>238.05996322745415</v>
      </c>
      <c r="G887" s="30">
        <f t="shared" si="274"/>
        <v>5.4725225882721684</v>
      </c>
      <c r="H887" s="30">
        <f t="shared" si="281"/>
        <v>1.657306197762054E-2</v>
      </c>
      <c r="I887" s="30">
        <f t="shared" ref="I887:I950" si="282">$B$11*S886+I886</f>
        <v>7.5293526623835145</v>
      </c>
      <c r="J887" s="30">
        <f t="shared" ref="J887:J950" si="283">$B$11*T886+J886</f>
        <v>78.416183606592256</v>
      </c>
      <c r="K887" s="30">
        <f t="shared" ref="K887:K950" si="284">-$B$11*T886/1.2+K886</f>
        <v>77.615092362635508</v>
      </c>
      <c r="L887" s="30">
        <f t="shared" ref="L887:L950" si="285">K887*$B$15/1000</f>
        <v>3101.6567803836615</v>
      </c>
      <c r="M887" s="30">
        <f t="shared" ref="M887:M950" si="286">$B$5*I887/(O887*(1+J887/$B$4)+I887)</f>
        <v>2.7798345382724646E-2</v>
      </c>
      <c r="N887" s="30">
        <f t="shared" ref="N887:N950" si="287">$B$6*(1+EXP(0.005*E887*60))</f>
        <v>1.2187896333776168E-2</v>
      </c>
      <c r="O887" s="30">
        <f t="shared" ref="O887:O950" si="288">19.309+0.7095*J887</f>
        <v>74.945282268877207</v>
      </c>
      <c r="P887" s="30">
        <f t="shared" ref="P887:P950" si="289">1/(1/$B$3+N887/($B$3*(M887-N887)))</f>
        <v>0.2375841844772307</v>
      </c>
      <c r="Q887" s="30">
        <f t="shared" ref="Q887:Q950" si="290">M887*$B$7+$B$8</f>
        <v>6.1272777547555779E-2</v>
      </c>
      <c r="R887" s="30">
        <f t="shared" si="275"/>
        <v>3.7162229265567213</v>
      </c>
      <c r="S887" s="30">
        <f t="shared" si="276"/>
        <v>-27.854013490656889</v>
      </c>
      <c r="T887" s="30">
        <f t="shared" si="277"/>
        <v>-14.586595169815107</v>
      </c>
      <c r="U887" s="39">
        <f t="shared" si="278"/>
        <v>9182488.2396139558</v>
      </c>
      <c r="V887" s="39">
        <f t="shared" ref="V887:V950" si="291">0.12*U887</f>
        <v>1101898.5887536746</v>
      </c>
      <c r="W887" s="39">
        <f t="shared" ref="W887:W950" si="292">V887*$B$11+W886</f>
        <v>32858717.732335288</v>
      </c>
      <c r="X887" s="30">
        <f t="shared" ref="X887:X950" si="293">L887/(E887+$B$18)</f>
        <v>241.37406851234991</v>
      </c>
    </row>
    <row r="888" spans="5:24" x14ac:dyDescent="0.3">
      <c r="E888" s="30">
        <f t="shared" si="279"/>
        <v>8.8599999999998555</v>
      </c>
      <c r="F888" s="30">
        <f t="shared" si="280"/>
        <v>238.09712545671971</v>
      </c>
      <c r="G888" s="30">
        <f t="shared" si="274"/>
        <v>5.4726786805796195</v>
      </c>
      <c r="H888" s="30">
        <f t="shared" si="281"/>
        <v>1.5609230745106117E-2</v>
      </c>
      <c r="I888" s="30">
        <f t="shared" si="282"/>
        <v>7.2508125274769455</v>
      </c>
      <c r="J888" s="30">
        <f t="shared" si="283"/>
        <v>78.2703176548941</v>
      </c>
      <c r="K888" s="30">
        <f t="shared" si="284"/>
        <v>77.736647322383973</v>
      </c>
      <c r="L888" s="30">
        <f t="shared" si="285"/>
        <v>3106.5143635368395</v>
      </c>
      <c r="M888" s="30">
        <f t="shared" si="286"/>
        <v>2.6867345688408244E-2</v>
      </c>
      <c r="N888" s="30">
        <f t="shared" si="287"/>
        <v>1.2222109759128649E-2</v>
      </c>
      <c r="O888" s="30">
        <f t="shared" si="288"/>
        <v>74.841790376147372</v>
      </c>
      <c r="P888" s="30">
        <f t="shared" si="289"/>
        <v>0.23061772667146938</v>
      </c>
      <c r="Q888" s="30">
        <f t="shared" si="290"/>
        <v>6.1247640555809238E-2</v>
      </c>
      <c r="R888" s="30">
        <f t="shared" si="275"/>
        <v>3.4869885763969428</v>
      </c>
      <c r="S888" s="30">
        <f t="shared" si="276"/>
        <v>-27.738707988284919</v>
      </c>
      <c r="T888" s="30">
        <f t="shared" si="277"/>
        <v>-14.582887157344587</v>
      </c>
      <c r="U888" s="39">
        <f t="shared" si="278"/>
        <v>8876341.1927003916</v>
      </c>
      <c r="V888" s="39">
        <f t="shared" si="291"/>
        <v>1065160.943124047</v>
      </c>
      <c r="W888" s="39">
        <f t="shared" si="292"/>
        <v>32869369.341766529</v>
      </c>
      <c r="X888" s="30">
        <f t="shared" si="293"/>
        <v>241.56410291888602</v>
      </c>
    </row>
    <row r="889" spans="5:24" x14ac:dyDescent="0.3">
      <c r="E889" s="30">
        <f t="shared" si="279"/>
        <v>8.8699999999998553</v>
      </c>
      <c r="F889" s="30">
        <f t="shared" si="280"/>
        <v>238.13199534248369</v>
      </c>
      <c r="G889" s="30">
        <f t="shared" si="274"/>
        <v>5.472825122215812</v>
      </c>
      <c r="H889" s="30">
        <f t="shared" si="281"/>
        <v>1.4644163619248474E-2</v>
      </c>
      <c r="I889" s="30">
        <f t="shared" si="282"/>
        <v>6.9734254475940967</v>
      </c>
      <c r="J889" s="30">
        <f t="shared" si="283"/>
        <v>78.124488783320658</v>
      </c>
      <c r="K889" s="30">
        <f t="shared" si="284"/>
        <v>77.858171382028516</v>
      </c>
      <c r="L889" s="30">
        <f t="shared" si="285"/>
        <v>3111.3707118590851</v>
      </c>
      <c r="M889" s="30">
        <f t="shared" si="286"/>
        <v>2.5933620890293396E-2</v>
      </c>
      <c r="N889" s="30">
        <f t="shared" si="287"/>
        <v>1.2256425978871681E-2</v>
      </c>
      <c r="O889" s="30">
        <f t="shared" si="288"/>
        <v>74.738324791766004</v>
      </c>
      <c r="P889" s="30">
        <f t="shared" si="289"/>
        <v>0.22312845369194859</v>
      </c>
      <c r="Q889" s="30">
        <f t="shared" si="290"/>
        <v>6.1222429986260138E-2</v>
      </c>
      <c r="R889" s="30">
        <f t="shared" si="275"/>
        <v>3.2569777149449175</v>
      </c>
      <c r="S889" s="30">
        <f t="shared" si="276"/>
        <v>-27.67744223955928</v>
      </c>
      <c r="T889" s="30">
        <f t="shared" si="277"/>
        <v>-14.579019412343634</v>
      </c>
      <c r="U889" s="39">
        <f t="shared" si="278"/>
        <v>8569115.1910962742</v>
      </c>
      <c r="V889" s="39">
        <f t="shared" si="291"/>
        <v>1028293.8229315529</v>
      </c>
      <c r="W889" s="39">
        <f t="shared" si="292"/>
        <v>32879652.279995844</v>
      </c>
      <c r="X889" s="30">
        <f t="shared" si="293"/>
        <v>241.75374606519969</v>
      </c>
    </row>
    <row r="890" spans="5:24" x14ac:dyDescent="0.3">
      <c r="E890" s="30">
        <f t="shared" si="279"/>
        <v>8.8799999999998551</v>
      </c>
      <c r="F890" s="30">
        <f t="shared" si="280"/>
        <v>238.16456511963315</v>
      </c>
      <c r="G890" s="30">
        <f t="shared" si="274"/>
        <v>5.4729618848124968</v>
      </c>
      <c r="H890" s="30">
        <f t="shared" si="281"/>
        <v>1.3676259668482516E-2</v>
      </c>
      <c r="I890" s="30">
        <f t="shared" si="282"/>
        <v>6.6966510251985039</v>
      </c>
      <c r="J890" s="30">
        <f t="shared" si="283"/>
        <v>77.978698589197222</v>
      </c>
      <c r="K890" s="30">
        <f t="shared" si="284"/>
        <v>77.979663210464707</v>
      </c>
      <c r="L890" s="30">
        <f t="shared" si="285"/>
        <v>3116.2257721567616</v>
      </c>
      <c r="M890" s="30">
        <f t="shared" si="286"/>
        <v>2.4995192630076581E-2</v>
      </c>
      <c r="N890" s="30">
        <f t="shared" si="287"/>
        <v>1.229084530185146E-2</v>
      </c>
      <c r="O890" s="30">
        <f t="shared" si="288"/>
        <v>74.634886649035437</v>
      </c>
      <c r="P890" s="30">
        <f t="shared" si="289"/>
        <v>0.21503885950935808</v>
      </c>
      <c r="Q890" s="30">
        <f t="shared" si="290"/>
        <v>6.1197092423234282E-2</v>
      </c>
      <c r="R890" s="30">
        <f t="shared" si="275"/>
        <v>3.0257253565555091</v>
      </c>
      <c r="S890" s="30">
        <f t="shared" si="276"/>
        <v>-27.683225238481075</v>
      </c>
      <c r="T890" s="30">
        <f t="shared" si="277"/>
        <v>-14.57497890356559</v>
      </c>
      <c r="U890" s="39">
        <f t="shared" si="278"/>
        <v>8260164.6915147537</v>
      </c>
      <c r="V890" s="39">
        <f t="shared" si="291"/>
        <v>991219.76298177044</v>
      </c>
      <c r="W890" s="39">
        <f t="shared" si="292"/>
        <v>32889564.477625661</v>
      </c>
      <c r="X890" s="30">
        <f t="shared" si="293"/>
        <v>241.94299473267054</v>
      </c>
    </row>
    <row r="891" spans="5:24" x14ac:dyDescent="0.3">
      <c r="E891" s="30">
        <f t="shared" si="279"/>
        <v>8.8899999999998549</v>
      </c>
      <c r="F891" s="30">
        <f t="shared" si="280"/>
        <v>238.19482237319872</v>
      </c>
      <c r="G891" s="30">
        <f t="shared" si="274"/>
        <v>5.4730889202164397</v>
      </c>
      <c r="H891" s="30">
        <f t="shared" si="281"/>
        <v>1.2703540394287671E-2</v>
      </c>
      <c r="I891" s="30">
        <f t="shared" si="282"/>
        <v>6.4198187728136933</v>
      </c>
      <c r="J891" s="30">
        <f t="shared" si="283"/>
        <v>77.83294880016156</v>
      </c>
      <c r="K891" s="30">
        <f t="shared" si="284"/>
        <v>78.101121367994423</v>
      </c>
      <c r="L891" s="30">
        <f t="shared" si="285"/>
        <v>3121.0794868966068</v>
      </c>
      <c r="M891" s="30">
        <f t="shared" si="286"/>
        <v>2.4049570193619328E-2</v>
      </c>
      <c r="N891" s="30">
        <f t="shared" si="287"/>
        <v>1.2325368037842146E-2</v>
      </c>
      <c r="O891" s="30">
        <f t="shared" si="288"/>
        <v>74.531477173714634</v>
      </c>
      <c r="P891" s="30">
        <f t="shared" si="289"/>
        <v>0.20625147189656104</v>
      </c>
      <c r="Q891" s="30">
        <f t="shared" si="290"/>
        <v>6.1171560617449938E-2</v>
      </c>
      <c r="R891" s="30">
        <f t="shared" si="275"/>
        <v>2.7926442499628195</v>
      </c>
      <c r="S891" s="30">
        <f t="shared" si="276"/>
        <v>-27.774265307031946</v>
      </c>
      <c r="T891" s="30">
        <f t="shared" si="277"/>
        <v>-14.570749015564846</v>
      </c>
      <c r="U891" s="39">
        <f t="shared" si="278"/>
        <v>7948674.4158805935</v>
      </c>
      <c r="V891" s="39">
        <f t="shared" si="291"/>
        <v>953840.92990567116</v>
      </c>
      <c r="W891" s="39">
        <f t="shared" si="292"/>
        <v>32899102.886924718</v>
      </c>
      <c r="X891" s="30">
        <f t="shared" si="293"/>
        <v>242.13184537600014</v>
      </c>
    </row>
    <row r="892" spans="5:24" x14ac:dyDescent="0.3">
      <c r="E892" s="30">
        <f t="shared" si="279"/>
        <v>8.8999999999998547</v>
      </c>
      <c r="F892" s="30">
        <f t="shared" si="280"/>
        <v>238.22274881569834</v>
      </c>
      <c r="G892" s="30">
        <f t="shared" si="274"/>
        <v>5.4732061553656894</v>
      </c>
      <c r="H892" s="30">
        <f t="shared" si="281"/>
        <v>1.1723514924977252E-2</v>
      </c>
      <c r="I892" s="30">
        <f t="shared" si="282"/>
        <v>6.1420761197433738</v>
      </c>
      <c r="J892" s="30">
        <f t="shared" si="283"/>
        <v>77.687241310005916</v>
      </c>
      <c r="K892" s="30">
        <f t="shared" si="284"/>
        <v>78.222544276457469</v>
      </c>
      <c r="L892" s="30">
        <f t="shared" si="285"/>
        <v>3125.9317930121324</v>
      </c>
      <c r="M892" s="30">
        <f t="shared" si="286"/>
        <v>2.3093547608239864E-2</v>
      </c>
      <c r="N892" s="30">
        <f t="shared" si="287"/>
        <v>1.2359994497548585E-2</v>
      </c>
      <c r="O892" s="30">
        <f t="shared" si="288"/>
        <v>74.428097709449204</v>
      </c>
      <c r="P892" s="30">
        <f t="shared" si="289"/>
        <v>0.19664093618488482</v>
      </c>
      <c r="Q892" s="30">
        <f t="shared" si="290"/>
        <v>6.114574800764469E-2</v>
      </c>
      <c r="R892" s="30">
        <f t="shared" si="275"/>
        <v>2.5569765265881661</v>
      </c>
      <c r="S892" s="30">
        <f t="shared" si="276"/>
        <v>-27.976923309440451</v>
      </c>
      <c r="T892" s="30">
        <f t="shared" si="277"/>
        <v>-14.566308168773128</v>
      </c>
      <c r="U892" s="39">
        <f t="shared" si="278"/>
        <v>7633592.2378405612</v>
      </c>
      <c r="V892" s="39">
        <f t="shared" si="291"/>
        <v>916031.0685408673</v>
      </c>
      <c r="W892" s="39">
        <f t="shared" si="292"/>
        <v>32908263.197610125</v>
      </c>
      <c r="X892" s="30">
        <f t="shared" si="293"/>
        <v>242.32029403195097</v>
      </c>
    </row>
    <row r="893" spans="5:24" x14ac:dyDescent="0.3">
      <c r="E893" s="30">
        <f t="shared" si="279"/>
        <v>8.9099999999998545</v>
      </c>
      <c r="F893" s="30">
        <f t="shared" si="280"/>
        <v>238.24831858096422</v>
      </c>
      <c r="G893" s="30">
        <f t="shared" si="274"/>
        <v>5.4733134851367504</v>
      </c>
      <c r="H893" s="30">
        <f t="shared" si="281"/>
        <v>1.0732977106098218E-2</v>
      </c>
      <c r="I893" s="30">
        <f t="shared" si="282"/>
        <v>5.8623068866489696</v>
      </c>
      <c r="J893" s="30">
        <f t="shared" si="283"/>
        <v>77.541578228318187</v>
      </c>
      <c r="K893" s="30">
        <f t="shared" si="284"/>
        <v>78.343930177863911</v>
      </c>
      <c r="L893" s="30">
        <f t="shared" si="285"/>
        <v>3130.7826202504893</v>
      </c>
      <c r="M893" s="30">
        <f t="shared" si="286"/>
        <v>2.2122885852772653E-2</v>
      </c>
      <c r="N893" s="30">
        <f t="shared" si="287"/>
        <v>1.2394724992609142E-2</v>
      </c>
      <c r="O893" s="30">
        <f t="shared" si="288"/>
        <v>74.32474975299175</v>
      </c>
      <c r="P893" s="30">
        <f t="shared" si="289"/>
        <v>0.18604158989543026</v>
      </c>
      <c r="Q893" s="30">
        <f t="shared" si="290"/>
        <v>6.1119540140247078E-2</v>
      </c>
      <c r="R893" s="30">
        <f t="shared" si="275"/>
        <v>2.3177179678191031</v>
      </c>
      <c r="S893" s="30">
        <f t="shared" si="276"/>
        <v>-28.330978893183229</v>
      </c>
      <c r="T893" s="30">
        <f t="shared" si="277"/>
        <v>-14.561627670855616</v>
      </c>
      <c r="U893" s="39">
        <f t="shared" si="278"/>
        <v>7313524.0674851099</v>
      </c>
      <c r="V893" s="39">
        <f t="shared" si="291"/>
        <v>877622.88809821312</v>
      </c>
      <c r="W893" s="39">
        <f t="shared" si="292"/>
        <v>32917039.426491108</v>
      </c>
      <c r="X893" s="30">
        <f t="shared" si="293"/>
        <v>242.50833619291438</v>
      </c>
    </row>
    <row r="894" spans="5:24" x14ac:dyDescent="0.3">
      <c r="E894" s="30">
        <f t="shared" si="279"/>
        <v>8.9199999999998543</v>
      </c>
      <c r="F894" s="30">
        <f t="shared" si="280"/>
        <v>238.27149576064241</v>
      </c>
      <c r="G894" s="30">
        <f t="shared" si="274"/>
        <v>5.4734107620138026</v>
      </c>
      <c r="H894" s="30">
        <f t="shared" si="281"/>
        <v>9.7276877052188127E-3</v>
      </c>
      <c r="I894" s="30">
        <f t="shared" si="282"/>
        <v>5.5789970977171377</v>
      </c>
      <c r="J894" s="30">
        <f t="shared" si="283"/>
        <v>77.395961951609635</v>
      </c>
      <c r="K894" s="30">
        <f t="shared" si="284"/>
        <v>78.465277075121037</v>
      </c>
      <c r="L894" s="30">
        <f t="shared" si="285"/>
        <v>3135.6318888037954</v>
      </c>
      <c r="M894" s="30">
        <f t="shared" si="286"/>
        <v>2.1131790372746241E-2</v>
      </c>
      <c r="N894" s="30">
        <f t="shared" si="287"/>
        <v>1.2429559835598517E-2</v>
      </c>
      <c r="O894" s="30">
        <f t="shared" si="288"/>
        <v>74.221435004667043</v>
      </c>
      <c r="P894" s="30">
        <f t="shared" si="289"/>
        <v>0.17422696366272619</v>
      </c>
      <c r="Q894" s="30">
        <f t="shared" si="290"/>
        <v>6.1092780562286363E-2</v>
      </c>
      <c r="R894" s="30">
        <f t="shared" si="275"/>
        <v>2.0734934865401269</v>
      </c>
      <c r="S894" s="30">
        <f t="shared" si="276"/>
        <v>-28.899678869234588</v>
      </c>
      <c r="T894" s="30">
        <f t="shared" si="277"/>
        <v>-14.556668204752672</v>
      </c>
      <c r="U894" s="39">
        <f t="shared" si="278"/>
        <v>6986561.0288334098</v>
      </c>
      <c r="V894" s="39">
        <f t="shared" si="291"/>
        <v>838387.32346000918</v>
      </c>
      <c r="W894" s="39">
        <f t="shared" si="292"/>
        <v>32925423.299725708</v>
      </c>
      <c r="X894" s="30">
        <f t="shared" si="293"/>
        <v>242.6959666256835</v>
      </c>
    </row>
    <row r="895" spans="5:24" x14ac:dyDescent="0.3">
      <c r="E895" s="30">
        <f t="shared" si="279"/>
        <v>8.9299999999998541</v>
      </c>
      <c r="F895" s="30">
        <f t="shared" si="280"/>
        <v>238.29223069550781</v>
      </c>
      <c r="G895" s="30">
        <f t="shared" si="274"/>
        <v>5.473497780532953</v>
      </c>
      <c r="H895" s="30">
        <f t="shared" si="281"/>
        <v>8.7018519150383611E-3</v>
      </c>
      <c r="I895" s="30">
        <f t="shared" si="282"/>
        <v>5.2900003090247916</v>
      </c>
      <c r="J895" s="30">
        <f t="shared" si="283"/>
        <v>77.250395269562105</v>
      </c>
      <c r="K895" s="30">
        <f t="shared" si="284"/>
        <v>78.586582643493969</v>
      </c>
      <c r="L895" s="30">
        <f t="shared" si="285"/>
        <v>3140.4795057709221</v>
      </c>
      <c r="M895" s="30">
        <f t="shared" si="286"/>
        <v>2.011199834991035E-2</v>
      </c>
      <c r="N895" s="30">
        <f t="shared" si="287"/>
        <v>1.2464499340030528E-2</v>
      </c>
      <c r="O895" s="30">
        <f t="shared" si="288"/>
        <v>74.118155443754318</v>
      </c>
      <c r="P895" s="30">
        <f t="shared" si="289"/>
        <v>0.16087378587048157</v>
      </c>
      <c r="Q895" s="30">
        <f t="shared" si="290"/>
        <v>6.1065246177669792E-2</v>
      </c>
      <c r="R895" s="30">
        <f t="shared" si="275"/>
        <v>1.8223395983059498</v>
      </c>
      <c r="S895" s="30">
        <f t="shared" si="276"/>
        <v>-29.790639442046491</v>
      </c>
      <c r="T895" s="30">
        <f t="shared" si="277"/>
        <v>-14.551373729647267</v>
      </c>
      <c r="U895" s="39">
        <f t="shared" si="278"/>
        <v>6649977.556616812</v>
      </c>
      <c r="V895" s="39">
        <f t="shared" si="291"/>
        <v>797997.30679401744</v>
      </c>
      <c r="W895" s="39">
        <f t="shared" si="292"/>
        <v>32933403.272793647</v>
      </c>
      <c r="X895" s="30">
        <f t="shared" si="293"/>
        <v>242.88317910061542</v>
      </c>
    </row>
    <row r="896" spans="5:24" x14ac:dyDescent="0.3">
      <c r="E896" s="30">
        <f t="shared" si="279"/>
        <v>8.9399999999998538</v>
      </c>
      <c r="F896" s="30">
        <f t="shared" si="280"/>
        <v>238.31045409149087</v>
      </c>
      <c r="G896" s="30">
        <f t="shared" si="274"/>
        <v>5.473574252598989</v>
      </c>
      <c r="H896" s="30">
        <f t="shared" si="281"/>
        <v>7.6472066036004094E-3</v>
      </c>
      <c r="I896" s="30">
        <f t="shared" si="282"/>
        <v>4.9920939146043271</v>
      </c>
      <c r="J896" s="30">
        <f t="shared" si="283"/>
        <v>77.104881532265637</v>
      </c>
      <c r="K896" s="30">
        <f t="shared" si="284"/>
        <v>78.707844091241029</v>
      </c>
      <c r="L896" s="30">
        <f t="shared" si="285"/>
        <v>3145.3253595881993</v>
      </c>
      <c r="M896" s="30">
        <f t="shared" si="286"/>
        <v>1.9051054858891841E-2</v>
      </c>
      <c r="N896" s="30">
        <f t="shared" si="287"/>
        <v>1.2499543820360948E-2</v>
      </c>
      <c r="O896" s="30">
        <f t="shared" si="288"/>
        <v>74.014913447142476</v>
      </c>
      <c r="P896" s="30">
        <f t="shared" si="289"/>
        <v>0.14549347842972418</v>
      </c>
      <c r="Q896" s="30">
        <f t="shared" si="290"/>
        <v>6.103660070341229E-2</v>
      </c>
      <c r="R896" s="30">
        <f t="shared" si="275"/>
        <v>1.561293570577712</v>
      </c>
      <c r="S896" s="30">
        <f t="shared" si="276"/>
        <v>-31.204598194669916</v>
      </c>
      <c r="T896" s="30">
        <f t="shared" si="277"/>
        <v>-14.545660029831193</v>
      </c>
      <c r="U896" s="39">
        <f t="shared" si="278"/>
        <v>6299661.2064043637</v>
      </c>
      <c r="V896" s="39">
        <f t="shared" si="291"/>
        <v>755959.34476852359</v>
      </c>
      <c r="W896" s="39">
        <f t="shared" si="292"/>
        <v>32940962.866241332</v>
      </c>
      <c r="X896" s="30">
        <f t="shared" si="293"/>
        <v>243.0699659650877</v>
      </c>
    </row>
    <row r="897" spans="5:24" x14ac:dyDescent="0.3">
      <c r="E897" s="30">
        <f t="shared" si="279"/>
        <v>8.9499999999998536</v>
      </c>
      <c r="F897" s="30">
        <f t="shared" si="280"/>
        <v>238.32606702719664</v>
      </c>
      <c r="G897" s="30">
        <f t="shared" si="274"/>
        <v>5.4736397655633535</v>
      </c>
      <c r="H897" s="30">
        <f t="shared" si="281"/>
        <v>6.5512964364522475E-3</v>
      </c>
      <c r="I897" s="30">
        <f t="shared" si="282"/>
        <v>4.6800479326576276</v>
      </c>
      <c r="J897" s="30">
        <f t="shared" si="283"/>
        <v>76.95942493196732</v>
      </c>
      <c r="K897" s="30">
        <f t="shared" si="284"/>
        <v>78.829057924822962</v>
      </c>
      <c r="L897" s="30">
        <f t="shared" si="285"/>
        <v>3150.169310646701</v>
      </c>
      <c r="M897" s="30">
        <f t="shared" si="286"/>
        <v>1.7928698658016013E-2</v>
      </c>
      <c r="N897" s="30">
        <f t="shared" si="287"/>
        <v>1.2534693591990342E-2</v>
      </c>
      <c r="O897" s="30">
        <f t="shared" si="288"/>
        <v>73.91171198923081</v>
      </c>
      <c r="P897" s="30">
        <f t="shared" si="289"/>
        <v>0.12728688539917235</v>
      </c>
      <c r="Q897" s="30">
        <f t="shared" si="290"/>
        <v>6.1006297085988648E-2</v>
      </c>
      <c r="R897" s="30">
        <f t="shared" si="275"/>
        <v>1.2855320129106724</v>
      </c>
      <c r="S897" s="30">
        <f t="shared" si="276"/>
        <v>-33.568864731672647</v>
      </c>
      <c r="T897" s="30">
        <f t="shared" si="277"/>
        <v>-14.539390848396401</v>
      </c>
      <c r="U897" s="39">
        <f t="shared" si="278"/>
        <v>5928917.2090532649</v>
      </c>
      <c r="V897" s="39">
        <f t="shared" si="291"/>
        <v>711470.06508639175</v>
      </c>
      <c r="W897" s="39">
        <f t="shared" si="292"/>
        <v>32948077.566892195</v>
      </c>
      <c r="X897" s="30">
        <f t="shared" si="293"/>
        <v>243.25631742445842</v>
      </c>
    </row>
    <row r="898" spans="5:24" x14ac:dyDescent="0.3">
      <c r="E898" s="30">
        <f t="shared" si="279"/>
        <v>8.9599999999998534</v>
      </c>
      <c r="F898" s="30">
        <f t="shared" si="280"/>
        <v>238.33892234732576</v>
      </c>
      <c r="G898" s="30">
        <f t="shared" ref="G898:G961" si="294">LN(F898)</f>
        <v>5.4736937041593015</v>
      </c>
      <c r="H898" s="30">
        <f t="shared" si="281"/>
        <v>5.3938595947933266E-3</v>
      </c>
      <c r="I898" s="30">
        <f t="shared" si="282"/>
        <v>4.344359285340901</v>
      </c>
      <c r="J898" s="30">
        <f t="shared" si="283"/>
        <v>76.814031023483352</v>
      </c>
      <c r="K898" s="30">
        <f t="shared" si="284"/>
        <v>78.950219515226266</v>
      </c>
      <c r="L898" s="30">
        <f t="shared" si="285"/>
        <v>3155.0111739616432</v>
      </c>
      <c r="M898" s="30">
        <f t="shared" si="286"/>
        <v>1.6708077025703972E-2</v>
      </c>
      <c r="N898" s="30">
        <f t="shared" si="287"/>
        <v>1.2569948971266891E-2</v>
      </c>
      <c r="O898" s="30">
        <f t="shared" si="288"/>
        <v>73.808555011161445</v>
      </c>
      <c r="P898" s="30">
        <f t="shared" si="289"/>
        <v>0.10478485930456881</v>
      </c>
      <c r="Q898" s="30">
        <f t="shared" si="290"/>
        <v>6.0973340301916222E-2</v>
      </c>
      <c r="R898" s="30">
        <f t="shared" ref="R898:R961" si="295">F898*(M898-N898)</f>
        <v>0.98627698102976968</v>
      </c>
      <c r="S898" s="30">
        <f t="shared" ref="S898:S961" si="296">-M898*F898/P898</f>
        <v>-38.003439611707016</v>
      </c>
      <c r="T898" s="30">
        <f t="shared" ref="T898:T961" si="297">-Q898*F898</f>
        <v>-14.532320219475478</v>
      </c>
      <c r="U898" s="39">
        <f t="shared" ref="U898:U961" si="298">M898*F898/0.9*$B$15*1000/32</f>
        <v>5525562.7105123401</v>
      </c>
      <c r="V898" s="39">
        <f t="shared" si="291"/>
        <v>663067.52526148083</v>
      </c>
      <c r="W898" s="39">
        <f t="shared" si="292"/>
        <v>32954708.242144812</v>
      </c>
      <c r="X898" s="30">
        <f t="shared" si="293"/>
        <v>243.4422202130925</v>
      </c>
    </row>
    <row r="899" spans="5:24" x14ac:dyDescent="0.3">
      <c r="E899" s="30">
        <f t="shared" ref="E899:E962" si="299">E898+$B$11</f>
        <v>8.9699999999998532</v>
      </c>
      <c r="F899" s="30">
        <f t="shared" ref="F899:F962" si="300">$B$11*R898+F898</f>
        <v>238.34878511713606</v>
      </c>
      <c r="G899" s="30">
        <f t="shared" si="294"/>
        <v>5.4737350845836641</v>
      </c>
      <c r="H899" s="30">
        <f t="shared" si="281"/>
        <v>4.1380424362635893E-3</v>
      </c>
      <c r="I899" s="30">
        <f t="shared" si="282"/>
        <v>3.964324889223831</v>
      </c>
      <c r="J899" s="30">
        <f t="shared" si="283"/>
        <v>76.668707821288592</v>
      </c>
      <c r="K899" s="30">
        <f t="shared" si="284"/>
        <v>79.07132218372189</v>
      </c>
      <c r="L899" s="30">
        <f t="shared" si="285"/>
        <v>3159.8506826374432</v>
      </c>
      <c r="M899" s="30">
        <f t="shared" si="286"/>
        <v>1.5308909459099646E-2</v>
      </c>
      <c r="N899" s="30">
        <f t="shared" si="287"/>
        <v>1.2605310275489239E-2</v>
      </c>
      <c r="O899" s="30">
        <f t="shared" si="288"/>
        <v>73.705448199204255</v>
      </c>
      <c r="P899" s="30">
        <f t="shared" si="289"/>
        <v>7.4716949015669137E-2</v>
      </c>
      <c r="Q899" s="30">
        <f t="shared" si="290"/>
        <v>6.0935562777617906E-2</v>
      </c>
      <c r="R899" s="30">
        <f t="shared" si="295"/>
        <v>0.64439958085722149</v>
      </c>
      <c r="S899" s="30">
        <f t="shared" si="296"/>
        <v>-48.835773129325965</v>
      </c>
      <c r="T899" s="30">
        <f t="shared" si="297"/>
        <v>-14.523917358474204</v>
      </c>
      <c r="U899" s="39">
        <f t="shared" si="298"/>
        <v>5063050.6175085139</v>
      </c>
      <c r="V899" s="39">
        <f t="shared" si="291"/>
        <v>607566.07410102163</v>
      </c>
      <c r="W899" s="39">
        <f t="shared" si="292"/>
        <v>32960783.902885821</v>
      </c>
      <c r="X899" s="30">
        <f t="shared" si="293"/>
        <v>243.62765479086192</v>
      </c>
    </row>
    <row r="900" spans="5:24" x14ac:dyDescent="0.3">
      <c r="E900" s="30">
        <f t="shared" si="299"/>
        <v>8.979999999999853</v>
      </c>
      <c r="F900" s="30">
        <f t="shared" si="300"/>
        <v>238.35522911294464</v>
      </c>
      <c r="G900" s="30">
        <f t="shared" si="294"/>
        <v>5.4737621202100346</v>
      </c>
      <c r="H900" s="30">
        <f t="shared" ref="H900:H963" si="301">(G900-G899)/$B$11</f>
        <v>2.7035626370519594E-3</v>
      </c>
      <c r="I900" s="30">
        <f t="shared" si="282"/>
        <v>3.4759671579305715</v>
      </c>
      <c r="J900" s="30">
        <f t="shared" si="283"/>
        <v>76.523468647703851</v>
      </c>
      <c r="K900" s="30">
        <f t="shared" si="284"/>
        <v>79.192354828375841</v>
      </c>
      <c r="L900" s="30">
        <f t="shared" si="285"/>
        <v>3164.6873930182637</v>
      </c>
      <c r="M900" s="30">
        <f t="shared" si="286"/>
        <v>1.3483283054316973E-2</v>
      </c>
      <c r="N900" s="30">
        <f t="shared" si="287"/>
        <v>1.2640777822909373E-2</v>
      </c>
      <c r="O900" s="30">
        <f t="shared" si="288"/>
        <v>73.602401005545886</v>
      </c>
      <c r="P900" s="30">
        <f t="shared" si="289"/>
        <v>2.6436139324154072E-2</v>
      </c>
      <c r="Q900" s="30">
        <f t="shared" si="290"/>
        <v>6.0886270864688771E-2</v>
      </c>
      <c r="R900" s="30">
        <f t="shared" si="295"/>
        <v>0.20081552746101294</v>
      </c>
      <c r="S900" s="30">
        <f t="shared" si="296"/>
        <v>-121.56884869607354</v>
      </c>
      <c r="T900" s="30">
        <f t="shared" si="297"/>
        <v>-14.512561041785698</v>
      </c>
      <c r="U900" s="39">
        <f t="shared" si="298"/>
        <v>4459389.5097710639</v>
      </c>
      <c r="V900" s="39">
        <f t="shared" si="291"/>
        <v>535126.74117252766</v>
      </c>
      <c r="W900" s="39">
        <f t="shared" si="292"/>
        <v>32966135.170297544</v>
      </c>
      <c r="X900" s="30">
        <f t="shared" si="293"/>
        <v>243.81258805996146</v>
      </c>
    </row>
    <row r="901" spans="5:24" x14ac:dyDescent="0.3">
      <c r="E901" s="30">
        <f t="shared" si="299"/>
        <v>8.9899999999998528</v>
      </c>
      <c r="F901" s="30">
        <f t="shared" si="300"/>
        <v>238.35723726821925</v>
      </c>
      <c r="G901" s="30">
        <f t="shared" si="294"/>
        <v>5.4737705452268575</v>
      </c>
      <c r="H901" s="30">
        <f t="shared" si="301"/>
        <v>8.4250168228550137E-4</v>
      </c>
      <c r="I901" s="30">
        <f t="shared" si="282"/>
        <v>2.2602786709698361</v>
      </c>
      <c r="J901" s="30">
        <f t="shared" si="283"/>
        <v>76.378343037285987</v>
      </c>
      <c r="K901" s="30">
        <f t="shared" si="284"/>
        <v>79.313292837057389</v>
      </c>
      <c r="L901" s="30">
        <f t="shared" si="285"/>
        <v>3169.5203215533561</v>
      </c>
      <c r="M901" s="30">
        <f t="shared" si="286"/>
        <v>8.8298415847778942E-3</v>
      </c>
      <c r="N901" s="30">
        <f t="shared" si="287"/>
        <v>1.267635193273545E-2</v>
      </c>
      <c r="O901" s="30">
        <f t="shared" si="288"/>
        <v>73.499434384954412</v>
      </c>
      <c r="P901" s="30">
        <f t="shared" si="289"/>
        <v>-0.18430413143656521</v>
      </c>
      <c r="Q901" s="30">
        <f t="shared" si="290"/>
        <v>6.076062794501122E-2</v>
      </c>
      <c r="R901" s="30">
        <f t="shared" si="295"/>
        <v>-0.91684357966277974</v>
      </c>
      <c r="S901" s="30">
        <f t="shared" si="296"/>
        <v>11.419476217157321</v>
      </c>
      <c r="T901" s="30">
        <f t="shared" si="297"/>
        <v>-14.482735411655032</v>
      </c>
      <c r="U901" s="39">
        <f t="shared" si="298"/>
        <v>2920359.5682024099</v>
      </c>
      <c r="V901" s="39">
        <f t="shared" si="291"/>
        <v>350443.14818428917</v>
      </c>
      <c r="W901" s="39">
        <f t="shared" si="292"/>
        <v>32969639.601779386</v>
      </c>
      <c r="X901" s="30">
        <f t="shared" si="293"/>
        <v>243.99694546215488</v>
      </c>
    </row>
    <row r="902" spans="5:24" x14ac:dyDescent="0.3">
      <c r="E902" s="30">
        <f t="shared" si="299"/>
        <v>8.9999999999998526</v>
      </c>
      <c r="F902" s="30">
        <f t="shared" si="300"/>
        <v>238.34806883242263</v>
      </c>
      <c r="G902" s="30">
        <f t="shared" si="294"/>
        <v>5.4737320793835771</v>
      </c>
      <c r="H902" s="30">
        <f t="shared" si="301"/>
        <v>-3.8465843280377499E-3</v>
      </c>
      <c r="I902" s="30">
        <f t="shared" si="282"/>
        <v>2.3744734331414095</v>
      </c>
      <c r="J902" s="30">
        <f t="shared" si="283"/>
        <v>76.233515683169443</v>
      </c>
      <c r="K902" s="30">
        <f t="shared" si="284"/>
        <v>79.433982298821178</v>
      </c>
      <c r="L902" s="30">
        <f t="shared" si="285"/>
        <v>3174.3433176486456</v>
      </c>
      <c r="M902" s="30">
        <f t="shared" si="286"/>
        <v>9.2979432773043456E-3</v>
      </c>
      <c r="N902" s="30">
        <f t="shared" si="287"/>
        <v>1.2712032925134708E-2</v>
      </c>
      <c r="O902" s="30">
        <f t="shared" si="288"/>
        <v>73.396679377208727</v>
      </c>
      <c r="P902" s="30">
        <f t="shared" si="289"/>
        <v>-0.155349230309488</v>
      </c>
      <c r="Q902" s="30">
        <f t="shared" si="290"/>
        <v>6.0773266690709433E-2</v>
      </c>
      <c r="R902" s="30">
        <f t="shared" si="295"/>
        <v>-0.81374167438113276</v>
      </c>
      <c r="S902" s="30">
        <f t="shared" si="296"/>
        <v>14.26557968677329</v>
      </c>
      <c r="T902" s="30">
        <f t="shared" si="297"/>
        <v>-14.485190752368389</v>
      </c>
      <c r="U902" s="39">
        <f t="shared" si="298"/>
        <v>3075060.056042993</v>
      </c>
      <c r="V902" s="39">
        <f t="shared" si="291"/>
        <v>369007.20672515914</v>
      </c>
      <c r="W902" s="39">
        <f t="shared" si="292"/>
        <v>32973329.67384664</v>
      </c>
      <c r="X902" s="30">
        <f t="shared" si="293"/>
        <v>244.18025520374474</v>
      </c>
    </row>
    <row r="903" spans="5:24" x14ac:dyDescent="0.3">
      <c r="E903" s="30">
        <f t="shared" si="299"/>
        <v>9.0099999999998523</v>
      </c>
      <c r="F903" s="30">
        <f t="shared" si="300"/>
        <v>238.33993141567882</v>
      </c>
      <c r="G903" s="30">
        <f t="shared" si="294"/>
        <v>5.4736979379042854</v>
      </c>
      <c r="H903" s="30">
        <f t="shared" si="301"/>
        <v>-3.4141479291704968E-3</v>
      </c>
      <c r="I903" s="30">
        <f t="shared" si="282"/>
        <v>2.5171292300091421</v>
      </c>
      <c r="J903" s="30">
        <f t="shared" si="283"/>
        <v>76.088663775645756</v>
      </c>
      <c r="K903" s="30">
        <f t="shared" si="284"/>
        <v>79.554692221757577</v>
      </c>
      <c r="L903" s="30">
        <f t="shared" si="285"/>
        <v>3179.167131413963</v>
      </c>
      <c r="M903" s="30">
        <f t="shared" si="286"/>
        <v>9.8789460815117032E-3</v>
      </c>
      <c r="N903" s="30">
        <f t="shared" si="287"/>
        <v>1.2747821121236314E-2</v>
      </c>
      <c r="O903" s="30">
        <f t="shared" si="288"/>
        <v>73.293906948820663</v>
      </c>
      <c r="P903" s="30">
        <f t="shared" si="289"/>
        <v>-0.12286327695283404</v>
      </c>
      <c r="Q903" s="30">
        <f t="shared" si="290"/>
        <v>6.0788953766423029E-2</v>
      </c>
      <c r="R903" s="30">
        <f t="shared" si="295"/>
        <v>-0.68376748020811651</v>
      </c>
      <c r="S903" s="30">
        <f t="shared" si="296"/>
        <v>19.163963308829661</v>
      </c>
      <c r="T903" s="30">
        <f t="shared" si="297"/>
        <v>-14.488435071520135</v>
      </c>
      <c r="U903" s="39">
        <f t="shared" si="298"/>
        <v>3267100.5232975008</v>
      </c>
      <c r="V903" s="39">
        <f t="shared" si="291"/>
        <v>392052.0627957001</v>
      </c>
      <c r="W903" s="39">
        <f t="shared" si="292"/>
        <v>32977250.194474597</v>
      </c>
      <c r="X903" s="30">
        <f t="shared" si="293"/>
        <v>244.3633459964642</v>
      </c>
    </row>
    <row r="904" spans="5:24" x14ac:dyDescent="0.3">
      <c r="E904" s="30">
        <f t="shared" si="299"/>
        <v>9.0199999999998521</v>
      </c>
      <c r="F904" s="30">
        <f t="shared" si="300"/>
        <v>238.33309374087673</v>
      </c>
      <c r="G904" s="30">
        <f t="shared" si="294"/>
        <v>5.4736692487423584</v>
      </c>
      <c r="H904" s="30">
        <f t="shared" si="301"/>
        <v>-2.8689161926997997E-3</v>
      </c>
      <c r="I904" s="30">
        <f t="shared" si="282"/>
        <v>2.7087688630974389</v>
      </c>
      <c r="J904" s="30">
        <f t="shared" si="283"/>
        <v>75.943779424930554</v>
      </c>
      <c r="K904" s="30">
        <f t="shared" si="284"/>
        <v>79.675429180686905</v>
      </c>
      <c r="L904" s="30">
        <f t="shared" si="285"/>
        <v>3183.9920255924862</v>
      </c>
      <c r="M904" s="30">
        <f t="shared" si="286"/>
        <v>1.0653378541714798E-2</v>
      </c>
      <c r="N904" s="30">
        <f t="shared" si="287"/>
        <v>1.278371684313427E-2</v>
      </c>
      <c r="O904" s="30">
        <f t="shared" si="288"/>
        <v>73.191111501988232</v>
      </c>
      <c r="P904" s="30">
        <f t="shared" si="289"/>
        <v>-8.4602324224434686E-2</v>
      </c>
      <c r="Q904" s="30">
        <f t="shared" si="290"/>
        <v>6.0809863442848514E-2</v>
      </c>
      <c r="R904" s="30">
        <f t="shared" si="295"/>
        <v>-0.50773011809198709</v>
      </c>
      <c r="S904" s="30">
        <f t="shared" si="296"/>
        <v>30.011618355825657</v>
      </c>
      <c r="T904" s="30">
        <f t="shared" si="297"/>
        <v>-14.493002884294327</v>
      </c>
      <c r="U904" s="39">
        <f t="shared" si="298"/>
        <v>3523114.6916376981</v>
      </c>
      <c r="V904" s="39">
        <f t="shared" si="291"/>
        <v>422773.76299652376</v>
      </c>
      <c r="W904" s="39">
        <f t="shared" si="292"/>
        <v>32981477.932104561</v>
      </c>
      <c r="X904" s="30">
        <f t="shared" si="293"/>
        <v>244.5462385247713</v>
      </c>
    </row>
    <row r="905" spans="5:24" x14ac:dyDescent="0.3">
      <c r="E905" s="30">
        <f t="shared" si="299"/>
        <v>9.0299999999998519</v>
      </c>
      <c r="F905" s="30">
        <f t="shared" si="300"/>
        <v>238.3280164396958</v>
      </c>
      <c r="G905" s="30">
        <f t="shared" si="294"/>
        <v>5.4736479451324236</v>
      </c>
      <c r="H905" s="30">
        <f t="shared" si="301"/>
        <v>-2.1303609934797407E-3</v>
      </c>
      <c r="I905" s="30">
        <f t="shared" si="282"/>
        <v>3.0088850466556956</v>
      </c>
      <c r="J905" s="30">
        <f t="shared" si="283"/>
        <v>75.798849396087604</v>
      </c>
      <c r="K905" s="30">
        <f t="shared" si="284"/>
        <v>79.796204204722684</v>
      </c>
      <c r="L905" s="30">
        <f t="shared" si="285"/>
        <v>3188.8184409300006</v>
      </c>
      <c r="M905" s="30">
        <f t="shared" si="286"/>
        <v>1.1853953626914849E-2</v>
      </c>
      <c r="N905" s="30">
        <f t="shared" si="287"/>
        <v>1.2819720413890325E-2</v>
      </c>
      <c r="O905" s="30">
        <f t="shared" si="288"/>
        <v>73.088283646524161</v>
      </c>
      <c r="P905" s="30">
        <f t="shared" si="289"/>
        <v>-3.4469113923750926E-2</v>
      </c>
      <c r="Q905" s="30">
        <f t="shared" si="290"/>
        <v>6.0842278970148912E-2</v>
      </c>
      <c r="R905" s="30">
        <f t="shared" si="295"/>
        <v>-0.23016928268320341</v>
      </c>
      <c r="S905" s="30">
        <f t="shared" si="296"/>
        <v>81.9611801196926</v>
      </c>
      <c r="T905" s="30">
        <f t="shared" si="297"/>
        <v>-14.500419662626209</v>
      </c>
      <c r="U905" s="39">
        <f t="shared" si="298"/>
        <v>3920066.1389918202</v>
      </c>
      <c r="V905" s="39">
        <f t="shared" si="291"/>
        <v>470407.93667901843</v>
      </c>
      <c r="W905" s="39">
        <f t="shared" si="292"/>
        <v>32986182.011471353</v>
      </c>
      <c r="X905" s="30">
        <f t="shared" si="293"/>
        <v>244.72896707060912</v>
      </c>
    </row>
    <row r="906" spans="5:24" x14ac:dyDescent="0.3">
      <c r="E906" s="30">
        <f t="shared" si="299"/>
        <v>9.0399999999998517</v>
      </c>
      <c r="F906" s="30">
        <f t="shared" si="300"/>
        <v>238.32571474686898</v>
      </c>
      <c r="G906" s="30">
        <f t="shared" si="294"/>
        <v>5.4736382874179181</v>
      </c>
      <c r="H906" s="30">
        <f t="shared" si="301"/>
        <v>-9.6577145054510538E-4</v>
      </c>
      <c r="I906" s="30">
        <f t="shared" si="282"/>
        <v>3.8284968478526213</v>
      </c>
      <c r="J906" s="30">
        <f t="shared" si="283"/>
        <v>75.653845199461344</v>
      </c>
      <c r="K906" s="30">
        <f t="shared" si="284"/>
        <v>79.917041035244566</v>
      </c>
      <c r="L906" s="30">
        <f t="shared" si="285"/>
        <v>3193.6473261802703</v>
      </c>
      <c r="M906" s="30">
        <f t="shared" si="286"/>
        <v>1.508064873210067E-2</v>
      </c>
      <c r="N906" s="30">
        <f t="shared" si="287"/>
        <v>1.2855832157536856E-2</v>
      </c>
      <c r="O906" s="30">
        <f t="shared" si="288"/>
        <v>72.985403169017829</v>
      </c>
      <c r="P906" s="30">
        <f t="shared" si="289"/>
        <v>6.2415903948947783E-2</v>
      </c>
      <c r="Q906" s="30">
        <f t="shared" si="290"/>
        <v>6.0929399737988929E-2</v>
      </c>
      <c r="R906" s="30">
        <f t="shared" si="295"/>
        <v>0.53023100031360171</v>
      </c>
      <c r="S906" s="30">
        <f t="shared" si="296"/>
        <v>-57.583182498872482</v>
      </c>
      <c r="T906" s="30">
        <f t="shared" si="297"/>
        <v>-14.521042741653904</v>
      </c>
      <c r="U906" s="39">
        <f t="shared" si="298"/>
        <v>4987076.1583547536</v>
      </c>
      <c r="V906" s="39">
        <f t="shared" si="291"/>
        <v>598449.13900257042</v>
      </c>
      <c r="W906" s="39">
        <f t="shared" si="292"/>
        <v>32992166.502861381</v>
      </c>
      <c r="X906" s="30">
        <f t="shared" si="293"/>
        <v>244.91160476842842</v>
      </c>
    </row>
    <row r="907" spans="5:24" x14ac:dyDescent="0.3">
      <c r="E907" s="30">
        <f t="shared" si="299"/>
        <v>9.0499999999998515</v>
      </c>
      <c r="F907" s="30">
        <f t="shared" si="300"/>
        <v>238.33101705687213</v>
      </c>
      <c r="G907" s="30">
        <f t="shared" si="294"/>
        <v>5.4736605353361769</v>
      </c>
      <c r="H907" s="30">
        <f t="shared" si="301"/>
        <v>2.2247918258777588E-3</v>
      </c>
      <c r="I907" s="30">
        <f t="shared" si="282"/>
        <v>3.2526650228638965</v>
      </c>
      <c r="J907" s="30">
        <f t="shared" si="283"/>
        <v>75.5086347720448</v>
      </c>
      <c r="K907" s="30">
        <f t="shared" si="284"/>
        <v>80.038049724758352</v>
      </c>
      <c r="L907" s="30">
        <f t="shared" si="285"/>
        <v>3198.4830792650205</v>
      </c>
      <c r="M907" s="30">
        <f t="shared" si="286"/>
        <v>1.2874770650157755E-2</v>
      </c>
      <c r="N907" s="30">
        <f t="shared" si="287"/>
        <v>1.2892052399079789E-2</v>
      </c>
      <c r="O907" s="30">
        <f t="shared" si="288"/>
        <v>72.882376370765783</v>
      </c>
      <c r="P907" s="30">
        <f t="shared" si="289"/>
        <v>-5.6789659852015588E-4</v>
      </c>
      <c r="Q907" s="30">
        <f t="shared" si="290"/>
        <v>6.0869841029776474E-2</v>
      </c>
      <c r="R907" s="30">
        <f t="shared" si="295"/>
        <v>-4.1187767971100336E-3</v>
      </c>
      <c r="S907" s="30">
        <f t="shared" si="296"/>
        <v>5403.1969753331041</v>
      </c>
      <c r="T907" s="30">
        <f t="shared" si="297"/>
        <v>-14.507171120716752</v>
      </c>
      <c r="U907" s="39">
        <f t="shared" si="298"/>
        <v>4257700.8053548411</v>
      </c>
      <c r="V907" s="39">
        <f t="shared" si="291"/>
        <v>510924.09664258093</v>
      </c>
      <c r="W907" s="39">
        <f t="shared" si="292"/>
        <v>32997275.743827805</v>
      </c>
      <c r="X907" s="30">
        <f t="shared" si="293"/>
        <v>245.09448883257141</v>
      </c>
    </row>
    <row r="908" spans="5:24" x14ac:dyDescent="0.3">
      <c r="E908" s="30">
        <f t="shared" si="299"/>
        <v>9.0599999999998513</v>
      </c>
      <c r="F908" s="30">
        <f t="shared" si="300"/>
        <v>238.33097586910415</v>
      </c>
      <c r="G908" s="30">
        <f t="shared" si="294"/>
        <v>5.4736603625186726</v>
      </c>
      <c r="H908" s="30">
        <f t="shared" si="301"/>
        <v>-1.7281750430697684E-5</v>
      </c>
      <c r="I908" s="30">
        <f t="shared" si="282"/>
        <v>57.284634776194935</v>
      </c>
      <c r="J908" s="30">
        <f t="shared" si="283"/>
        <v>75.363563060837635</v>
      </c>
      <c r="K908" s="30">
        <f t="shared" si="284"/>
        <v>80.158942817430997</v>
      </c>
      <c r="L908" s="30">
        <f t="shared" si="285"/>
        <v>3203.3142128651416</v>
      </c>
      <c r="M908" s="30">
        <f t="shared" si="286"/>
        <v>0.19029422289013134</v>
      </c>
      <c r="N908" s="30">
        <f t="shared" si="287"/>
        <v>1.2928381464501561E-2</v>
      </c>
      <c r="O908" s="30">
        <f t="shared" si="288"/>
        <v>72.779447991664298</v>
      </c>
      <c r="P908" s="30">
        <f t="shared" si="289"/>
        <v>0.39433511967538759</v>
      </c>
      <c r="Q908" s="30">
        <f t="shared" si="290"/>
        <v>6.5660166240255766E-2</v>
      </c>
      <c r="R908" s="30">
        <f t="shared" si="295"/>
        <v>42.271774072815127</v>
      </c>
      <c r="S908" s="30">
        <f t="shared" si="296"/>
        <v>-115.01133320560423</v>
      </c>
      <c r="T908" s="30">
        <f t="shared" si="297"/>
        <v>-15.648851495767763</v>
      </c>
      <c r="U908" s="39">
        <f t="shared" si="298"/>
        <v>62930497.796812125</v>
      </c>
      <c r="V908" s="39">
        <f t="shared" si="291"/>
        <v>7551659.7356174551</v>
      </c>
      <c r="W908" s="39">
        <f t="shared" si="292"/>
        <v>33072792.341183979</v>
      </c>
      <c r="X908" s="30">
        <f t="shared" si="293"/>
        <v>245.27673911678241</v>
      </c>
    </row>
    <row r="909" spans="5:24" x14ac:dyDescent="0.3">
      <c r="E909" s="30">
        <f t="shared" si="299"/>
        <v>9.0699999999998511</v>
      </c>
      <c r="F909" s="30">
        <f t="shared" si="300"/>
        <v>238.75369360983231</v>
      </c>
      <c r="G909" s="30">
        <f t="shared" si="294"/>
        <v>5.4754324498582694</v>
      </c>
      <c r="H909" s="30">
        <f t="shared" si="301"/>
        <v>0.17720873395967729</v>
      </c>
      <c r="I909" s="30">
        <f t="shared" si="282"/>
        <v>56.13452144413889</v>
      </c>
      <c r="J909" s="30">
        <f t="shared" si="283"/>
        <v>75.207074545879962</v>
      </c>
      <c r="K909" s="30">
        <f t="shared" si="284"/>
        <v>80.28934991322906</v>
      </c>
      <c r="L909" s="30">
        <f t="shared" si="285"/>
        <v>3208.5255453596315</v>
      </c>
      <c r="M909" s="30">
        <f t="shared" si="286"/>
        <v>0.18759787765794839</v>
      </c>
      <c r="N909" s="30">
        <f t="shared" si="287"/>
        <v>1.2964819680763994E-2</v>
      </c>
      <c r="O909" s="30">
        <f t="shared" si="288"/>
        <v>72.668419390301835</v>
      </c>
      <c r="P909" s="30">
        <f t="shared" si="289"/>
        <v>0.39383981222665759</v>
      </c>
      <c r="Q909" s="30">
        <f t="shared" si="290"/>
        <v>6.5587364918986812E-2</v>
      </c>
      <c r="R909" s="30">
        <f t="shared" si="295"/>
        <v>41.694287618432767</v>
      </c>
      <c r="S909" s="30">
        <f t="shared" si="296"/>
        <v>-113.72564381181411</v>
      </c>
      <c r="T909" s="30">
        <f t="shared" si="297"/>
        <v>-15.659225628544041</v>
      </c>
      <c r="U909" s="39">
        <f t="shared" si="298"/>
        <v>62148849.28271658</v>
      </c>
      <c r="V909" s="39">
        <f t="shared" si="291"/>
        <v>7457861.9139259895</v>
      </c>
      <c r="W909" s="39">
        <f t="shared" si="292"/>
        <v>33147370.960323241</v>
      </c>
      <c r="X909" s="30">
        <f t="shared" si="293"/>
        <v>245.4877999510075</v>
      </c>
    </row>
    <row r="910" spans="5:24" x14ac:dyDescent="0.3">
      <c r="E910" s="30">
        <f t="shared" si="299"/>
        <v>9.0799999999998509</v>
      </c>
      <c r="F910" s="30">
        <f t="shared" si="300"/>
        <v>239.17063648601663</v>
      </c>
      <c r="G910" s="30">
        <f t="shared" si="294"/>
        <v>5.4771772573757165</v>
      </c>
      <c r="H910" s="30">
        <f t="shared" si="301"/>
        <v>0.17448075174471001</v>
      </c>
      <c r="I910" s="30">
        <f t="shared" si="282"/>
        <v>54.997265006020747</v>
      </c>
      <c r="J910" s="30">
        <f t="shared" si="283"/>
        <v>75.050482289594527</v>
      </c>
      <c r="K910" s="30">
        <f t="shared" si="284"/>
        <v>80.419843460133592</v>
      </c>
      <c r="L910" s="30">
        <f t="shared" si="285"/>
        <v>3213.7403326159765</v>
      </c>
      <c r="M910" s="30">
        <f t="shared" si="286"/>
        <v>0.1849043797900668</v>
      </c>
      <c r="N910" s="30">
        <f t="shared" si="287"/>
        <v>1.3001367375811276E-2</v>
      </c>
      <c r="O910" s="30">
        <f t="shared" si="288"/>
        <v>72.557317184467323</v>
      </c>
      <c r="P910" s="30">
        <f t="shared" si="289"/>
        <v>0.39333026664015153</v>
      </c>
      <c r="Q910" s="30">
        <f t="shared" si="290"/>
        <v>6.5514640476554017E-2</v>
      </c>
      <c r="R910" s="30">
        <f t="shared" si="295"/>
        <v>41.11415289298111</v>
      </c>
      <c r="S910" s="30">
        <f t="shared" si="296"/>
        <v>-112.43400763740775</v>
      </c>
      <c r="T910" s="30">
        <f t="shared" si="297"/>
        <v>-15.669178261929973</v>
      </c>
      <c r="U910" s="39">
        <f t="shared" si="298"/>
        <v>61363501.00421831</v>
      </c>
      <c r="V910" s="39">
        <f t="shared" si="291"/>
        <v>7363620.1205061972</v>
      </c>
      <c r="W910" s="39">
        <f t="shared" si="292"/>
        <v>33221007.161528304</v>
      </c>
      <c r="X910" s="30">
        <f t="shared" si="293"/>
        <v>245.69880218776859</v>
      </c>
    </row>
    <row r="911" spans="5:24" x14ac:dyDescent="0.3">
      <c r="E911" s="30">
        <f t="shared" si="299"/>
        <v>9.0899999999998506</v>
      </c>
      <c r="F911" s="30">
        <f t="shared" si="300"/>
        <v>239.58177801494645</v>
      </c>
      <c r="G911" s="30">
        <f t="shared" si="294"/>
        <v>5.4788948116586775</v>
      </c>
      <c r="H911" s="30">
        <f t="shared" si="301"/>
        <v>0.17175542829610535</v>
      </c>
      <c r="I911" s="30">
        <f t="shared" si="282"/>
        <v>53.872924929646672</v>
      </c>
      <c r="J911" s="30">
        <f t="shared" si="283"/>
        <v>74.893790506975222</v>
      </c>
      <c r="K911" s="30">
        <f t="shared" si="284"/>
        <v>80.550419945649679</v>
      </c>
      <c r="L911" s="30">
        <f t="shared" si="285"/>
        <v>3218.9584342677454</v>
      </c>
      <c r="M911" s="30">
        <f t="shared" si="286"/>
        <v>0.18221427215484978</v>
      </c>
      <c r="N911" s="30">
        <f t="shared" si="287"/>
        <v>1.3038024878572923E-2</v>
      </c>
      <c r="O911" s="30">
        <f t="shared" si="288"/>
        <v>72.446144364698924</v>
      </c>
      <c r="P911" s="30">
        <f t="shared" si="289"/>
        <v>0.39280596482267777</v>
      </c>
      <c r="Q911" s="30">
        <f t="shared" si="290"/>
        <v>6.5442007570403152E-2</v>
      </c>
      <c r="R911" s="30">
        <f t="shared" si="295"/>
        <v>40.531546120346654</v>
      </c>
      <c r="S911" s="30">
        <f t="shared" si="296"/>
        <v>-111.13685435572572</v>
      </c>
      <c r="T911" s="30">
        <f t="shared" si="297"/>
        <v>-15.678712530584773</v>
      </c>
      <c r="U911" s="39">
        <f t="shared" si="298"/>
        <v>60574696.426075473</v>
      </c>
      <c r="V911" s="39">
        <f t="shared" si="291"/>
        <v>7268963.5711290566</v>
      </c>
      <c r="W911" s="39">
        <f t="shared" si="292"/>
        <v>33293696.797239594</v>
      </c>
      <c r="X911" s="30">
        <f t="shared" si="293"/>
        <v>245.90973523818045</v>
      </c>
    </row>
    <row r="912" spans="5:24" x14ac:dyDescent="0.3">
      <c r="E912" s="30">
        <f t="shared" si="299"/>
        <v>9.0999999999998504</v>
      </c>
      <c r="F912" s="30">
        <f t="shared" si="300"/>
        <v>239.98709347614991</v>
      </c>
      <c r="G912" s="30">
        <f t="shared" si="294"/>
        <v>5.4805851447132383</v>
      </c>
      <c r="H912" s="30">
        <f t="shared" si="301"/>
        <v>0.16903330545607886</v>
      </c>
      <c r="I912" s="30">
        <f t="shared" si="282"/>
        <v>52.761556386089417</v>
      </c>
      <c r="J912" s="30">
        <f t="shared" si="283"/>
        <v>74.737003381669368</v>
      </c>
      <c r="K912" s="30">
        <f t="shared" si="284"/>
        <v>80.681075883404546</v>
      </c>
      <c r="L912" s="30">
        <f t="shared" si="285"/>
        <v>3224.1797109923978</v>
      </c>
      <c r="M912" s="30">
        <f t="shared" si="286"/>
        <v>0.17952810069619679</v>
      </c>
      <c r="N912" s="30">
        <f t="shared" si="287"/>
        <v>1.3074792518966701E-2</v>
      </c>
      <c r="O912" s="30">
        <f t="shared" si="288"/>
        <v>72.334903899294417</v>
      </c>
      <c r="P912" s="30">
        <f t="shared" si="289"/>
        <v>0.39226636606140031</v>
      </c>
      <c r="Q912" s="30">
        <f t="shared" si="290"/>
        <v>6.536948094101952E-2</v>
      </c>
      <c r="R912" s="30">
        <f t="shared" si="295"/>
        <v>39.946645628943301</v>
      </c>
      <c r="S912" s="30">
        <f t="shared" si="296"/>
        <v>-109.83461956213181</v>
      </c>
      <c r="T912" s="30">
        <f t="shared" si="297"/>
        <v>-15.687831733079852</v>
      </c>
      <c r="U912" s="39">
        <f t="shared" si="298"/>
        <v>59782681.955598719</v>
      </c>
      <c r="V912" s="39">
        <f t="shared" si="291"/>
        <v>7173921.8346718457</v>
      </c>
      <c r="W912" s="39">
        <f t="shared" si="292"/>
        <v>33365436.015586313</v>
      </c>
      <c r="X912" s="30">
        <f t="shared" si="293"/>
        <v>246.12058862537668</v>
      </c>
    </row>
    <row r="913" spans="5:24" x14ac:dyDescent="0.3">
      <c r="E913" s="30">
        <f t="shared" si="299"/>
        <v>9.1099999999998502</v>
      </c>
      <c r="F913" s="30">
        <f t="shared" si="300"/>
        <v>240.38655993243935</v>
      </c>
      <c r="G913" s="30">
        <f t="shared" si="294"/>
        <v>5.4822482939951946</v>
      </c>
      <c r="H913" s="30">
        <f t="shared" si="301"/>
        <v>0.16631492819563221</v>
      </c>
      <c r="I913" s="30">
        <f t="shared" si="282"/>
        <v>51.663210190468099</v>
      </c>
      <c r="J913" s="30">
        <f t="shared" si="283"/>
        <v>74.580125064338574</v>
      </c>
      <c r="K913" s="30">
        <f t="shared" si="284"/>
        <v>80.811807814513543</v>
      </c>
      <c r="L913" s="30">
        <f t="shared" si="285"/>
        <v>3229.4040245658762</v>
      </c>
      <c r="M913" s="30">
        <f t="shared" si="286"/>
        <v>0.17684641392707467</v>
      </c>
      <c r="N913" s="30">
        <f t="shared" si="287"/>
        <v>1.3111670627901613E-2</v>
      </c>
      <c r="O913" s="30">
        <f t="shared" si="288"/>
        <v>72.223598733148222</v>
      </c>
      <c r="P913" s="30">
        <f t="shared" si="289"/>
        <v>0.39171090583547657</v>
      </c>
      <c r="Q913" s="30">
        <f t="shared" si="290"/>
        <v>6.5297075398253232E-2</v>
      </c>
      <c r="R913" s="30">
        <f t="shared" si="295"/>
        <v>39.359631683109235</v>
      </c>
      <c r="S913" s="30">
        <f t="shared" si="296"/>
        <v>-108.52774443347531</v>
      </c>
      <c r="T913" s="30">
        <f t="shared" si="297"/>
        <v>-15.696539328635211</v>
      </c>
      <c r="U913" s="39">
        <f t="shared" si="298"/>
        <v>58987706.709472872</v>
      </c>
      <c r="V913" s="39">
        <f t="shared" si="291"/>
        <v>7078524.8051367449</v>
      </c>
      <c r="W913" s="39">
        <f t="shared" si="292"/>
        <v>33436221.263637681</v>
      </c>
      <c r="X913" s="30">
        <f t="shared" si="293"/>
        <v>246.33135198824661</v>
      </c>
    </row>
    <row r="914" spans="5:24" x14ac:dyDescent="0.3">
      <c r="E914" s="30">
        <f t="shared" si="299"/>
        <v>9.11999999999985</v>
      </c>
      <c r="F914" s="30">
        <f t="shared" si="300"/>
        <v>240.78015624927045</v>
      </c>
      <c r="G914" s="30">
        <f t="shared" si="294"/>
        <v>5.4838843024362758</v>
      </c>
      <c r="H914" s="30">
        <f t="shared" si="301"/>
        <v>0.16360084410811382</v>
      </c>
      <c r="I914" s="30">
        <f t="shared" si="282"/>
        <v>50.577932746133349</v>
      </c>
      <c r="J914" s="30">
        <f t="shared" si="283"/>
        <v>74.423159671052218</v>
      </c>
      <c r="K914" s="30">
        <f t="shared" si="284"/>
        <v>80.942612308918839</v>
      </c>
      <c r="L914" s="30">
        <f t="shared" si="285"/>
        <v>3234.6312379161</v>
      </c>
      <c r="M914" s="30">
        <f t="shared" si="286"/>
        <v>0.17416976240740187</v>
      </c>
      <c r="N914" s="30">
        <f t="shared" si="287"/>
        <v>1.3148659537280902E-2</v>
      </c>
      <c r="O914" s="30">
        <f t="shared" si="288"/>
        <v>72.112231786611545</v>
      </c>
      <c r="P914" s="30">
        <f t="shared" si="289"/>
        <v>0.3911389945517002</v>
      </c>
      <c r="Q914" s="30">
        <f t="shared" si="290"/>
        <v>6.5224805807222064E-2</v>
      </c>
      <c r="R914" s="30">
        <f t="shared" si="295"/>
        <v>38.770686308497581</v>
      </c>
      <c r="S914" s="30">
        <f t="shared" si="296"/>
        <v>-107.21667537755407</v>
      </c>
      <c r="T914" s="30">
        <f t="shared" si="297"/>
        <v>-15.704838933591251</v>
      </c>
      <c r="U914" s="39">
        <f t="shared" si="298"/>
        <v>58190022.27222424</v>
      </c>
      <c r="V914" s="39">
        <f t="shared" si="291"/>
        <v>6982802.6726669082</v>
      </c>
      <c r="W914" s="39">
        <f t="shared" si="292"/>
        <v>33506049.290364351</v>
      </c>
      <c r="X914" s="30">
        <f t="shared" si="293"/>
        <v>246.54201508507143</v>
      </c>
    </row>
    <row r="915" spans="5:24" x14ac:dyDescent="0.3">
      <c r="E915" s="30">
        <f t="shared" si="299"/>
        <v>9.1299999999998498</v>
      </c>
      <c r="F915" s="30">
        <f t="shared" si="300"/>
        <v>241.16786311235543</v>
      </c>
      <c r="G915" s="30">
        <f t="shared" si="294"/>
        <v>5.4854932184651606</v>
      </c>
      <c r="H915" s="30">
        <f t="shared" si="301"/>
        <v>0.16089160288847992</v>
      </c>
      <c r="I915" s="30">
        <f t="shared" si="282"/>
        <v>49.505765992357809</v>
      </c>
      <c r="J915" s="30">
        <f t="shared" si="283"/>
        <v>74.266111281716306</v>
      </c>
      <c r="K915" s="30">
        <f t="shared" si="284"/>
        <v>81.073485966698769</v>
      </c>
      <c r="L915" s="30">
        <f t="shared" si="285"/>
        <v>3239.8612151752923</v>
      </c>
      <c r="M915" s="30">
        <f t="shared" si="286"/>
        <v>0.17149869820687616</v>
      </c>
      <c r="N915" s="30">
        <f t="shared" si="287"/>
        <v>1.3185759580004983E-2</v>
      </c>
      <c r="O915" s="30">
        <f t="shared" si="288"/>
        <v>72.000805954377725</v>
      </c>
      <c r="P915" s="30">
        <f t="shared" si="289"/>
        <v>0.39055001619824314</v>
      </c>
      <c r="Q915" s="30">
        <f t="shared" si="290"/>
        <v>6.5152687073807863E-2</v>
      </c>
      <c r="R915" s="30">
        <f t="shared" si="295"/>
        <v>38.179993111679998</v>
      </c>
      <c r="S915" s="30">
        <f t="shared" si="296"/>
        <v>-105.90186367348336</v>
      </c>
      <c r="T915" s="30">
        <f t="shared" si="297"/>
        <v>-15.712734317618224</v>
      </c>
      <c r="U915" s="39">
        <f t="shared" si="298"/>
        <v>57389882.446635671</v>
      </c>
      <c r="V915" s="39">
        <f t="shared" si="291"/>
        <v>6886785.8935962804</v>
      </c>
      <c r="W915" s="39">
        <f t="shared" si="292"/>
        <v>33574917.149300314</v>
      </c>
      <c r="X915" s="30">
        <f t="shared" si="293"/>
        <v>246.75256779705478</v>
      </c>
    </row>
    <row r="916" spans="5:24" x14ac:dyDescent="0.3">
      <c r="E916" s="30">
        <f t="shared" si="299"/>
        <v>9.1399999999998496</v>
      </c>
      <c r="F916" s="30">
        <f t="shared" si="300"/>
        <v>241.54966304347224</v>
      </c>
      <c r="G916" s="30">
        <f t="shared" si="294"/>
        <v>5.4870750960231325</v>
      </c>
      <c r="H916" s="30">
        <f t="shared" si="301"/>
        <v>0.15818775579719002</v>
      </c>
      <c r="I916" s="30">
        <f t="shared" si="282"/>
        <v>48.446747355622975</v>
      </c>
      <c r="J916" s="30">
        <f t="shared" si="283"/>
        <v>74.108983938540121</v>
      </c>
      <c r="K916" s="30">
        <f t="shared" si="284"/>
        <v>81.204425419345583</v>
      </c>
      <c r="L916" s="30">
        <f t="shared" si="285"/>
        <v>3245.0938217310409</v>
      </c>
      <c r="M916" s="30">
        <f t="shared" si="286"/>
        <v>0.16883377435337965</v>
      </c>
      <c r="N916" s="30">
        <f t="shared" si="287"/>
        <v>1.3222971089974519E-2</v>
      </c>
      <c r="O916" s="30">
        <f t="shared" si="288"/>
        <v>71.88932410439422</v>
      </c>
      <c r="P916" s="30">
        <f t="shared" si="289"/>
        <v>0.38994332691004346</v>
      </c>
      <c r="Q916" s="30">
        <f t="shared" si="290"/>
        <v>6.5080734129763465E-2</v>
      </c>
      <c r="R916" s="30">
        <f t="shared" si="295"/>
        <v>37.587737094199561</v>
      </c>
      <c r="S916" s="30">
        <f t="shared" si="296"/>
        <v>-104.58376510395952</v>
      </c>
      <c r="T916" s="30">
        <f t="shared" si="297"/>
        <v>-15.720229399666168</v>
      </c>
      <c r="U916" s="39">
        <f t="shared" si="298"/>
        <v>56587542.996435724</v>
      </c>
      <c r="V916" s="39">
        <f t="shared" si="291"/>
        <v>6790505.1595722865</v>
      </c>
      <c r="W916" s="39">
        <f t="shared" si="292"/>
        <v>33642822.20089604</v>
      </c>
      <c r="X916" s="30">
        <f t="shared" si="293"/>
        <v>246.9630001317411</v>
      </c>
    </row>
    <row r="917" spans="5:24" x14ac:dyDescent="0.3">
      <c r="E917" s="30">
        <f t="shared" si="299"/>
        <v>9.1499999999998494</v>
      </c>
      <c r="F917" s="30">
        <f t="shared" si="300"/>
        <v>241.92554041441423</v>
      </c>
      <c r="G917" s="30">
        <f t="shared" si="294"/>
        <v>5.4886299945742216</v>
      </c>
      <c r="H917" s="30">
        <f t="shared" si="301"/>
        <v>0.15548985510891455</v>
      </c>
      <c r="I917" s="30">
        <f t="shared" si="282"/>
        <v>47.400909704583377</v>
      </c>
      <c r="J917" s="30">
        <f t="shared" si="283"/>
        <v>73.951781644543459</v>
      </c>
      <c r="K917" s="30">
        <f t="shared" si="284"/>
        <v>81.33542733100947</v>
      </c>
      <c r="L917" s="30">
        <f t="shared" si="285"/>
        <v>3250.3289242760084</v>
      </c>
      <c r="M917" s="30">
        <f t="shared" si="286"/>
        <v>0.16617554426763079</v>
      </c>
      <c r="N917" s="30">
        <f t="shared" si="287"/>
        <v>1.3260294402093333E-2</v>
      </c>
      <c r="O917" s="30">
        <f t="shared" si="288"/>
        <v>71.777789076803586</v>
      </c>
      <c r="P917" s="30">
        <f t="shared" si="289"/>
        <v>0.38931825343877624</v>
      </c>
      <c r="Q917" s="30">
        <f t="shared" si="290"/>
        <v>6.5008961917448246E-2</v>
      </c>
      <c r="R917" s="30">
        <f t="shared" si="295"/>
        <v>36.994104461325328</v>
      </c>
      <c r="S917" s="30">
        <f t="shared" si="296"/>
        <v>-103.26283958049279</v>
      </c>
      <c r="T917" s="30">
        <f t="shared" si="297"/>
        <v>-15.727328243658741</v>
      </c>
      <c r="U917" s="39">
        <f t="shared" si="298"/>
        <v>55783261.381610878</v>
      </c>
      <c r="V917" s="39">
        <f t="shared" si="291"/>
        <v>6693991.3657933054</v>
      </c>
      <c r="W917" s="39">
        <f t="shared" si="292"/>
        <v>33709762.114553973</v>
      </c>
      <c r="X917" s="30">
        <f t="shared" si="293"/>
        <v>247.17330222631526</v>
      </c>
    </row>
    <row r="918" spans="5:24" x14ac:dyDescent="0.3">
      <c r="E918" s="30">
        <f t="shared" si="299"/>
        <v>9.1599999999998492</v>
      </c>
      <c r="F918" s="30">
        <f t="shared" si="300"/>
        <v>242.29548145902749</v>
      </c>
      <c r="G918" s="30">
        <f t="shared" si="294"/>
        <v>5.4901579791097062</v>
      </c>
      <c r="H918" s="30">
        <f t="shared" si="301"/>
        <v>0.15279845354845278</v>
      </c>
      <c r="I918" s="30">
        <f t="shared" si="282"/>
        <v>46.36828130877845</v>
      </c>
      <c r="J918" s="30">
        <f t="shared" si="283"/>
        <v>73.794508362106868</v>
      </c>
      <c r="K918" s="30">
        <f t="shared" si="284"/>
        <v>81.46648839970662</v>
      </c>
      <c r="L918" s="30">
        <f t="shared" si="285"/>
        <v>3255.5663908562133</v>
      </c>
      <c r="M918" s="30">
        <f t="shared" si="286"/>
        <v>0.16352456118479067</v>
      </c>
      <c r="N918" s="30">
        <f t="shared" si="287"/>
        <v>1.3297729852271485E-2</v>
      </c>
      <c r="O918" s="30">
        <f t="shared" si="288"/>
        <v>71.666203682914826</v>
      </c>
      <c r="P918" s="30">
        <f t="shared" si="289"/>
        <v>0.38867409151967025</v>
      </c>
      <c r="Q918" s="30">
        <f t="shared" si="290"/>
        <v>6.4937385374211565E-2</v>
      </c>
      <c r="R918" s="30">
        <f t="shared" si="295"/>
        <v>36.399282425776853</v>
      </c>
      <c r="S918" s="30">
        <f t="shared" si="296"/>
        <v>-101.93955076277545</v>
      </c>
      <c r="T918" s="30">
        <f t="shared" si="297"/>
        <v>-15.734035053935001</v>
      </c>
      <c r="U918" s="39">
        <f t="shared" si="298"/>
        <v>54977296.4867111</v>
      </c>
      <c r="V918" s="39">
        <f t="shared" si="291"/>
        <v>6597275.5784053318</v>
      </c>
      <c r="W918" s="39">
        <f t="shared" si="292"/>
        <v>33775734.870338023</v>
      </c>
      <c r="X918" s="30">
        <f t="shared" si="293"/>
        <v>247.38346435077892</v>
      </c>
    </row>
    <row r="919" spans="5:24" x14ac:dyDescent="0.3">
      <c r="E919" s="30">
        <f t="shared" si="299"/>
        <v>9.1699999999998489</v>
      </c>
      <c r="F919" s="30">
        <f t="shared" si="300"/>
        <v>242.65947428328525</v>
      </c>
      <c r="G919" s="30">
        <f t="shared" si="294"/>
        <v>5.4916591201468279</v>
      </c>
      <c r="H919" s="30">
        <f t="shared" si="301"/>
        <v>0.15011410371217337</v>
      </c>
      <c r="I919" s="30">
        <f t="shared" si="282"/>
        <v>45.348885801150693</v>
      </c>
      <c r="J919" s="30">
        <f t="shared" si="283"/>
        <v>73.637168011567525</v>
      </c>
      <c r="K919" s="30">
        <f t="shared" si="284"/>
        <v>81.597605358489417</v>
      </c>
      <c r="L919" s="30">
        <f t="shared" si="285"/>
        <v>3260.8060909177921</v>
      </c>
      <c r="M919" s="30">
        <f t="shared" si="286"/>
        <v>0.16088137756375998</v>
      </c>
      <c r="N919" s="30">
        <f t="shared" si="287"/>
        <v>1.3335277777428286E-2</v>
      </c>
      <c r="O919" s="30">
        <f t="shared" si="288"/>
        <v>71.554570704207165</v>
      </c>
      <c r="P919" s="30">
        <f t="shared" si="289"/>
        <v>0.38801010412668557</v>
      </c>
      <c r="Q919" s="30">
        <f t="shared" si="290"/>
        <v>6.4866019416443738E-2</v>
      </c>
      <c r="R919" s="30">
        <f t="shared" si="295"/>
        <v>35.803459006700393</v>
      </c>
      <c r="S919" s="30">
        <f t="shared" si="296"/>
        <v>-100.61436567344218</v>
      </c>
      <c r="T919" s="30">
        <f t="shared" si="297"/>
        <v>-15.740354170443611</v>
      </c>
      <c r="U919" s="39">
        <f t="shared" si="298"/>
        <v>54169908.342538387</v>
      </c>
      <c r="V919" s="39">
        <f t="shared" si="291"/>
        <v>6500389.0011046063</v>
      </c>
      <c r="W919" s="39">
        <f t="shared" si="292"/>
        <v>33840738.760349065</v>
      </c>
      <c r="X919" s="30">
        <f t="shared" si="293"/>
        <v>247.59347691099691</v>
      </c>
    </row>
    <row r="920" spans="5:24" x14ac:dyDescent="0.3">
      <c r="E920" s="30">
        <f t="shared" si="299"/>
        <v>9.1799999999998487</v>
      </c>
      <c r="F920" s="30">
        <f t="shared" si="300"/>
        <v>243.01750887335226</v>
      </c>
      <c r="G920" s="30">
        <f t="shared" si="294"/>
        <v>5.4931334937216159</v>
      </c>
      <c r="H920" s="30">
        <f t="shared" si="301"/>
        <v>0.14743735747879683</v>
      </c>
      <c r="I920" s="30">
        <f t="shared" si="282"/>
        <v>44.34274214441627</v>
      </c>
      <c r="J920" s="30">
        <f t="shared" si="283"/>
        <v>73.479764469863085</v>
      </c>
      <c r="K920" s="30">
        <f t="shared" si="284"/>
        <v>81.728774976576446</v>
      </c>
      <c r="L920" s="30">
        <f t="shared" si="285"/>
        <v>3266.0478953521556</v>
      </c>
      <c r="M920" s="30">
        <f t="shared" si="286"/>
        <v>0.15824654448492981</v>
      </c>
      <c r="N920" s="30">
        <f t="shared" si="287"/>
        <v>1.3372938515495317E-2</v>
      </c>
      <c r="O920" s="30">
        <f t="shared" si="288"/>
        <v>71.442892891367862</v>
      </c>
      <c r="P920" s="30">
        <f t="shared" si="289"/>
        <v>0.38732551960672779</v>
      </c>
      <c r="Q920" s="30">
        <f t="shared" si="290"/>
        <v>6.4794878923315313E-2</v>
      </c>
      <c r="R920" s="30">
        <f t="shared" si="295"/>
        <v>35.206822824191583</v>
      </c>
      <c r="S920" s="30">
        <f t="shared" si="296"/>
        <v>-99.287754309581459</v>
      </c>
      <c r="T920" s="30">
        <f t="shared" si="297"/>
        <v>-15.746290063694564</v>
      </c>
      <c r="U920" s="39">
        <f t="shared" si="298"/>
        <v>53361357.841625653</v>
      </c>
      <c r="V920" s="39">
        <f t="shared" si="291"/>
        <v>6403362.9409950785</v>
      </c>
      <c r="W920" s="39">
        <f t="shared" si="292"/>
        <v>33904772.389759019</v>
      </c>
      <c r="X920" s="30">
        <f t="shared" si="293"/>
        <v>247.80333045160796</v>
      </c>
    </row>
    <row r="921" spans="5:24" x14ac:dyDescent="0.3">
      <c r="E921" s="30">
        <f t="shared" si="299"/>
        <v>9.1899999999998485</v>
      </c>
      <c r="F921" s="30">
        <f t="shared" si="300"/>
        <v>243.36957710159416</v>
      </c>
      <c r="G921" s="30">
        <f t="shared" si="294"/>
        <v>5.4945811813756782</v>
      </c>
      <c r="H921" s="30">
        <f t="shared" si="301"/>
        <v>0.14476876540623351</v>
      </c>
      <c r="I921" s="30">
        <f t="shared" si="282"/>
        <v>43.349864601320455</v>
      </c>
      <c r="J921" s="30">
        <f t="shared" si="283"/>
        <v>73.322301569226141</v>
      </c>
      <c r="K921" s="30">
        <f t="shared" si="284"/>
        <v>81.85999406044057</v>
      </c>
      <c r="L921" s="30">
        <f t="shared" si="285"/>
        <v>3271.2916765394702</v>
      </c>
      <c r="M921" s="30">
        <f t="shared" si="286"/>
        <v>0.15562061103716793</v>
      </c>
      <c r="N921" s="30">
        <f t="shared" si="287"/>
        <v>1.3410712405419464E-2</v>
      </c>
      <c r="O921" s="30">
        <f t="shared" si="288"/>
        <v>71.331172963365944</v>
      </c>
      <c r="P921" s="30">
        <f t="shared" si="289"/>
        <v>0.38661952968264751</v>
      </c>
      <c r="Q921" s="30">
        <f t="shared" si="290"/>
        <v>6.4723978720225742E-2</v>
      </c>
      <c r="R921" s="30">
        <f t="shared" si="295"/>
        <v>34.609562889669199</v>
      </c>
      <c r="S921" s="30">
        <f t="shared" si="296"/>
        <v>-97.960189252454853</v>
      </c>
      <c r="T921" s="30">
        <f t="shared" si="297"/>
        <v>-15.751847329473918</v>
      </c>
      <c r="U921" s="39">
        <f t="shared" si="298"/>
        <v>52551906.447927125</v>
      </c>
      <c r="V921" s="39">
        <f t="shared" si="291"/>
        <v>6306228.7737512551</v>
      </c>
      <c r="W921" s="39">
        <f t="shared" si="292"/>
        <v>33967834.67749653</v>
      </c>
      <c r="X921" s="30">
        <f t="shared" si="293"/>
        <v>248.01301565879513</v>
      </c>
    </row>
    <row r="922" spans="5:24" x14ac:dyDescent="0.3">
      <c r="E922" s="30">
        <f t="shared" si="299"/>
        <v>9.1999999999998483</v>
      </c>
      <c r="F922" s="30">
        <f t="shared" si="300"/>
        <v>243.71567273049087</v>
      </c>
      <c r="G922" s="30">
        <f t="shared" si="294"/>
        <v>5.4960022701368789</v>
      </c>
      <c r="H922" s="30">
        <f t="shared" si="301"/>
        <v>0.14210887612007284</v>
      </c>
      <c r="I922" s="30">
        <f t="shared" si="282"/>
        <v>42.370262708795906</v>
      </c>
      <c r="J922" s="30">
        <f t="shared" si="283"/>
        <v>73.164783095931398</v>
      </c>
      <c r="K922" s="30">
        <f t="shared" si="284"/>
        <v>81.991259454852852</v>
      </c>
      <c r="L922" s="30">
        <f t="shared" si="285"/>
        <v>3276.5373083903778</v>
      </c>
      <c r="M922" s="30">
        <f t="shared" si="286"/>
        <v>0.15300412369483865</v>
      </c>
      <c r="N922" s="30">
        <f t="shared" si="287"/>
        <v>1.3448599787166005E-2</v>
      </c>
      <c r="O922" s="30">
        <f t="shared" si="288"/>
        <v>71.219413606563336</v>
      </c>
      <c r="P922" s="30">
        <f t="shared" si="289"/>
        <v>0.38589128731373118</v>
      </c>
      <c r="Q922" s="30">
        <f t="shared" si="290"/>
        <v>6.4653333561982856E-2</v>
      </c>
      <c r="R922" s="30">
        <f t="shared" si="295"/>
        <v>34.011868392414542</v>
      </c>
      <c r="S922" s="30">
        <f t="shared" si="296"/>
        <v>-96.632145276994365</v>
      </c>
      <c r="T922" s="30">
        <f t="shared" si="297"/>
        <v>-15.757030683327475</v>
      </c>
      <c r="U922" s="39">
        <f t="shared" si="298"/>
        <v>51741815.901155427</v>
      </c>
      <c r="V922" s="39">
        <f t="shared" si="291"/>
        <v>6209017.9081386514</v>
      </c>
      <c r="W922" s="39">
        <f t="shared" si="292"/>
        <v>34029924.856577918</v>
      </c>
      <c r="X922" s="30">
        <f t="shared" si="293"/>
        <v>248.22252336291027</v>
      </c>
    </row>
    <row r="923" spans="5:24" x14ac:dyDescent="0.3">
      <c r="E923" s="30">
        <f t="shared" si="299"/>
        <v>9.2099999999998481</v>
      </c>
      <c r="F923" s="30">
        <f t="shared" si="300"/>
        <v>244.05579141441501</v>
      </c>
      <c r="G923" s="30">
        <f t="shared" si="294"/>
        <v>5.497396852493778</v>
      </c>
      <c r="H923" s="30">
        <f t="shared" si="301"/>
        <v>0.13945823568990434</v>
      </c>
      <c r="I923" s="30">
        <f t="shared" si="282"/>
        <v>41.403941256025959</v>
      </c>
      <c r="J923" s="30">
        <f t="shared" si="283"/>
        <v>73.007212789098119</v>
      </c>
      <c r="K923" s="30">
        <f t="shared" si="284"/>
        <v>82.122568043880577</v>
      </c>
      <c r="L923" s="30">
        <f t="shared" si="285"/>
        <v>3281.7846663858768</v>
      </c>
      <c r="M923" s="30">
        <f t="shared" si="286"/>
        <v>0.15039762568565873</v>
      </c>
      <c r="N923" s="30">
        <f t="shared" si="287"/>
        <v>1.348660100172162E-2</v>
      </c>
      <c r="O923" s="30">
        <f t="shared" si="288"/>
        <v>71.107617473865119</v>
      </c>
      <c r="P923" s="30">
        <f t="shared" si="289"/>
        <v>0.38513990440122636</v>
      </c>
      <c r="Q923" s="30">
        <f t="shared" si="290"/>
        <v>6.4582958115735001E-2</v>
      </c>
      <c r="R923" s="30">
        <f t="shared" si="295"/>
        <v>33.413928482596781</v>
      </c>
      <c r="S923" s="30">
        <f t="shared" si="296"/>
        <v>-95.30409896275998</v>
      </c>
      <c r="T923" s="30">
        <f t="shared" si="297"/>
        <v>-15.761844954819722</v>
      </c>
      <c r="U923" s="39">
        <f t="shared" si="298"/>
        <v>50931347.916207969</v>
      </c>
      <c r="V923" s="39">
        <f t="shared" si="291"/>
        <v>6111761.749944956</v>
      </c>
      <c r="W923" s="39">
        <f t="shared" si="292"/>
        <v>34091042.474077366</v>
      </c>
      <c r="X923" s="30">
        <f t="shared" si="293"/>
        <v>248.43184454094737</v>
      </c>
    </row>
    <row r="924" spans="5:24" x14ac:dyDescent="0.3">
      <c r="E924" s="30">
        <f t="shared" si="299"/>
        <v>9.2199999999998479</v>
      </c>
      <c r="F924" s="30">
        <f t="shared" si="300"/>
        <v>244.38993069924098</v>
      </c>
      <c r="G924" s="30">
        <f t="shared" si="294"/>
        <v>5.4987650263637544</v>
      </c>
      <c r="H924" s="30">
        <f t="shared" si="301"/>
        <v>0.13681738699764523</v>
      </c>
      <c r="I924" s="30">
        <f t="shared" si="282"/>
        <v>40.450900266398357</v>
      </c>
      <c r="J924" s="30">
        <f t="shared" si="283"/>
        <v>72.849594339549924</v>
      </c>
      <c r="K924" s="30">
        <f t="shared" si="284"/>
        <v>82.253916751837409</v>
      </c>
      <c r="L924" s="30">
        <f t="shared" si="285"/>
        <v>3287.0336276152916</v>
      </c>
      <c r="M924" s="30">
        <f t="shared" si="286"/>
        <v>0.14780165635019199</v>
      </c>
      <c r="N924" s="30">
        <f t="shared" si="287"/>
        <v>1.3524716391097499E-2</v>
      </c>
      <c r="O924" s="30">
        <f t="shared" si="288"/>
        <v>70.995787183910679</v>
      </c>
      <c r="P924" s="30">
        <f t="shared" si="289"/>
        <v>0.3843644493251408</v>
      </c>
      <c r="Q924" s="30">
        <f t="shared" si="290"/>
        <v>6.4512866943677402E-2</v>
      </c>
      <c r="R924" s="30">
        <f t="shared" si="295"/>
        <v>32.815932051109243</v>
      </c>
      <c r="S924" s="30">
        <f t="shared" si="296"/>
        <v>-93.976528308165271</v>
      </c>
      <c r="T924" s="30">
        <f t="shared" si="297"/>
        <v>-15.766295081574674</v>
      </c>
      <c r="U924" s="39">
        <f t="shared" si="298"/>
        <v>50120763.878132746</v>
      </c>
      <c r="V924" s="39">
        <f t="shared" si="291"/>
        <v>6014491.6653759293</v>
      </c>
      <c r="W924" s="39">
        <f t="shared" si="292"/>
        <v>34151187.390731126</v>
      </c>
      <c r="X924" s="30">
        <f t="shared" si="293"/>
        <v>248.64097031886001</v>
      </c>
    </row>
    <row r="925" spans="5:24" x14ac:dyDescent="0.3">
      <c r="E925" s="30">
        <f t="shared" si="299"/>
        <v>9.2299999999998477</v>
      </c>
      <c r="F925" s="30">
        <f t="shared" si="300"/>
        <v>244.71809001975208</v>
      </c>
      <c r="G925" s="30">
        <f t="shared" si="294"/>
        <v>5.5001068950547216</v>
      </c>
      <c r="H925" s="30">
        <f t="shared" si="301"/>
        <v>0.13418686909671962</v>
      </c>
      <c r="I925" s="30">
        <f t="shared" si="282"/>
        <v>39.511134983316701</v>
      </c>
      <c r="J925" s="30">
        <f t="shared" si="283"/>
        <v>72.691931388734176</v>
      </c>
      <c r="K925" s="30">
        <f t="shared" si="284"/>
        <v>82.385302544183858</v>
      </c>
      <c r="L925" s="30">
        <f t="shared" si="285"/>
        <v>3292.2840708122599</v>
      </c>
      <c r="M925" s="30">
        <f t="shared" si="286"/>
        <v>0.14521675049377583</v>
      </c>
      <c r="N925" s="30">
        <f t="shared" si="287"/>
        <v>1.3562946298332412E-2</v>
      </c>
      <c r="O925" s="30">
        <f t="shared" si="288"/>
        <v>70.883925320306901</v>
      </c>
      <c r="P925" s="30">
        <f t="shared" si="289"/>
        <v>0.38356394429709129</v>
      </c>
      <c r="Q925" s="30">
        <f t="shared" si="290"/>
        <v>6.4443074485554155E-2</v>
      </c>
      <c r="R925" s="30">
        <f t="shared" si="295"/>
        <v>32.218067506543342</v>
      </c>
      <c r="S925" s="30">
        <f t="shared" si="296"/>
        <v>-92.649912349911148</v>
      </c>
      <c r="T925" s="30">
        <f t="shared" si="297"/>
        <v>-15.77038610310543</v>
      </c>
      <c r="U925" s="39">
        <f t="shared" si="298"/>
        <v>49310324.533084959</v>
      </c>
      <c r="V925" s="39">
        <f t="shared" si="291"/>
        <v>5917238.943970195</v>
      </c>
      <c r="W925" s="39">
        <f t="shared" si="292"/>
        <v>34210359.780170828</v>
      </c>
      <c r="X925" s="30">
        <f t="shared" si="293"/>
        <v>248.84989197371866</v>
      </c>
    </row>
    <row r="926" spans="5:24" x14ac:dyDescent="0.3">
      <c r="E926" s="30">
        <f t="shared" si="299"/>
        <v>9.2399999999998474</v>
      </c>
      <c r="F926" s="30">
        <f t="shared" si="300"/>
        <v>245.04027069481751</v>
      </c>
      <c r="G926" s="30">
        <f t="shared" si="294"/>
        <v>5.5014225672203576</v>
      </c>
      <c r="H926" s="30">
        <f t="shared" si="301"/>
        <v>0.13156721656359949</v>
      </c>
      <c r="I926" s="30">
        <f t="shared" si="282"/>
        <v>38.584635859817588</v>
      </c>
      <c r="J926" s="30">
        <f t="shared" si="283"/>
        <v>72.534227527703123</v>
      </c>
      <c r="K926" s="30">
        <f t="shared" si="284"/>
        <v>82.516722428376397</v>
      </c>
      <c r="L926" s="30">
        <f t="shared" si="285"/>
        <v>3297.5358763886616</v>
      </c>
      <c r="M926" s="30">
        <f t="shared" si="286"/>
        <v>0.1426434377316525</v>
      </c>
      <c r="N926" s="30">
        <f t="shared" si="287"/>
        <v>1.3601291067495766E-2</v>
      </c>
      <c r="O926" s="30">
        <f t="shared" si="288"/>
        <v>70.772034430905364</v>
      </c>
      <c r="P926" s="30">
        <f t="shared" si="289"/>
        <v>0.38273736251233109</v>
      </c>
      <c r="Q926" s="30">
        <f t="shared" si="290"/>
        <v>6.4373595040976825E-2</v>
      </c>
      <c r="R926" s="30">
        <f t="shared" si="295"/>
        <v>31.620522549625306</v>
      </c>
      <c r="S926" s="30">
        <f t="shared" si="296"/>
        <v>-91.324730789713115</v>
      </c>
      <c r="T926" s="30">
        <f t="shared" si="297"/>
        <v>-15.774123154439524</v>
      </c>
      <c r="U926" s="39">
        <f t="shared" si="298"/>
        <v>48500289.67572464</v>
      </c>
      <c r="V926" s="39">
        <f t="shared" si="291"/>
        <v>5820034.7610869566</v>
      </c>
      <c r="W926" s="39">
        <f t="shared" si="292"/>
        <v>34268560.127781697</v>
      </c>
      <c r="X926" s="30">
        <f t="shared" si="293"/>
        <v>249.05860093570237</v>
      </c>
    </row>
    <row r="927" spans="5:24" x14ac:dyDescent="0.3">
      <c r="E927" s="30">
        <f t="shared" si="299"/>
        <v>9.2499999999998472</v>
      </c>
      <c r="F927" s="30">
        <f t="shared" si="300"/>
        <v>245.35647592031376</v>
      </c>
      <c r="G927" s="30">
        <f t="shared" si="294"/>
        <v>5.5027121568087898</v>
      </c>
      <c r="H927" s="30">
        <f t="shared" si="301"/>
        <v>0.12895895884321718</v>
      </c>
      <c r="I927" s="30">
        <f t="shared" si="282"/>
        <v>37.671388551920458</v>
      </c>
      <c r="J927" s="30">
        <f t="shared" si="283"/>
        <v>72.376486296158731</v>
      </c>
      <c r="K927" s="30">
        <f t="shared" si="284"/>
        <v>82.648173454663393</v>
      </c>
      <c r="L927" s="30">
        <f t="shared" si="285"/>
        <v>3302.7889264664286</v>
      </c>
      <c r="M927" s="30">
        <f t="shared" si="286"/>
        <v>0.1400822418280491</v>
      </c>
      <c r="N927" s="30">
        <f t="shared" si="287"/>
        <v>1.3639751043690763E-2</v>
      </c>
      <c r="O927" s="30">
        <f t="shared" si="288"/>
        <v>70.660117027124627</v>
      </c>
      <c r="P927" s="30">
        <f t="shared" si="289"/>
        <v>0.38188362508223156</v>
      </c>
      <c r="Q927" s="30">
        <f t="shared" si="290"/>
        <v>6.4304442751579538E-2</v>
      </c>
      <c r="R927" s="30">
        <f t="shared" si="295"/>
        <v>31.023483945436912</v>
      </c>
      <c r="S927" s="30">
        <f t="shared" si="296"/>
        <v>-90.001463630566349</v>
      </c>
      <c r="T927" s="30">
        <f t="shared" si="297"/>
        <v>-15.777511459547119</v>
      </c>
      <c r="U927" s="39">
        <f t="shared" si="298"/>
        <v>47690917.833499536</v>
      </c>
      <c r="V927" s="39">
        <f t="shared" si="291"/>
        <v>5722910.1400199439</v>
      </c>
      <c r="W927" s="39">
        <f t="shared" si="292"/>
        <v>34325789.229181893</v>
      </c>
      <c r="X927" s="30">
        <f t="shared" si="293"/>
        <v>249.26708878992201</v>
      </c>
    </row>
    <row r="928" spans="5:24" x14ac:dyDescent="0.3">
      <c r="E928" s="30">
        <f t="shared" si="299"/>
        <v>9.259999999999847</v>
      </c>
      <c r="F928" s="30">
        <f t="shared" si="300"/>
        <v>245.66671075976814</v>
      </c>
      <c r="G928" s="30">
        <f t="shared" si="294"/>
        <v>5.5039757830046634</v>
      </c>
      <c r="H928" s="30">
        <f t="shared" si="301"/>
        <v>0.12636261958736128</v>
      </c>
      <c r="I928" s="30">
        <f t="shared" si="282"/>
        <v>36.771373915614795</v>
      </c>
      <c r="J928" s="30">
        <f t="shared" si="283"/>
        <v>72.218711181563265</v>
      </c>
      <c r="K928" s="30">
        <f t="shared" si="284"/>
        <v>82.779652716826291</v>
      </c>
      <c r="L928" s="30">
        <f t="shared" si="285"/>
        <v>3308.0431049071635</v>
      </c>
      <c r="M928" s="30">
        <f t="shared" si="286"/>
        <v>0.13753368002990787</v>
      </c>
      <c r="N928" s="30">
        <f t="shared" si="287"/>
        <v>1.3678326573057436E-2</v>
      </c>
      <c r="O928" s="30">
        <f t="shared" si="288"/>
        <v>70.548175583319136</v>
      </c>
      <c r="P928" s="30">
        <f t="shared" si="289"/>
        <v>0.38100159772639935</v>
      </c>
      <c r="Q928" s="30">
        <f t="shared" si="290"/>
        <v>6.4235631583029723E-2</v>
      </c>
      <c r="R928" s="30">
        <f t="shared" si="295"/>
        <v>30.427137293732923</v>
      </c>
      <c r="S928" s="30">
        <f t="shared" si="296"/>
        <v>-88.680590824967993</v>
      </c>
      <c r="T928" s="30">
        <f t="shared" si="297"/>
        <v>-15.780556324579191</v>
      </c>
      <c r="U928" s="39">
        <f t="shared" si="298"/>
        <v>46882465.948246017</v>
      </c>
      <c r="V928" s="39">
        <f t="shared" si="291"/>
        <v>5625895.9137895219</v>
      </c>
      <c r="W928" s="39">
        <f t="shared" si="292"/>
        <v>34382048.188319787</v>
      </c>
      <c r="X928" s="30">
        <f t="shared" si="293"/>
        <v>249.47534727806951</v>
      </c>
    </row>
    <row r="929" spans="5:24" x14ac:dyDescent="0.3">
      <c r="E929" s="30">
        <f t="shared" si="299"/>
        <v>9.2699999999998468</v>
      </c>
      <c r="F929" s="30">
        <f t="shared" si="300"/>
        <v>245.97098213270547</v>
      </c>
      <c r="G929" s="30">
        <f t="shared" si="294"/>
        <v>5.5052135701645346</v>
      </c>
      <c r="H929" s="30">
        <f t="shared" si="301"/>
        <v>0.12377871598712176</v>
      </c>
      <c r="I929" s="30">
        <f t="shared" si="282"/>
        <v>35.884568007365118</v>
      </c>
      <c r="J929" s="30">
        <f t="shared" si="283"/>
        <v>72.060905618317477</v>
      </c>
      <c r="K929" s="30">
        <f t="shared" si="284"/>
        <v>82.91115735286445</v>
      </c>
      <c r="L929" s="30">
        <f t="shared" si="285"/>
        <v>3313.2982973395056</v>
      </c>
      <c r="M929" s="30">
        <f t="shared" si="286"/>
        <v>0.134998262395913</v>
      </c>
      <c r="N929" s="30">
        <f t="shared" si="287"/>
        <v>1.3717018002775805E-2</v>
      </c>
      <c r="O929" s="30">
        <f t="shared" si="288"/>
        <v>70.436212536196251</v>
      </c>
      <c r="P929" s="30">
        <f t="shared" si="289"/>
        <v>0.38009008720124321</v>
      </c>
      <c r="Q929" s="30">
        <f t="shared" si="290"/>
        <v>6.4167175306911864E-2</v>
      </c>
      <c r="R929" s="30">
        <f t="shared" si="295"/>
        <v>29.831666797656634</v>
      </c>
      <c r="S929" s="30">
        <f t="shared" si="296"/>
        <v>-87.362591937711528</v>
      </c>
      <c r="T929" s="30">
        <f t="shared" si="297"/>
        <v>-15.783263130922597</v>
      </c>
      <c r="U929" s="39">
        <f t="shared" si="298"/>
        <v>46075189.055524826</v>
      </c>
      <c r="V929" s="39">
        <f t="shared" si="291"/>
        <v>5529022.6866629785</v>
      </c>
      <c r="W929" s="39">
        <f t="shared" si="292"/>
        <v>34437338.41518642</v>
      </c>
      <c r="X929" s="30">
        <f t="shared" si="293"/>
        <v>249.68336829989028</v>
      </c>
    </row>
    <row r="930" spans="5:24" x14ac:dyDescent="0.3">
      <c r="E930" s="30">
        <f t="shared" si="299"/>
        <v>9.2799999999998466</v>
      </c>
      <c r="F930" s="30">
        <f t="shared" si="300"/>
        <v>246.26929880068204</v>
      </c>
      <c r="G930" s="30">
        <f t="shared" si="294"/>
        <v>5.5064256477455613</v>
      </c>
      <c r="H930" s="30">
        <f t="shared" si="301"/>
        <v>0.12120775810267048</v>
      </c>
      <c r="I930" s="30">
        <f t="shared" si="282"/>
        <v>35.010942087988006</v>
      </c>
      <c r="J930" s="30">
        <f t="shared" si="283"/>
        <v>71.903072987008258</v>
      </c>
      <c r="K930" s="30">
        <f t="shared" si="284"/>
        <v>83.042684545622137</v>
      </c>
      <c r="L930" s="30">
        <f t="shared" si="285"/>
        <v>3318.5543911841878</v>
      </c>
      <c r="M930" s="30">
        <f t="shared" si="286"/>
        <v>0.1324764911213922</v>
      </c>
      <c r="N930" s="30">
        <f t="shared" si="287"/>
        <v>1.375582568106901E-2</v>
      </c>
      <c r="O930" s="30">
        <f t="shared" si="288"/>
        <v>70.324230284282365</v>
      </c>
      <c r="P930" s="30">
        <f t="shared" si="289"/>
        <v>0.37914783743912045</v>
      </c>
      <c r="Q930" s="30">
        <f t="shared" si="290"/>
        <v>6.4099087482499803E-2</v>
      </c>
      <c r="R930" s="30">
        <f t="shared" si="295"/>
        <v>29.237255031138758</v>
      </c>
      <c r="S930" s="30">
        <f t="shared" si="296"/>
        <v>-86.04794582608848</v>
      </c>
      <c r="T930" s="30">
        <f t="shared" si="297"/>
        <v>-15.785637328078801</v>
      </c>
      <c r="U930" s="39">
        <f t="shared" si="298"/>
        <v>45269339.962086469</v>
      </c>
      <c r="V930" s="39">
        <f t="shared" si="291"/>
        <v>5432320.7954503763</v>
      </c>
      <c r="W930" s="39">
        <f t="shared" si="292"/>
        <v>34491661.623140924</v>
      </c>
      <c r="X930" s="30">
        <f t="shared" si="293"/>
        <v>249.89114391447487</v>
      </c>
    </row>
    <row r="931" spans="5:24" x14ac:dyDescent="0.3">
      <c r="E931" s="30">
        <f t="shared" si="299"/>
        <v>9.2899999999998464</v>
      </c>
      <c r="F931" s="30">
        <f t="shared" si="300"/>
        <v>246.56167135099344</v>
      </c>
      <c r="G931" s="30">
        <f t="shared" si="294"/>
        <v>5.5076121502274216</v>
      </c>
      <c r="H931" s="30">
        <f t="shared" si="301"/>
        <v>0.11865024818602521</v>
      </c>
      <c r="I931" s="30">
        <f t="shared" si="282"/>
        <v>34.150462629727123</v>
      </c>
      <c r="J931" s="30">
        <f t="shared" si="283"/>
        <v>71.745216613727465</v>
      </c>
      <c r="K931" s="30">
        <f t="shared" si="284"/>
        <v>83.174231523356127</v>
      </c>
      <c r="L931" s="30">
        <f t="shared" si="285"/>
        <v>3323.8112756767205</v>
      </c>
      <c r="M931" s="30">
        <f t="shared" si="286"/>
        <v>0.12996885985958365</v>
      </c>
      <c r="N931" s="30">
        <f t="shared" si="287"/>
        <v>1.3794749957206415E-2</v>
      </c>
      <c r="O931" s="30">
        <f t="shared" si="288"/>
        <v>70.212231187439642</v>
      </c>
      <c r="P931" s="30">
        <f t="shared" si="289"/>
        <v>0.37817352536914672</v>
      </c>
      <c r="Q931" s="30">
        <f t="shared" si="290"/>
        <v>6.403138143843097E-2</v>
      </c>
      <c r="R931" s="30">
        <f t="shared" si="295"/>
        <v>28.644082705244127</v>
      </c>
      <c r="S931" s="30">
        <f t="shared" si="296"/>
        <v>-84.737130340579895</v>
      </c>
      <c r="T931" s="30">
        <f t="shared" si="297"/>
        <v>-15.787684426372518</v>
      </c>
      <c r="U931" s="39">
        <f t="shared" si="298"/>
        <v>44465168.921832025</v>
      </c>
      <c r="V931" s="39">
        <f t="shared" si="291"/>
        <v>5335820.2706198432</v>
      </c>
      <c r="W931" s="39">
        <f t="shared" si="292"/>
        <v>34545019.825847119</v>
      </c>
      <c r="X931" s="30">
        <f t="shared" si="293"/>
        <v>250.09866634136637</v>
      </c>
    </row>
    <row r="932" spans="5:24" x14ac:dyDescent="0.3">
      <c r="E932" s="30">
        <f t="shared" si="299"/>
        <v>9.2999999999998462</v>
      </c>
      <c r="F932" s="30">
        <f t="shared" si="300"/>
        <v>246.84811217804588</v>
      </c>
      <c r="G932" s="30">
        <f t="shared" si="294"/>
        <v>5.5087732170274446</v>
      </c>
      <c r="H932" s="30">
        <f t="shared" si="301"/>
        <v>0.11610668000230362</v>
      </c>
      <c r="I932" s="30">
        <f t="shared" si="282"/>
        <v>33.303091326321322</v>
      </c>
      <c r="J932" s="30">
        <f t="shared" si="283"/>
        <v>71.587339769463739</v>
      </c>
      <c r="K932" s="30">
        <f t="shared" si="284"/>
        <v>83.305795560242558</v>
      </c>
      <c r="L932" s="30">
        <f t="shared" si="285"/>
        <v>3329.068841887643</v>
      </c>
      <c r="M932" s="30">
        <f t="shared" si="286"/>
        <v>0.12747585303965708</v>
      </c>
      <c r="N932" s="30">
        <f t="shared" si="287"/>
        <v>1.3833791181506756E-2</v>
      </c>
      <c r="O932" s="30">
        <f t="shared" si="288"/>
        <v>70.100217566434523</v>
      </c>
      <c r="P932" s="30">
        <f t="shared" si="289"/>
        <v>0.37716575638728234</v>
      </c>
      <c r="Q932" s="30">
        <f t="shared" si="290"/>
        <v>6.396407025429296E-2</v>
      </c>
      <c r="R932" s="30">
        <f t="shared" si="295"/>
        <v>28.052328433705121</v>
      </c>
      <c r="S932" s="30">
        <f t="shared" si="296"/>
        <v>-83.43062204940513</v>
      </c>
      <c r="T932" s="30">
        <f t="shared" si="297"/>
        <v>-15.789409989496116</v>
      </c>
      <c r="U932" s="39">
        <f t="shared" si="298"/>
        <v>43662923.310599729</v>
      </c>
      <c r="V932" s="39">
        <f t="shared" si="291"/>
        <v>5239550.7972719669</v>
      </c>
      <c r="W932" s="39">
        <f t="shared" si="292"/>
        <v>34597415.333819836</v>
      </c>
      <c r="X932" s="30">
        <f t="shared" si="293"/>
        <v>250.30592796147982</v>
      </c>
    </row>
    <row r="933" spans="5:24" x14ac:dyDescent="0.3">
      <c r="E933" s="30">
        <f t="shared" si="299"/>
        <v>9.309999999999846</v>
      </c>
      <c r="F933" s="30">
        <f t="shared" si="300"/>
        <v>247.12863546238293</v>
      </c>
      <c r="G933" s="30">
        <f t="shared" si="294"/>
        <v>5.5099089924089091</v>
      </c>
      <c r="H933" s="30">
        <f t="shared" si="301"/>
        <v>0.11357753814644767</v>
      </c>
      <c r="I933" s="30">
        <f t="shared" si="282"/>
        <v>32.468785105827273</v>
      </c>
      <c r="J933" s="30">
        <f t="shared" si="283"/>
        <v>71.429445669568778</v>
      </c>
      <c r="K933" s="30">
        <f t="shared" si="284"/>
        <v>83.437373976821689</v>
      </c>
      <c r="L933" s="30">
        <f t="shared" si="285"/>
        <v>3334.326982740301</v>
      </c>
      <c r="M933" s="30">
        <f t="shared" si="286"/>
        <v>0.12499794518175339</v>
      </c>
      <c r="N933" s="30">
        <f t="shared" si="287"/>
        <v>1.3872949705341335E-2</v>
      </c>
      <c r="O933" s="30">
        <f t="shared" si="288"/>
        <v>69.98819170255905</v>
      </c>
      <c r="P933" s="30">
        <f t="shared" si="289"/>
        <v>0.37612305943935287</v>
      </c>
      <c r="Q933" s="30">
        <f t="shared" si="290"/>
        <v>6.3897166742129557E-2</v>
      </c>
      <c r="R933" s="30">
        <f t="shared" si="295"/>
        <v>27.462168497849188</v>
      </c>
      <c r="S933" s="30">
        <f t="shared" si="296"/>
        <v>-82.128895990620165</v>
      </c>
      <c r="T933" s="30">
        <f t="shared" si="297"/>
        <v>-15.790819626894834</v>
      </c>
      <c r="U933" s="39">
        <f t="shared" si="298"/>
        <v>42862847.300063968</v>
      </c>
      <c r="V933" s="39">
        <f t="shared" si="291"/>
        <v>5143541.6760076759</v>
      </c>
      <c r="W933" s="39">
        <f t="shared" si="292"/>
        <v>34648850.750579916</v>
      </c>
      <c r="X933" s="30">
        <f t="shared" si="293"/>
        <v>250.51292131783168</v>
      </c>
    </row>
    <row r="934" spans="5:24" x14ac:dyDescent="0.3">
      <c r="E934" s="30">
        <f t="shared" si="299"/>
        <v>9.3199999999998457</v>
      </c>
      <c r="F934" s="30">
        <f t="shared" si="300"/>
        <v>247.40325714736142</v>
      </c>
      <c r="G934" s="30">
        <f t="shared" si="294"/>
        <v>5.5110196253824801</v>
      </c>
      <c r="H934" s="30">
        <f t="shared" si="301"/>
        <v>0.11106329735710574</v>
      </c>
      <c r="I934" s="30">
        <f t="shared" si="282"/>
        <v>31.647496145921071</v>
      </c>
      <c r="J934" s="30">
        <f t="shared" si="283"/>
        <v>71.27153747329983</v>
      </c>
      <c r="K934" s="30">
        <f t="shared" si="284"/>
        <v>83.568964140379151</v>
      </c>
      <c r="L934" s="30">
        <f t="shared" si="285"/>
        <v>3339.5855930260796</v>
      </c>
      <c r="M934" s="30">
        <f t="shared" si="286"/>
        <v>0.12253560020915977</v>
      </c>
      <c r="N934" s="30">
        <f t="shared" si="287"/>
        <v>1.3912225881137118E-2</v>
      </c>
      <c r="O934" s="30">
        <f t="shared" si="288"/>
        <v>69.876155837306229</v>
      </c>
      <c r="P934" s="30">
        <f t="shared" si="289"/>
        <v>0.37504388167613517</v>
      </c>
      <c r="Q934" s="30">
        <f t="shared" si="290"/>
        <v>6.3830683427869531E-2</v>
      </c>
      <c r="R934" s="30">
        <f t="shared" si="295"/>
        <v>26.873776611089884</v>
      </c>
      <c r="S934" s="30">
        <f t="shared" si="296"/>
        <v>-80.832425455834539</v>
      </c>
      <c r="T934" s="30">
        <f t="shared" si="297"/>
        <v>-15.791918985997027</v>
      </c>
      <c r="U934" s="39">
        <f t="shared" si="298"/>
        <v>42065181.530980967</v>
      </c>
      <c r="V934" s="39">
        <f t="shared" si="291"/>
        <v>5047821.7837177161</v>
      </c>
      <c r="W934" s="39">
        <f t="shared" si="292"/>
        <v>34699328.968417093</v>
      </c>
      <c r="X934" s="30">
        <f t="shared" si="293"/>
        <v>250.71963911607494</v>
      </c>
    </row>
    <row r="935" spans="5:24" x14ac:dyDescent="0.3">
      <c r="E935" s="30">
        <f t="shared" si="299"/>
        <v>9.3299999999998455</v>
      </c>
      <c r="F935" s="30">
        <f t="shared" si="300"/>
        <v>247.6719949134723</v>
      </c>
      <c r="G935" s="30">
        <f t="shared" si="294"/>
        <v>5.5121052696007578</v>
      </c>
      <c r="H935" s="30">
        <f t="shared" si="301"/>
        <v>0.10856442182776149</v>
      </c>
      <c r="I935" s="30">
        <f t="shared" si="282"/>
        <v>30.839171891362724</v>
      </c>
      <c r="J935" s="30">
        <f t="shared" si="283"/>
        <v>71.113618283439862</v>
      </c>
      <c r="K935" s="30">
        <f t="shared" si="284"/>
        <v>83.700563465262462</v>
      </c>
      <c r="L935" s="30">
        <f t="shared" si="285"/>
        <v>3344.8445694170518</v>
      </c>
      <c r="M935" s="30">
        <f t="shared" si="286"/>
        <v>0.12008927075756705</v>
      </c>
      <c r="N935" s="30">
        <f t="shared" si="287"/>
        <v>1.3951620062379948E-2</v>
      </c>
      <c r="O935" s="30">
        <f t="shared" si="288"/>
        <v>69.764112172100582</v>
      </c>
      <c r="P935" s="30">
        <f t="shared" si="289"/>
        <v>0.37392658263445577</v>
      </c>
      <c r="Q935" s="30">
        <f t="shared" si="290"/>
        <v>6.376463253267653E-2</v>
      </c>
      <c r="R935" s="30">
        <f t="shared" si="295"/>
        <v>26.28732368310628</v>
      </c>
      <c r="S935" s="30">
        <f t="shared" si="296"/>
        <v>-79.541681810054001</v>
      </c>
      <c r="T935" s="30">
        <f t="shared" si="297"/>
        <v>-15.792713744292492</v>
      </c>
      <c r="U935" s="39">
        <f t="shared" si="298"/>
        <v>41270162.78595306</v>
      </c>
      <c r="V935" s="39">
        <f t="shared" si="291"/>
        <v>4952419.534314367</v>
      </c>
      <c r="W935" s="39">
        <f t="shared" si="292"/>
        <v>34748853.163760237</v>
      </c>
      <c r="X935" s="30">
        <f t="shared" si="293"/>
        <v>250.926074224838</v>
      </c>
    </row>
    <row r="936" spans="5:24" x14ac:dyDescent="0.3">
      <c r="E936" s="30">
        <f t="shared" si="299"/>
        <v>9.3399999999998453</v>
      </c>
      <c r="F936" s="30">
        <f t="shared" si="300"/>
        <v>247.93486815030337</v>
      </c>
      <c r="G936" s="30">
        <f t="shared" si="294"/>
        <v>5.5131660832459017</v>
      </c>
      <c r="H936" s="30">
        <f t="shared" si="301"/>
        <v>0.10608136451439876</v>
      </c>
      <c r="I936" s="30">
        <f t="shared" si="282"/>
        <v>30.043755073262183</v>
      </c>
      <c r="J936" s="30">
        <f t="shared" si="283"/>
        <v>70.955691145996937</v>
      </c>
      <c r="K936" s="30">
        <f t="shared" si="284"/>
        <v>83.832169413131567</v>
      </c>
      <c r="L936" s="30">
        <f t="shared" si="285"/>
        <v>3350.1038104759923</v>
      </c>
      <c r="M936" s="30">
        <f t="shared" si="286"/>
        <v>0.11765939748115399</v>
      </c>
      <c r="N936" s="30">
        <f t="shared" si="287"/>
        <v>1.3991132603617737E-2</v>
      </c>
      <c r="O936" s="30">
        <f t="shared" si="288"/>
        <v>69.652062868084826</v>
      </c>
      <c r="P936" s="30">
        <f t="shared" si="289"/>
        <v>0.37276942789228679</v>
      </c>
      <c r="Q936" s="30">
        <f t="shared" si="290"/>
        <v>6.3699025954213367E-2</v>
      </c>
      <c r="R936" s="30">
        <f t="shared" si="295"/>
        <v>25.702977583782676</v>
      </c>
      <c r="S936" s="30">
        <f t="shared" si="296"/>
        <v>-78.257134352668487</v>
      </c>
      <c r="T936" s="30">
        <f t="shared" si="297"/>
        <v>-15.793209601260644</v>
      </c>
      <c r="U936" s="39">
        <f t="shared" si="298"/>
        <v>40478023.661810577</v>
      </c>
      <c r="V936" s="39">
        <f t="shared" si="291"/>
        <v>4857362.8394172695</v>
      </c>
      <c r="W936" s="39">
        <f t="shared" si="292"/>
        <v>34797426.792154409</v>
      </c>
      <c r="X936" s="30">
        <f t="shared" si="293"/>
        <v>251.13221967586441</v>
      </c>
    </row>
    <row r="937" spans="5:24" x14ac:dyDescent="0.3">
      <c r="E937" s="30">
        <f t="shared" si="299"/>
        <v>9.3499999999998451</v>
      </c>
      <c r="F937" s="30">
        <f t="shared" si="300"/>
        <v>248.19189792614119</v>
      </c>
      <c r="G937" s="30">
        <f t="shared" si="294"/>
        <v>5.5142022289103094</v>
      </c>
      <c r="H937" s="30">
        <f t="shared" si="301"/>
        <v>0.10361456644076839</v>
      </c>
      <c r="I937" s="30">
        <f t="shared" si="282"/>
        <v>29.2611837297355</v>
      </c>
      <c r="J937" s="30">
        <f t="shared" si="283"/>
        <v>70.797759049984336</v>
      </c>
      <c r="K937" s="30">
        <f t="shared" si="284"/>
        <v>83.96377949314207</v>
      </c>
      <c r="L937" s="30">
        <f t="shared" si="285"/>
        <v>3355.363216663698</v>
      </c>
      <c r="M937" s="30">
        <f t="shared" si="286"/>
        <v>0.11524640835500848</v>
      </c>
      <c r="N937" s="30">
        <f t="shared" si="287"/>
        <v>1.4030763860463613E-2</v>
      </c>
      <c r="O937" s="30">
        <f t="shared" si="288"/>
        <v>69.540010045963882</v>
      </c>
      <c r="P937" s="30">
        <f t="shared" si="289"/>
        <v>0.37157058213896171</v>
      </c>
      <c r="Q937" s="30">
        <f t="shared" si="290"/>
        <v>6.3633875247807448E-2</v>
      </c>
      <c r="R937" s="30">
        <f t="shared" si="295"/>
        <v>25.120902906918673</v>
      </c>
      <c r="S937" s="30">
        <f t="shared" si="296"/>
        <v>-76.979250225206144</v>
      </c>
      <c r="T937" s="30">
        <f t="shared" si="297"/>
        <v>-15.793412270148629</v>
      </c>
      <c r="U937" s="39">
        <f t="shared" si="298"/>
        <v>39688992.241624184</v>
      </c>
      <c r="V937" s="39">
        <f t="shared" si="291"/>
        <v>4762679.0689949021</v>
      </c>
      <c r="W937" s="39">
        <f t="shared" si="292"/>
        <v>34845053.582844362</v>
      </c>
      <c r="X937" s="30">
        <f t="shared" si="293"/>
        <v>251.33806866395034</v>
      </c>
    </row>
    <row r="938" spans="5:24" x14ac:dyDescent="0.3">
      <c r="E938" s="30">
        <f t="shared" si="299"/>
        <v>9.3599999999998449</v>
      </c>
      <c r="F938" s="30">
        <f t="shared" si="300"/>
        <v>248.44310695521037</v>
      </c>
      <c r="G938" s="30">
        <f t="shared" si="294"/>
        <v>5.5152138734702962</v>
      </c>
      <c r="H938" s="30">
        <f t="shared" si="301"/>
        <v>0.10116445599868129</v>
      </c>
      <c r="I938" s="30">
        <f t="shared" si="282"/>
        <v>28.491391227483437</v>
      </c>
      <c r="J938" s="30">
        <f t="shared" si="283"/>
        <v>70.639824927282845</v>
      </c>
      <c r="K938" s="30">
        <f t="shared" si="284"/>
        <v>84.095391262059977</v>
      </c>
      <c r="L938" s="30">
        <f t="shared" si="285"/>
        <v>3360.6226903435754</v>
      </c>
      <c r="M938" s="30">
        <f t="shared" si="286"/>
        <v>0.11285071797312539</v>
      </c>
      <c r="N938" s="30">
        <f t="shared" si="287"/>
        <v>1.4070514189599153E-2</v>
      </c>
      <c r="O938" s="30">
        <f t="shared" si="288"/>
        <v>69.427955785907187</v>
      </c>
      <c r="P938" s="30">
        <f t="shared" si="289"/>
        <v>0.37032810159369789</v>
      </c>
      <c r="Q938" s="30">
        <f t="shared" si="290"/>
        <v>6.3569191607496606E-2</v>
      </c>
      <c r="R938" s="30">
        <f t="shared" si="295"/>
        <v>24.541260733648087</v>
      </c>
      <c r="S938" s="30">
        <f t="shared" si="296"/>
        <v>-75.708494372187801</v>
      </c>
      <c r="T938" s="30">
        <f t="shared" si="297"/>
        <v>-15.793327469597541</v>
      </c>
      <c r="U938" s="39">
        <f t="shared" si="298"/>
        <v>38903291.766261294</v>
      </c>
      <c r="V938" s="39">
        <f t="shared" si="291"/>
        <v>4668395.0119513553</v>
      </c>
      <c r="W938" s="39">
        <f t="shared" si="292"/>
        <v>34891737.532963872</v>
      </c>
      <c r="X938" s="30">
        <f t="shared" si="293"/>
        <v>251.54361454667773</v>
      </c>
    </row>
    <row r="939" spans="5:24" x14ac:dyDescent="0.3">
      <c r="E939" s="30">
        <f t="shared" si="299"/>
        <v>9.3699999999998447</v>
      </c>
      <c r="F939" s="30">
        <f t="shared" si="300"/>
        <v>248.68851956254684</v>
      </c>
      <c r="G939" s="30">
        <f t="shared" si="294"/>
        <v>5.5162011879527446</v>
      </c>
      <c r="H939" s="30">
        <f t="shared" si="301"/>
        <v>9.8731448244837594E-2</v>
      </c>
      <c r="I939" s="30">
        <f t="shared" si="282"/>
        <v>27.734306283761558</v>
      </c>
      <c r="J939" s="30">
        <f t="shared" si="283"/>
        <v>70.481891652586867</v>
      </c>
      <c r="K939" s="30">
        <f t="shared" si="284"/>
        <v>84.227002324306625</v>
      </c>
      <c r="L939" s="30">
        <f t="shared" si="285"/>
        <v>3365.8821357834336</v>
      </c>
      <c r="M939" s="30">
        <f t="shared" si="286"/>
        <v>0.11047272684090388</v>
      </c>
      <c r="N939" s="30">
        <f t="shared" si="287"/>
        <v>1.4110383948777595E-2</v>
      </c>
      <c r="O939" s="30">
        <f t="shared" si="288"/>
        <v>69.315902127510384</v>
      </c>
      <c r="P939" s="30">
        <f t="shared" si="289"/>
        <v>0.36903992569642985</v>
      </c>
      <c r="Q939" s="30">
        <f t="shared" si="290"/>
        <v>6.3504985846926612E-2</v>
      </c>
      <c r="R939" s="30">
        <f t="shared" si="295"/>
        <v>23.964208395421394</v>
      </c>
      <c r="S939" s="30">
        <f t="shared" si="296"/>
        <v>-74.445329562258252</v>
      </c>
      <c r="T939" s="30">
        <f t="shared" si="297"/>
        <v>-15.792960915112669</v>
      </c>
      <c r="U939" s="39">
        <f t="shared" si="298"/>
        <v>38121140.305284008</v>
      </c>
      <c r="V939" s="39">
        <f t="shared" si="291"/>
        <v>4574536.8366340809</v>
      </c>
      <c r="W939" s="39">
        <f t="shared" si="292"/>
        <v>34937482.90133021</v>
      </c>
      <c r="X939" s="30">
        <f t="shared" si="293"/>
        <v>251.74885084393961</v>
      </c>
    </row>
    <row r="940" spans="5:24" x14ac:dyDescent="0.3">
      <c r="E940" s="30">
        <f t="shared" si="299"/>
        <v>9.3799999999998445</v>
      </c>
      <c r="F940" s="30">
        <f t="shared" si="300"/>
        <v>248.92816164650105</v>
      </c>
      <c r="G940" s="30">
        <f t="shared" si="294"/>
        <v>5.5171643473946581</v>
      </c>
      <c r="H940" s="30">
        <f t="shared" si="301"/>
        <v>9.6315944191349701E-2</v>
      </c>
      <c r="I940" s="30">
        <f t="shared" si="282"/>
        <v>26.989852988138974</v>
      </c>
      <c r="J940" s="30">
        <f t="shared" si="283"/>
        <v>70.323962043435742</v>
      </c>
      <c r="K940" s="30">
        <f t="shared" si="284"/>
        <v>84.358610331932567</v>
      </c>
      <c r="L940" s="30">
        <f t="shared" si="285"/>
        <v>3371.1414591544421</v>
      </c>
      <c r="M940" s="30">
        <f t="shared" si="286"/>
        <v>0.10811282066070005</v>
      </c>
      <c r="N940" s="30">
        <f t="shared" si="287"/>
        <v>1.4150373496827027E-2</v>
      </c>
      <c r="O940" s="30">
        <f t="shared" si="288"/>
        <v>69.203851069817659</v>
      </c>
      <c r="P940" s="30">
        <f t="shared" si="289"/>
        <v>0.3677038679842779</v>
      </c>
      <c r="Q940" s="30">
        <f t="shared" si="290"/>
        <v>6.3441268380061117E-2</v>
      </c>
      <c r="R940" s="30">
        <f t="shared" si="295"/>
        <v>23.389899236309397</v>
      </c>
      <c r="S940" s="30">
        <f t="shared" si="296"/>
        <v>-73.190216477778861</v>
      </c>
      <c r="T940" s="30">
        <f t="shared" si="297"/>
        <v>-15.792318310370909</v>
      </c>
      <c r="U940" s="39">
        <f t="shared" si="298"/>
        <v>37342750.42685096</v>
      </c>
      <c r="V940" s="39">
        <f t="shared" si="291"/>
        <v>4481130.0512221148</v>
      </c>
      <c r="W940" s="39">
        <f t="shared" si="292"/>
        <v>34982294.201842435</v>
      </c>
      <c r="X940" s="30">
        <f t="shared" si="293"/>
        <v>251.95377123725569</v>
      </c>
    </row>
    <row r="941" spans="5:24" x14ac:dyDescent="0.3">
      <c r="E941" s="30">
        <f t="shared" si="299"/>
        <v>9.3899999999998442</v>
      </c>
      <c r="F941" s="30">
        <f t="shared" si="300"/>
        <v>249.16206063886415</v>
      </c>
      <c r="G941" s="30">
        <f t="shared" si="294"/>
        <v>5.5181035306955577</v>
      </c>
      <c r="H941" s="30">
        <f t="shared" si="301"/>
        <v>9.3918330089959312E-2</v>
      </c>
      <c r="I941" s="30">
        <f t="shared" si="282"/>
        <v>26.257950823361185</v>
      </c>
      <c r="J941" s="30">
        <f t="shared" si="283"/>
        <v>70.166038860332037</v>
      </c>
      <c r="K941" s="30">
        <f t="shared" si="284"/>
        <v>84.49021298451899</v>
      </c>
      <c r="L941" s="30">
        <f t="shared" si="285"/>
        <v>3376.4005685271914</v>
      </c>
      <c r="M941" s="30">
        <f t="shared" si="286"/>
        <v>0.10577136960856705</v>
      </c>
      <c r="N941" s="30">
        <f t="shared" si="287"/>
        <v>1.4190483193653673E-2</v>
      </c>
      <c r="O941" s="30">
        <f t="shared" si="288"/>
        <v>69.091804571405589</v>
      </c>
      <c r="P941" s="30">
        <f t="shared" si="289"/>
        <v>0.36631760605454061</v>
      </c>
      <c r="Q941" s="30">
        <f t="shared" si="290"/>
        <v>6.3378049201653519E-2</v>
      </c>
      <c r="R941" s="30">
        <f t="shared" si="295"/>
        <v>22.818482374273579</v>
      </c>
      <c r="S941" s="30">
        <f t="shared" si="296"/>
        <v>-71.94361388227037</v>
      </c>
      <c r="T941" s="30">
        <f t="shared" si="297"/>
        <v>-15.791405338355309</v>
      </c>
      <c r="U941" s="39">
        <f t="shared" si="298"/>
        <v>36568328.866130397</v>
      </c>
      <c r="V941" s="39">
        <f t="shared" si="291"/>
        <v>4388199.4639356472</v>
      </c>
      <c r="W941" s="39">
        <f t="shared" si="292"/>
        <v>35026176.196481794</v>
      </c>
      <c r="X941" s="30">
        <f t="shared" si="293"/>
        <v>252.15836956887458</v>
      </c>
    </row>
    <row r="942" spans="5:24" x14ac:dyDescent="0.3">
      <c r="E942" s="30">
        <f t="shared" si="299"/>
        <v>9.399999999999844</v>
      </c>
      <c r="F942" s="30">
        <f t="shared" si="300"/>
        <v>249.39024546260688</v>
      </c>
      <c r="G942" s="30">
        <f t="shared" si="294"/>
        <v>5.5190189204626243</v>
      </c>
      <c r="H942" s="30">
        <f t="shared" si="301"/>
        <v>9.1538976706662112E-2</v>
      </c>
      <c r="I942" s="30">
        <f t="shared" si="282"/>
        <v>25.53851468453848</v>
      </c>
      <c r="J942" s="30">
        <f t="shared" si="283"/>
        <v>70.008124806948487</v>
      </c>
      <c r="K942" s="30">
        <f t="shared" si="284"/>
        <v>84.62180802900528</v>
      </c>
      <c r="L942" s="30">
        <f t="shared" si="285"/>
        <v>3381.6593738648021</v>
      </c>
      <c r="M942" s="30">
        <f t="shared" si="286"/>
        <v>0.10344872759981756</v>
      </c>
      <c r="N942" s="30">
        <f t="shared" si="287"/>
        <v>1.4230713400245064E-2</v>
      </c>
      <c r="O942" s="30">
        <f t="shared" si="288"/>
        <v>68.97976455052995</v>
      </c>
      <c r="P942" s="30">
        <f t="shared" si="289"/>
        <v>0.36487867050055528</v>
      </c>
      <c r="Q942" s="30">
        <f t="shared" si="290"/>
        <v>6.331533786741729E-2</v>
      </c>
      <c r="R942" s="30">
        <f t="shared" si="295"/>
        <v>22.250102460917731</v>
      </c>
      <c r="S942" s="30">
        <f t="shared" si="296"/>
        <v>-70.705978876541636</v>
      </c>
      <c r="T942" s="30">
        <f t="shared" si="297"/>
        <v>-15.790227652303086</v>
      </c>
      <c r="U942" s="39">
        <f t="shared" si="298"/>
        <v>35798076.191549353</v>
      </c>
      <c r="V942" s="39">
        <f t="shared" si="291"/>
        <v>4295769.1429859223</v>
      </c>
      <c r="W942" s="39">
        <f t="shared" si="292"/>
        <v>35069133.887911655</v>
      </c>
      <c r="X942" s="30">
        <f t="shared" si="293"/>
        <v>252.3626398406598</v>
      </c>
    </row>
    <row r="943" spans="5:24" x14ac:dyDescent="0.3">
      <c r="E943" s="30">
        <f t="shared" si="299"/>
        <v>9.4099999999998438</v>
      </c>
      <c r="F943" s="30">
        <f t="shared" si="300"/>
        <v>249.61274648721607</v>
      </c>
      <c r="G943" s="30">
        <f t="shared" si="294"/>
        <v>5.5199107028484802</v>
      </c>
      <c r="H943" s="30">
        <f t="shared" si="301"/>
        <v>8.917823858558549E-2</v>
      </c>
      <c r="I943" s="30">
        <f t="shared" si="282"/>
        <v>24.831454895773064</v>
      </c>
      <c r="J943" s="30">
        <f t="shared" si="283"/>
        <v>69.850222530425455</v>
      </c>
      <c r="K943" s="30">
        <f t="shared" si="284"/>
        <v>84.75339325944114</v>
      </c>
      <c r="L943" s="30">
        <f t="shared" si="285"/>
        <v>3386.9177870130188</v>
      </c>
      <c r="M943" s="30">
        <f t="shared" si="286"/>
        <v>0.10114523154046727</v>
      </c>
      <c r="N943" s="30">
        <f t="shared" si="287"/>
        <v>1.4271064478673325E-2</v>
      </c>
      <c r="O943" s="30">
        <f t="shared" si="288"/>
        <v>68.867732885336864</v>
      </c>
      <c r="P943" s="30">
        <f t="shared" si="289"/>
        <v>0.36338443268971377</v>
      </c>
      <c r="Q943" s="30">
        <f t="shared" si="290"/>
        <v>6.3253143473814832E-2</v>
      </c>
      <c r="R943" s="30">
        <f t="shared" si="295"/>
        <v>21.68489943908363</v>
      </c>
      <c r="S943" s="30">
        <f t="shared" si="296"/>
        <v>-69.477767256087773</v>
      </c>
      <c r="T943" s="30">
        <f t="shared" si="297"/>
        <v>-15.788790866448847</v>
      </c>
      <c r="U943" s="39">
        <f t="shared" si="298"/>
        <v>35032186.467993565</v>
      </c>
      <c r="V943" s="39">
        <f t="shared" si="291"/>
        <v>4203862.3761592275</v>
      </c>
      <c r="W943" s="39">
        <f t="shared" si="292"/>
        <v>35111172.511673249</v>
      </c>
      <c r="X943" s="30">
        <f t="shared" si="293"/>
        <v>252.56657621275602</v>
      </c>
    </row>
    <row r="944" spans="5:24" x14ac:dyDescent="0.3">
      <c r="E944" s="30">
        <f t="shared" si="299"/>
        <v>9.4199999999998436</v>
      </c>
      <c r="F944" s="30">
        <f t="shared" si="300"/>
        <v>249.8295954816069</v>
      </c>
      <c r="G944" s="30">
        <f t="shared" si="294"/>
        <v>5.5207790673814605</v>
      </c>
      <c r="H944" s="30">
        <f t="shared" si="301"/>
        <v>8.6836453298033689E-2</v>
      </c>
      <c r="I944" s="30">
        <f t="shared" si="282"/>
        <v>24.136677223212185</v>
      </c>
      <c r="J944" s="30">
        <f t="shared" si="283"/>
        <v>69.692334621760963</v>
      </c>
      <c r="K944" s="30">
        <f t="shared" si="284"/>
        <v>84.884966516661549</v>
      </c>
      <c r="L944" s="30">
        <f t="shared" si="285"/>
        <v>3392.1757216872202</v>
      </c>
      <c r="M944" s="30">
        <f t="shared" si="286"/>
        <v>9.8861200560943191E-2</v>
      </c>
      <c r="N944" s="30">
        <f t="shared" si="287"/>
        <v>1.4311536792098444E-2</v>
      </c>
      <c r="O944" s="30">
        <f t="shared" si="288"/>
        <v>68.755711414139412</v>
      </c>
      <c r="P944" s="30">
        <f t="shared" si="289"/>
        <v>0.36183209123284682</v>
      </c>
      <c r="Q944" s="30">
        <f t="shared" si="290"/>
        <v>6.3191474637367684E-2</v>
      </c>
      <c r="R944" s="30">
        <f t="shared" si="295"/>
        <v>21.12300829747636</v>
      </c>
      <c r="S944" s="30">
        <f t="shared" si="296"/>
        <v>-68.259433984456763</v>
      </c>
      <c r="T944" s="30">
        <f t="shared" si="297"/>
        <v>-15.78710054653979</v>
      </c>
      <c r="U944" s="39">
        <f t="shared" si="298"/>
        <v>34270846.915826529</v>
      </c>
      <c r="V944" s="39">
        <f t="shared" si="291"/>
        <v>4112501.6298991833</v>
      </c>
      <c r="W944" s="39">
        <f t="shared" si="292"/>
        <v>35152297.527972244</v>
      </c>
      <c r="X944" s="30">
        <f t="shared" si="293"/>
        <v>252.77017300203127</v>
      </c>
    </row>
    <row r="945" spans="5:24" x14ac:dyDescent="0.3">
      <c r="E945" s="30">
        <f t="shared" si="299"/>
        <v>9.4299999999998434</v>
      </c>
      <c r="F945" s="30">
        <f t="shared" si="300"/>
        <v>250.04082556458167</v>
      </c>
      <c r="G945" s="30">
        <f t="shared" si="294"/>
        <v>5.5216242067882106</v>
      </c>
      <c r="H945" s="30">
        <f t="shared" si="301"/>
        <v>8.4513940675012833E-2</v>
      </c>
      <c r="I945" s="30">
        <f t="shared" si="282"/>
        <v>23.454082883367619</v>
      </c>
      <c r="J945" s="30">
        <f t="shared" si="283"/>
        <v>69.534463616295568</v>
      </c>
      <c r="K945" s="30">
        <f t="shared" si="284"/>
        <v>85.016525687882719</v>
      </c>
      <c r="L945" s="30">
        <f t="shared" si="285"/>
        <v>3397.433093456274</v>
      </c>
      <c r="M945" s="30">
        <f t="shared" si="286"/>
        <v>9.6596935227648048E-2</v>
      </c>
      <c r="N945" s="30">
        <f t="shared" si="287"/>
        <v>1.4352130704771513E-2</v>
      </c>
      <c r="O945" s="30">
        <f t="shared" si="288"/>
        <v>68.643701935761712</v>
      </c>
      <c r="P945" s="30">
        <f t="shared" si="289"/>
        <v>0.36021865697047839</v>
      </c>
      <c r="Q945" s="30">
        <f t="shared" si="290"/>
        <v>6.3130339473368713E-2</v>
      </c>
      <c r="R945" s="30">
        <f t="shared" si="295"/>
        <v>20.564558821297691</v>
      </c>
      <c r="S945" s="30">
        <f t="shared" si="296"/>
        <v>-67.051433799857307</v>
      </c>
      <c r="T945" s="30">
        <f t="shared" si="297"/>
        <v>-15.78516220009341</v>
      </c>
      <c r="U945" s="39">
        <f t="shared" si="298"/>
        <v>33514237.564308517</v>
      </c>
      <c r="V945" s="39">
        <f t="shared" si="291"/>
        <v>4021708.5077170217</v>
      </c>
      <c r="W945" s="39">
        <f t="shared" si="292"/>
        <v>35192514.61304941</v>
      </c>
      <c r="X945" s="30">
        <f t="shared" si="293"/>
        <v>252.9734246802914</v>
      </c>
    </row>
    <row r="946" spans="5:24" x14ac:dyDescent="0.3">
      <c r="E946" s="30">
        <f t="shared" si="299"/>
        <v>9.4399999999998432</v>
      </c>
      <c r="F946" s="30">
        <f t="shared" si="300"/>
        <v>250.24647115279464</v>
      </c>
      <c r="G946" s="30">
        <f t="shared" si="294"/>
        <v>5.5224463168083719</v>
      </c>
      <c r="H946" s="30">
        <f t="shared" si="301"/>
        <v>8.2211002016130408E-2</v>
      </c>
      <c r="I946" s="30">
        <f t="shared" si="282"/>
        <v>22.783568545369047</v>
      </c>
      <c r="J946" s="30">
        <f t="shared" si="283"/>
        <v>69.376611994294635</v>
      </c>
      <c r="K946" s="30">
        <f t="shared" si="284"/>
        <v>85.148068706216833</v>
      </c>
      <c r="L946" s="30">
        <f t="shared" si="285"/>
        <v>3402.6898197231426</v>
      </c>
      <c r="M946" s="30">
        <f t="shared" si="286"/>
        <v>9.4352716727041139E-2</v>
      </c>
      <c r="N946" s="30">
        <f t="shared" si="287"/>
        <v>1.4392846582038011E-2</v>
      </c>
      <c r="O946" s="30">
        <f t="shared" si="288"/>
        <v>68.531706209952048</v>
      </c>
      <c r="P946" s="30">
        <f t="shared" si="289"/>
        <v>0.35854093627333866</v>
      </c>
      <c r="Q946" s="30">
        <f t="shared" si="290"/>
        <v>6.3069745573852323E-2</v>
      </c>
      <c r="R946" s="30">
        <f t="shared" si="295"/>
        <v>20.009675337622728</v>
      </c>
      <c r="S946" s="30">
        <f t="shared" si="296"/>
        <v>-65.854221975425432</v>
      </c>
      <c r="T946" s="30">
        <f t="shared" si="297"/>
        <v>-15.782981266361134</v>
      </c>
      <c r="U946" s="39">
        <f t="shared" si="298"/>
        <v>32762530.897658665</v>
      </c>
      <c r="V946" s="39">
        <f t="shared" si="291"/>
        <v>3931503.7077190396</v>
      </c>
      <c r="W946" s="39">
        <f t="shared" si="292"/>
        <v>35231829.650126599</v>
      </c>
      <c r="X946" s="30">
        <f t="shared" si="293"/>
        <v>253.17632587226058</v>
      </c>
    </row>
    <row r="947" spans="5:24" x14ac:dyDescent="0.3">
      <c r="E947" s="30">
        <f t="shared" si="299"/>
        <v>9.449999999999843</v>
      </c>
      <c r="F947" s="30">
        <f t="shared" si="300"/>
        <v>250.44656790617086</v>
      </c>
      <c r="G947" s="30">
        <f t="shared" si="294"/>
        <v>5.5232455960010878</v>
      </c>
      <c r="H947" s="30">
        <f t="shared" si="301"/>
        <v>7.9927919271582937E-2</v>
      </c>
      <c r="I947" s="30">
        <f t="shared" si="282"/>
        <v>22.125026325614794</v>
      </c>
      <c r="J947" s="30">
        <f t="shared" si="283"/>
        <v>69.218782181631028</v>
      </c>
      <c r="K947" s="30">
        <f t="shared" si="284"/>
        <v>85.279593550103172</v>
      </c>
      <c r="L947" s="30">
        <f t="shared" si="285"/>
        <v>3407.945819702154</v>
      </c>
      <c r="M947" s="30">
        <f t="shared" si="286"/>
        <v>9.2128806015793777E-2</v>
      </c>
      <c r="N947" s="30">
        <f t="shared" si="287"/>
        <v>1.4433684790341121E-2</v>
      </c>
      <c r="O947" s="30">
        <f t="shared" si="288"/>
        <v>68.419725957867215</v>
      </c>
      <c r="P947" s="30">
        <f t="shared" si="289"/>
        <v>0.35679551242106422</v>
      </c>
      <c r="Q947" s="30">
        <f t="shared" si="290"/>
        <v>6.3009699984648643E-2</v>
      </c>
      <c r="R947" s="30">
        <f t="shared" si="295"/>
        <v>19.458476453968508</v>
      </c>
      <c r="S947" s="30">
        <f t="shared" si="296"/>
        <v>-64.668255257424462</v>
      </c>
      <c r="T947" s="30">
        <f t="shared" si="297"/>
        <v>-15.780563105952758</v>
      </c>
      <c r="U947" s="39">
        <f t="shared" si="298"/>
        <v>32015891.491605293</v>
      </c>
      <c r="V947" s="39">
        <f t="shared" si="291"/>
        <v>3841906.9789926349</v>
      </c>
      <c r="W947" s="39">
        <f t="shared" si="292"/>
        <v>35270248.719916523</v>
      </c>
      <c r="X947" s="30">
        <f t="shared" si="293"/>
        <v>253.37887135332295</v>
      </c>
    </row>
    <row r="948" spans="5:24" x14ac:dyDescent="0.3">
      <c r="E948" s="30">
        <f t="shared" si="299"/>
        <v>9.4599999999998428</v>
      </c>
      <c r="F948" s="30">
        <f t="shared" si="300"/>
        <v>250.64115267071054</v>
      </c>
      <c r="G948" s="30">
        <f t="shared" si="294"/>
        <v>5.5240222455429953</v>
      </c>
      <c r="H948" s="30">
        <f t="shared" si="301"/>
        <v>7.7664954190748148E-2</v>
      </c>
      <c r="I948" s="30">
        <f t="shared" si="282"/>
        <v>21.47834377304055</v>
      </c>
      <c r="J948" s="30">
        <f t="shared" si="283"/>
        <v>69.060976550571496</v>
      </c>
      <c r="K948" s="30">
        <f t="shared" si="284"/>
        <v>85.411098242652784</v>
      </c>
      <c r="L948" s="30">
        <f t="shared" si="285"/>
        <v>3413.2010143928087</v>
      </c>
      <c r="M948" s="30">
        <f t="shared" si="286"/>
        <v>8.9925442929268379E-2</v>
      </c>
      <c r="N948" s="30">
        <f t="shared" si="287"/>
        <v>1.4474645697224987E-2</v>
      </c>
      <c r="O948" s="30">
        <f t="shared" si="288"/>
        <v>68.307762862630483</v>
      </c>
      <c r="P948" s="30">
        <f t="shared" si="289"/>
        <v>0.35497872478302067</v>
      </c>
      <c r="Q948" s="30">
        <f t="shared" si="290"/>
        <v>6.2950209181312458E-2</v>
      </c>
      <c r="R948" s="30">
        <f t="shared" si="295"/>
        <v>18.911074788163415</v>
      </c>
      <c r="S948" s="30">
        <f t="shared" si="296"/>
        <v>-63.493993010406214</v>
      </c>
      <c r="T948" s="30">
        <f t="shared" si="297"/>
        <v>-15.7779129900665</v>
      </c>
      <c r="U948" s="39">
        <f t="shared" si="298"/>
        <v>31274475.637798067</v>
      </c>
      <c r="V948" s="39">
        <f t="shared" si="291"/>
        <v>3752937.0765357679</v>
      </c>
      <c r="W948" s="39">
        <f t="shared" si="292"/>
        <v>35307778.090681881</v>
      </c>
      <c r="X948" s="30">
        <f t="shared" si="293"/>
        <v>253.58105604701697</v>
      </c>
    </row>
    <row r="949" spans="5:24" x14ac:dyDescent="0.3">
      <c r="E949" s="30">
        <f t="shared" si="299"/>
        <v>9.4699999999998425</v>
      </c>
      <c r="F949" s="30">
        <f t="shared" si="300"/>
        <v>250.83026341859218</v>
      </c>
      <c r="G949" s="30">
        <f t="shared" si="294"/>
        <v>5.5247764690172705</v>
      </c>
      <c r="H949" s="30">
        <f t="shared" si="301"/>
        <v>7.5422347427522851E-2</v>
      </c>
      <c r="I949" s="30">
        <f t="shared" si="282"/>
        <v>20.843403842936489</v>
      </c>
      <c r="J949" s="30">
        <f t="shared" si="283"/>
        <v>68.903197420670836</v>
      </c>
      <c r="K949" s="30">
        <f t="shared" si="284"/>
        <v>85.542580850903335</v>
      </c>
      <c r="L949" s="30">
        <f t="shared" si="285"/>
        <v>3418.455326550004</v>
      </c>
      <c r="M949" s="30">
        <f t="shared" si="286"/>
        <v>8.7742845239010964E-2</v>
      </c>
      <c r="N949" s="30">
        <f t="shared" si="287"/>
        <v>1.4515729671338046E-2</v>
      </c>
      <c r="O949" s="30">
        <f t="shared" si="288"/>
        <v>68.195818569965965</v>
      </c>
      <c r="P949" s="30">
        <f t="shared" si="289"/>
        <v>0.35308664547718394</v>
      </c>
      <c r="Q949" s="30">
        <f t="shared" si="290"/>
        <v>6.2891279043675516E-2</v>
      </c>
      <c r="R949" s="30">
        <f t="shared" si="295"/>
        <v>18.367576687223089</v>
      </c>
      <c r="S949" s="30">
        <f t="shared" si="296"/>
        <v>-62.331898604247996</v>
      </c>
      <c r="T949" s="30">
        <f t="shared" si="297"/>
        <v>-15.775036089257316</v>
      </c>
      <c r="U949" s="39">
        <f t="shared" si="298"/>
        <v>30538430.952895153</v>
      </c>
      <c r="V949" s="39">
        <f t="shared" si="291"/>
        <v>3664611.7143474184</v>
      </c>
      <c r="W949" s="39">
        <f t="shared" si="292"/>
        <v>35344424.207825355</v>
      </c>
      <c r="X949" s="30">
        <f t="shared" si="293"/>
        <v>253.78287502227496</v>
      </c>
    </row>
    <row r="950" spans="5:24" x14ac:dyDescent="0.3">
      <c r="E950" s="30">
        <f t="shared" si="299"/>
        <v>9.4799999999998423</v>
      </c>
      <c r="F950" s="30">
        <f t="shared" si="300"/>
        <v>251.01393918546441</v>
      </c>
      <c r="G950" s="30">
        <f t="shared" si="294"/>
        <v>5.5255084721932386</v>
      </c>
      <c r="H950" s="30">
        <f t="shared" si="301"/>
        <v>7.3200317596811004E-2</v>
      </c>
      <c r="I950" s="30">
        <f t="shared" si="282"/>
        <v>20.220084856894008</v>
      </c>
      <c r="J950" s="30">
        <f t="shared" si="283"/>
        <v>68.745447059778257</v>
      </c>
      <c r="K950" s="30">
        <f t="shared" si="284"/>
        <v>85.674039484980483</v>
      </c>
      <c r="L950" s="30">
        <f t="shared" si="285"/>
        <v>3423.7086806505226</v>
      </c>
      <c r="M950" s="30">
        <f t="shared" si="286"/>
        <v>8.5581207648072186E-2</v>
      </c>
      <c r="N950" s="30">
        <f t="shared" si="287"/>
        <v>1.4556937082436345E-2</v>
      </c>
      <c r="O950" s="30">
        <f t="shared" si="288"/>
        <v>68.083894688912679</v>
      </c>
      <c r="P950" s="30">
        <f t="shared" si="289"/>
        <v>0.35111505312513452</v>
      </c>
      <c r="Q950" s="30">
        <f t="shared" si="290"/>
        <v>6.2832914828720166E-2</v>
      </c>
      <c r="R950" s="30">
        <f t="shared" si="295"/>
        <v>17.828081932454484</v>
      </c>
      <c r="S950" s="30">
        <f t="shared" si="296"/>
        <v>-61.182441085303616</v>
      </c>
      <c r="T950" s="30">
        <f t="shared" si="297"/>
        <v>-15.771937461661828</v>
      </c>
      <c r="U950" s="39">
        <f t="shared" si="298"/>
        <v>29807895.968466997</v>
      </c>
      <c r="V950" s="39">
        <f t="shared" si="291"/>
        <v>3576947.5162160397</v>
      </c>
      <c r="W950" s="39">
        <f t="shared" si="292"/>
        <v>35380193.682987519</v>
      </c>
      <c r="X950" s="30">
        <f t="shared" si="293"/>
        <v>253.98432349039783</v>
      </c>
    </row>
    <row r="951" spans="5:24" x14ac:dyDescent="0.3">
      <c r="E951" s="30">
        <f t="shared" si="299"/>
        <v>9.4899999999998421</v>
      </c>
      <c r="F951" s="30">
        <f t="shared" si="300"/>
        <v>251.19222000478896</v>
      </c>
      <c r="G951" s="30">
        <f t="shared" si="294"/>
        <v>5.5262184627959074</v>
      </c>
      <c r="H951" s="30">
        <f t="shared" si="301"/>
        <v>7.0999060266885294E-2</v>
      </c>
      <c r="I951" s="30">
        <f t="shared" ref="I951:I1014" si="302">$B$11*S950+I950</f>
        <v>19.608260446040973</v>
      </c>
      <c r="J951" s="30">
        <f t="shared" ref="J951:J1014" si="303">$B$11*T950+J950</f>
        <v>68.587727685161639</v>
      </c>
      <c r="K951" s="30">
        <f t="shared" ref="K951:K1014" si="304">-$B$11*T950/1.2+K950</f>
        <v>85.805472297161003</v>
      </c>
      <c r="L951" s="30">
        <f t="shared" ref="L951:L1014" si="305">K951*$B$15/1000</f>
        <v>3428.961002855589</v>
      </c>
      <c r="M951" s="30">
        <f t="shared" ref="M951:M1014" si="306">$B$5*I951/(O951*(1+J951/$B$4)+I951)</f>
        <v>8.3440700710716006E-2</v>
      </c>
      <c r="N951" s="30">
        <f t="shared" ref="N951:N1014" si="307">$B$6*(1+EXP(0.005*E951*60))</f>
        <v>1.4598268301386864E-2</v>
      </c>
      <c r="O951" s="30">
        <f t="shared" ref="O951:O1014" si="308">19.309+0.7095*J951</f>
        <v>67.971992792622189</v>
      </c>
      <c r="P951" s="30">
        <f t="shared" ref="P951:P1014" si="309">1/(1/$B$3+N951/($B$3*(M951-N951)))</f>
        <v>0.34905940325110213</v>
      </c>
      <c r="Q951" s="30">
        <f t="shared" ref="Q951:Q1014" si="310">M951*$B$7+$B$8</f>
        <v>6.2775121141411538E-2</v>
      </c>
      <c r="R951" s="30">
        <f t="shared" si="295"/>
        <v>17.292683427429019</v>
      </c>
      <c r="S951" s="30">
        <f t="shared" si="296"/>
        <v>-60.046097183069506</v>
      </c>
      <c r="T951" s="30">
        <f t="shared" si="297"/>
        <v>-15.768622040580727</v>
      </c>
      <c r="U951" s="39">
        <f t="shared" si="298"/>
        <v>29082999.697051693</v>
      </c>
      <c r="V951" s="39">
        <f t="shared" ref="V951:V1014" si="311">0.12*U951</f>
        <v>3489959.9636462028</v>
      </c>
      <c r="W951" s="39">
        <f t="shared" ref="W951:W1014" si="312">V951*$B$11+W950</f>
        <v>35415093.282623984</v>
      </c>
      <c r="X951" s="30">
        <f t="shared" ref="X951:X1014" si="313">L951/(E951+$B$18)</f>
        <v>254.18539680175161</v>
      </c>
    </row>
    <row r="952" spans="5:24" x14ac:dyDescent="0.3">
      <c r="E952" s="30">
        <f t="shared" si="299"/>
        <v>9.4999999999998419</v>
      </c>
      <c r="F952" s="30">
        <f t="shared" si="300"/>
        <v>251.36514683906324</v>
      </c>
      <c r="G952" s="30">
        <f t="shared" si="294"/>
        <v>5.5269066502646735</v>
      </c>
      <c r="H952" s="30">
        <f t="shared" si="301"/>
        <v>6.8818746876608827E-2</v>
      </c>
      <c r="I952" s="30">
        <f t="shared" si="302"/>
        <v>19.007799474210277</v>
      </c>
      <c r="J952" s="30">
        <f t="shared" si="303"/>
        <v>68.430041464755831</v>
      </c>
      <c r="K952" s="30">
        <f t="shared" si="304"/>
        <v>85.936877480832507</v>
      </c>
      <c r="L952" s="30">
        <f t="shared" si="305"/>
        <v>3434.2122209693034</v>
      </c>
      <c r="M952" s="30">
        <f t="shared" si="306"/>
        <v>8.1321469660335932E-2</v>
      </c>
      <c r="N952" s="30">
        <f t="shared" si="307"/>
        <v>1.4639723700170842E-2</v>
      </c>
      <c r="O952" s="30">
        <f t="shared" si="308"/>
        <v>67.860114419244269</v>
      </c>
      <c r="P952" s="30">
        <f t="shared" si="309"/>
        <v>0.34691479478762083</v>
      </c>
      <c r="Q952" s="30">
        <f t="shared" si="310"/>
        <v>6.2717901903051279E-2</v>
      </c>
      <c r="R952" s="30">
        <f t="shared" si="295"/>
        <v>16.76146686476201</v>
      </c>
      <c r="S952" s="30">
        <f t="shared" si="296"/>
        <v>-58.923353715291562</v>
      </c>
      <c r="T952" s="30">
        <f t="shared" si="297"/>
        <v>-15.765094621298449</v>
      </c>
      <c r="U952" s="39">
        <f t="shared" si="298"/>
        <v>28363861.168719396</v>
      </c>
      <c r="V952" s="39">
        <f t="shared" si="311"/>
        <v>3403663.3402463272</v>
      </c>
      <c r="W952" s="39">
        <f t="shared" si="312"/>
        <v>35449129.916026451</v>
      </c>
      <c r="X952" s="30">
        <f t="shared" si="313"/>
        <v>254.38609044217361</v>
      </c>
    </row>
    <row r="953" spans="5:24" x14ac:dyDescent="0.3">
      <c r="E953" s="30">
        <f t="shared" si="299"/>
        <v>9.5099999999998417</v>
      </c>
      <c r="F953" s="30">
        <f t="shared" si="300"/>
        <v>251.53276150771086</v>
      </c>
      <c r="G953" s="30">
        <f t="shared" si="294"/>
        <v>5.5275732455002959</v>
      </c>
      <c r="H953" s="30">
        <f t="shared" si="301"/>
        <v>6.6659523562240253E-2</v>
      </c>
      <c r="I953" s="30">
        <f t="shared" si="302"/>
        <v>18.418565937057362</v>
      </c>
      <c r="J953" s="30">
        <f t="shared" si="303"/>
        <v>68.272390518542849</v>
      </c>
      <c r="K953" s="30">
        <f t="shared" si="304"/>
        <v>86.06825326934333</v>
      </c>
      <c r="L953" s="30">
        <f t="shared" si="305"/>
        <v>3439.4622643926755</v>
      </c>
      <c r="M953" s="30">
        <f t="shared" si="306"/>
        <v>7.9223633126057957E-2</v>
      </c>
      <c r="N953" s="30">
        <f t="shared" si="307"/>
        <v>1.4681303651887164E-2</v>
      </c>
      <c r="O953" s="30">
        <f t="shared" si="308"/>
        <v>67.748261072906161</v>
      </c>
      <c r="P953" s="30">
        <f t="shared" si="309"/>
        <v>0.34467593204585761</v>
      </c>
      <c r="Q953" s="30">
        <f t="shared" si="310"/>
        <v>6.2661260316625778E-2</v>
      </c>
      <c r="R953" s="30">
        <f t="shared" si="295"/>
        <v>16.2345103667787</v>
      </c>
      <c r="S953" s="30">
        <f t="shared" si="296"/>
        <v>-57.814710469020717</v>
      </c>
      <c r="T953" s="30">
        <f t="shared" si="297"/>
        <v>-15.761359846994418</v>
      </c>
      <c r="U953" s="39">
        <f t="shared" si="298"/>
        <v>27650588.931313861</v>
      </c>
      <c r="V953" s="39">
        <f t="shared" si="311"/>
        <v>3318070.6717576631</v>
      </c>
      <c r="W953" s="39">
        <f t="shared" si="312"/>
        <v>35482310.622744024</v>
      </c>
      <c r="X953" s="30">
        <f t="shared" si="313"/>
        <v>254.58640002906853</v>
      </c>
    </row>
    <row r="954" spans="5:24" x14ac:dyDescent="0.3">
      <c r="E954" s="30">
        <f t="shared" si="299"/>
        <v>9.5199999999998415</v>
      </c>
      <c r="F954" s="30">
        <f t="shared" si="300"/>
        <v>251.69510661137863</v>
      </c>
      <c r="G954" s="30">
        <f t="shared" si="294"/>
        <v>5.5282184605990015</v>
      </c>
      <c r="H954" s="30">
        <f t="shared" si="301"/>
        <v>6.4521509870552052E-2</v>
      </c>
      <c r="I954" s="30">
        <f t="shared" si="302"/>
        <v>17.840418832367156</v>
      </c>
      <c r="J954" s="30">
        <f t="shared" si="303"/>
        <v>68.114776920072899</v>
      </c>
      <c r="K954" s="30">
        <f t="shared" si="304"/>
        <v>86.199597934734953</v>
      </c>
      <c r="L954" s="30">
        <f t="shared" si="305"/>
        <v>3444.7110640729711</v>
      </c>
      <c r="M954" s="30">
        <f t="shared" si="306"/>
        <v>7.714728171440953E-2</v>
      </c>
      <c r="N954" s="30">
        <f t="shared" si="307"/>
        <v>1.4723008530755659E-2</v>
      </c>
      <c r="O954" s="30">
        <f t="shared" si="308"/>
        <v>67.636434224791728</v>
      </c>
      <c r="P954" s="30">
        <f t="shared" si="309"/>
        <v>0.34233708138005947</v>
      </c>
      <c r="Q954" s="30">
        <f t="shared" si="310"/>
        <v>6.2605198828511274E-2</v>
      </c>
      <c r="R954" s="30">
        <f t="shared" si="295"/>
        <v>15.711884094097586</v>
      </c>
      <c r="S954" s="30">
        <f t="shared" si="296"/>
        <v>-56.720683653691424</v>
      </c>
      <c r="T954" s="30">
        <f t="shared" si="297"/>
        <v>-15.757422193568702</v>
      </c>
      <c r="U954" s="39">
        <f t="shared" si="298"/>
        <v>26943280.506081145</v>
      </c>
      <c r="V954" s="39">
        <f t="shared" si="311"/>
        <v>3233193.6607297375</v>
      </c>
      <c r="W954" s="39">
        <f t="shared" si="312"/>
        <v>35514642.559351318</v>
      </c>
      <c r="X954" s="30">
        <f t="shared" si="313"/>
        <v>254.7863213071754</v>
      </c>
    </row>
    <row r="955" spans="5:24" x14ac:dyDescent="0.3">
      <c r="E955" s="30">
        <f t="shared" si="299"/>
        <v>9.5299999999998413</v>
      </c>
      <c r="F955" s="30">
        <f t="shared" si="300"/>
        <v>251.8522254523196</v>
      </c>
      <c r="G955" s="30">
        <f t="shared" si="294"/>
        <v>5.5288425085723905</v>
      </c>
      <c r="H955" s="30">
        <f t="shared" si="301"/>
        <v>6.2404797338899698E-2</v>
      </c>
      <c r="I955" s="30">
        <f t="shared" si="302"/>
        <v>17.273211995830241</v>
      </c>
      <c r="J955" s="30">
        <f t="shared" si="303"/>
        <v>67.957202698137209</v>
      </c>
      <c r="K955" s="30">
        <f t="shared" si="304"/>
        <v>86.33090978634803</v>
      </c>
      <c r="L955" s="30">
        <f t="shared" si="305"/>
        <v>3449.9585524480094</v>
      </c>
      <c r="M955" s="30">
        <f t="shared" si="306"/>
        <v>7.509247642736655E-2</v>
      </c>
      <c r="N955" s="30">
        <f t="shared" si="307"/>
        <v>1.4764838712120535E-2</v>
      </c>
      <c r="O955" s="30">
        <f t="shared" si="308"/>
        <v>67.52463531432835</v>
      </c>
      <c r="P955" s="30">
        <f t="shared" si="309"/>
        <v>0.33989202161632714</v>
      </c>
      <c r="Q955" s="30">
        <f t="shared" si="310"/>
        <v>6.254971908576111E-2</v>
      </c>
      <c r="R955" s="30">
        <f t="shared" si="295"/>
        <v>15.193649814865999</v>
      </c>
      <c r="S955" s="30">
        <f t="shared" si="296"/>
        <v>-55.641810046092722</v>
      </c>
      <c r="T955" s="30">
        <f t="shared" si="297"/>
        <v>-15.753285953166365</v>
      </c>
      <c r="U955" s="39">
        <f t="shared" si="298"/>
        <v>26242021.788596574</v>
      </c>
      <c r="V955" s="39">
        <f t="shared" si="311"/>
        <v>3149042.6146315886</v>
      </c>
      <c r="W955" s="39">
        <f t="shared" si="312"/>
        <v>35546132.985497631</v>
      </c>
      <c r="X955" s="30">
        <f t="shared" si="313"/>
        <v>254.98585014398003</v>
      </c>
    </row>
    <row r="956" spans="5:24" x14ac:dyDescent="0.3">
      <c r="E956" s="30">
        <f t="shared" si="299"/>
        <v>9.5399999999998411</v>
      </c>
      <c r="F956" s="30">
        <f t="shared" si="300"/>
        <v>252.00416195046827</v>
      </c>
      <c r="G956" s="30">
        <f t="shared" si="294"/>
        <v>5.529445603051502</v>
      </c>
      <c r="H956" s="30">
        <f t="shared" si="301"/>
        <v>6.0309447911155445E-2</v>
      </c>
      <c r="I956" s="30">
        <f t="shared" si="302"/>
        <v>16.716793895369314</v>
      </c>
      <c r="J956" s="30">
        <f t="shared" si="303"/>
        <v>67.799669838605539</v>
      </c>
      <c r="K956" s="30">
        <f t="shared" si="304"/>
        <v>86.462187169291084</v>
      </c>
      <c r="L956" s="30">
        <f t="shared" si="305"/>
        <v>3455.2046633849636</v>
      </c>
      <c r="M956" s="30">
        <f t="shared" si="306"/>
        <v>7.3059246881788775E-2</v>
      </c>
      <c r="N956" s="30">
        <f t="shared" si="307"/>
        <v>1.4806794572453699E-2</v>
      </c>
      <c r="O956" s="30">
        <f t="shared" si="308"/>
        <v>67.412865750490639</v>
      </c>
      <c r="P956" s="30">
        <f t="shared" si="309"/>
        <v>0.33733398711755302</v>
      </c>
      <c r="Q956" s="30">
        <f t="shared" si="310"/>
        <v>6.2494821888030509E-2</v>
      </c>
      <c r="R956" s="30">
        <f t="shared" si="295"/>
        <v>14.679860425773606</v>
      </c>
      <c r="S956" s="30">
        <f t="shared" si="296"/>
        <v>-54.578651977814665</v>
      </c>
      <c r="T956" s="30">
        <f t="shared" si="297"/>
        <v>-15.74895521613691</v>
      </c>
      <c r="U956" s="39">
        <f t="shared" si="298"/>
        <v>25546886.382666219</v>
      </c>
      <c r="V956" s="39">
        <f t="shared" si="311"/>
        <v>3065626.3659199462</v>
      </c>
      <c r="W956" s="39">
        <f t="shared" si="312"/>
        <v>35576789.249156833</v>
      </c>
      <c r="X956" s="30">
        <f t="shared" si="313"/>
        <v>255.18498252474183</v>
      </c>
    </row>
    <row r="957" spans="5:24" x14ac:dyDescent="0.3">
      <c r="E957" s="30">
        <f t="shared" si="299"/>
        <v>9.5499999999998408</v>
      </c>
      <c r="F957" s="30">
        <f t="shared" si="300"/>
        <v>252.150960554726</v>
      </c>
      <c r="G957" s="30">
        <f t="shared" si="294"/>
        <v>5.5300279579730471</v>
      </c>
      <c r="H957" s="30">
        <f t="shared" si="301"/>
        <v>5.8235492154512514E-2</v>
      </c>
      <c r="I957" s="30">
        <f t="shared" si="302"/>
        <v>16.171007375591167</v>
      </c>
      <c r="J957" s="30">
        <f t="shared" si="303"/>
        <v>67.642180286444173</v>
      </c>
      <c r="K957" s="30">
        <f t="shared" si="304"/>
        <v>86.593428462758894</v>
      </c>
      <c r="L957" s="30">
        <f t="shared" si="305"/>
        <v>3460.4493321131649</v>
      </c>
      <c r="M957" s="30">
        <f t="shared" si="306"/>
        <v>7.1047589287359061E-2</v>
      </c>
      <c r="N957" s="30">
        <f t="shared" si="307"/>
        <v>1.4848876489358172E-2</v>
      </c>
      <c r="O957" s="30">
        <f t="shared" si="308"/>
        <v>67.301126913232139</v>
      </c>
      <c r="P957" s="30">
        <f t="shared" si="309"/>
        <v>0.33465560210760009</v>
      </c>
      <c r="Q957" s="30">
        <f t="shared" si="310"/>
        <v>6.244050713298091E-2</v>
      </c>
      <c r="R957" s="30">
        <f t="shared" si="295"/>
        <v>14.170559413955097</v>
      </c>
      <c r="S957" s="30">
        <f t="shared" si="296"/>
        <v>-53.531803355693476</v>
      </c>
      <c r="T957" s="30">
        <f t="shared" si="297"/>
        <v>-15.744433851105358</v>
      </c>
      <c r="U957" s="39">
        <f t="shared" si="298"/>
        <v>24857934.852081995</v>
      </c>
      <c r="V957" s="39">
        <f t="shared" si="311"/>
        <v>2982952.1822498394</v>
      </c>
      <c r="W957" s="39">
        <f t="shared" si="312"/>
        <v>35606618.77097933</v>
      </c>
      <c r="X957" s="30">
        <f t="shared" si="313"/>
        <v>255.38371454710006</v>
      </c>
    </row>
    <row r="958" spans="5:24" x14ac:dyDescent="0.3">
      <c r="E958" s="30">
        <f t="shared" si="299"/>
        <v>9.5599999999998406</v>
      </c>
      <c r="F958" s="30">
        <f t="shared" si="300"/>
        <v>252.29266614886555</v>
      </c>
      <c r="G958" s="30">
        <f t="shared" si="294"/>
        <v>5.5305897872454004</v>
      </c>
      <c r="H958" s="30">
        <f t="shared" si="301"/>
        <v>5.6182927235326474E-2</v>
      </c>
      <c r="I958" s="30">
        <f t="shared" si="302"/>
        <v>15.635689342034231</v>
      </c>
      <c r="J958" s="30">
        <f t="shared" si="303"/>
        <v>67.484735947933117</v>
      </c>
      <c r="K958" s="30">
        <f t="shared" si="304"/>
        <v>86.724632078184769</v>
      </c>
      <c r="L958" s="30">
        <f t="shared" si="305"/>
        <v>3465.6924951502601</v>
      </c>
      <c r="M958" s="30">
        <f t="shared" si="306"/>
        <v>6.9057464130179255E-2</v>
      </c>
      <c r="N958" s="30">
        <f t="shared" si="307"/>
        <v>1.4891084841571502E-2</v>
      </c>
      <c r="O958" s="30">
        <f t="shared" si="308"/>
        <v>67.189420155058542</v>
      </c>
      <c r="P958" s="30">
        <f t="shared" si="309"/>
        <v>0.33184880456366728</v>
      </c>
      <c r="Q958" s="30">
        <f t="shared" si="310"/>
        <v>6.2386773753737051E-2</v>
      </c>
      <c r="R958" s="30">
        <f t="shared" si="295"/>
        <v>13.66578024635354</v>
      </c>
      <c r="S958" s="30">
        <f t="shared" si="296"/>
        <v>-52.501896958136911</v>
      </c>
      <c r="T958" s="30">
        <f t="shared" si="297"/>
        <v>-15.739725482756389</v>
      </c>
      <c r="U958" s="39">
        <f t="shared" si="298"/>
        <v>24175213.871582989</v>
      </c>
      <c r="V958" s="39">
        <f t="shared" si="311"/>
        <v>2901025.6645899587</v>
      </c>
      <c r="W958" s="39">
        <f t="shared" si="312"/>
        <v>35635629.027625233</v>
      </c>
      <c r="X958" s="30">
        <f t="shared" si="313"/>
        <v>255.58204241521392</v>
      </c>
    </row>
    <row r="959" spans="5:24" x14ac:dyDescent="0.3">
      <c r="E959" s="30">
        <f t="shared" si="299"/>
        <v>9.5699999999998404</v>
      </c>
      <c r="F959" s="30">
        <f t="shared" si="300"/>
        <v>252.42932395132908</v>
      </c>
      <c r="G959" s="30">
        <f t="shared" si="294"/>
        <v>5.5311313043914074</v>
      </c>
      <c r="H959" s="30">
        <f t="shared" si="301"/>
        <v>5.4151714600703116E-2</v>
      </c>
      <c r="I959" s="30">
        <f t="shared" si="302"/>
        <v>15.110670372452862</v>
      </c>
      <c r="J959" s="30">
        <f t="shared" si="303"/>
        <v>67.32733869310556</v>
      </c>
      <c r="K959" s="30">
        <f t="shared" si="304"/>
        <v>86.855796457207745</v>
      </c>
      <c r="L959" s="30">
        <f t="shared" si="305"/>
        <v>3470.9340902209797</v>
      </c>
      <c r="M959" s="30">
        <f t="shared" si="306"/>
        <v>6.7088793496503041E-2</v>
      </c>
      <c r="N959" s="30">
        <f t="shared" si="307"/>
        <v>1.4933420008969134E-2</v>
      </c>
      <c r="O959" s="30">
        <f t="shared" si="308"/>
        <v>67.077746802758398</v>
      </c>
      <c r="P959" s="30">
        <f t="shared" si="309"/>
        <v>0.32890475758612908</v>
      </c>
      <c r="Q959" s="30">
        <f t="shared" si="310"/>
        <v>6.2333619646627793E-2</v>
      </c>
      <c r="R959" s="30">
        <f t="shared" si="295"/>
        <v>13.165545669887257</v>
      </c>
      <c r="S959" s="30">
        <f t="shared" si="296"/>
        <v>-51.489613319435897</v>
      </c>
      <c r="T959" s="30">
        <f t="shared" si="297"/>
        <v>-15.734833466837538</v>
      </c>
      <c r="U959" s="39">
        <f t="shared" si="298"/>
        <v>23498755.253892314</v>
      </c>
      <c r="V959" s="39">
        <f t="shared" si="311"/>
        <v>2819850.6304670777</v>
      </c>
      <c r="W959" s="39">
        <f t="shared" si="312"/>
        <v>35663827.533929907</v>
      </c>
      <c r="X959" s="30">
        <f t="shared" si="313"/>
        <v>255.77996243338396</v>
      </c>
    </row>
    <row r="960" spans="5:24" x14ac:dyDescent="0.3">
      <c r="E960" s="30">
        <f t="shared" si="299"/>
        <v>9.5799999999998402</v>
      </c>
      <c r="F960" s="30">
        <f t="shared" si="300"/>
        <v>252.56097940802795</v>
      </c>
      <c r="G960" s="30">
        <f t="shared" si="294"/>
        <v>5.5316527221644058</v>
      </c>
      <c r="H960" s="30">
        <f t="shared" si="301"/>
        <v>5.2141777299841152E-2</v>
      </c>
      <c r="I960" s="30">
        <f t="shared" si="302"/>
        <v>14.595774239258503</v>
      </c>
      <c r="J960" s="30">
        <f t="shared" si="303"/>
        <v>67.16999035843719</v>
      </c>
      <c r="K960" s="30">
        <f t="shared" si="304"/>
        <v>86.986920069431392</v>
      </c>
      <c r="L960" s="30">
        <f t="shared" si="305"/>
        <v>3476.1740561675729</v>
      </c>
      <c r="M960" s="30">
        <f t="shared" si="306"/>
        <v>6.514145795483732E-2</v>
      </c>
      <c r="N960" s="30">
        <f t="shared" si="307"/>
        <v>1.4975882372567858E-2</v>
      </c>
      <c r="O960" s="30">
        <f t="shared" si="308"/>
        <v>66.96610815931119</v>
      </c>
      <c r="P960" s="30">
        <f t="shared" si="309"/>
        <v>0.32581374564264043</v>
      </c>
      <c r="Q960" s="30">
        <f t="shared" si="310"/>
        <v>6.2281041587002824E-2</v>
      </c>
      <c r="R960" s="30">
        <f t="shared" si="295"/>
        <v>12.669866901625426</v>
      </c>
      <c r="S960" s="30">
        <f t="shared" si="296"/>
        <v>-50.495691606534315</v>
      </c>
      <c r="T960" s="30">
        <f t="shared" si="297"/>
        <v>-15.729760861765552</v>
      </c>
      <c r="U960" s="39">
        <f t="shared" si="298"/>
        <v>22828574.823954128</v>
      </c>
      <c r="V960" s="39">
        <f t="shared" si="311"/>
        <v>2739428.9788744953</v>
      </c>
      <c r="W960" s="39">
        <f t="shared" si="312"/>
        <v>35691221.823718652</v>
      </c>
      <c r="X960" s="30">
        <f t="shared" si="313"/>
        <v>255.9774709990879</v>
      </c>
    </row>
    <row r="961" spans="5:24" x14ac:dyDescent="0.3">
      <c r="E961" s="30">
        <f t="shared" si="299"/>
        <v>9.58999999999984</v>
      </c>
      <c r="F961" s="30">
        <f t="shared" si="300"/>
        <v>252.68767807704421</v>
      </c>
      <c r="G961" s="30">
        <f t="shared" si="294"/>
        <v>5.5321542521330462</v>
      </c>
      <c r="H961" s="30">
        <f t="shared" si="301"/>
        <v>5.0152996864039068E-2</v>
      </c>
      <c r="I961" s="30">
        <f t="shared" si="302"/>
        <v>14.090817323193161</v>
      </c>
      <c r="J961" s="30">
        <f t="shared" si="303"/>
        <v>67.012692749819536</v>
      </c>
      <c r="K961" s="30">
        <f t="shared" si="304"/>
        <v>87.118001409946103</v>
      </c>
      <c r="L961" s="30">
        <f t="shared" si="305"/>
        <v>3481.412332850794</v>
      </c>
      <c r="M961" s="30">
        <f t="shared" si="306"/>
        <v>6.3215292893623015E-2</v>
      </c>
      <c r="N961" s="30">
        <f t="shared" si="307"/>
        <v>1.5018472314529246E-2</v>
      </c>
      <c r="O961" s="30">
        <f t="shared" si="308"/>
        <v>66.854505505996968</v>
      </c>
      <c r="P961" s="30">
        <f t="shared" si="309"/>
        <v>0.32256505242048272</v>
      </c>
      <c r="Q961" s="30">
        <f t="shared" si="310"/>
        <v>6.2229035130350038E-2</v>
      </c>
      <c r="R961" s="30">
        <f t="shared" si="295"/>
        <v>12.178742682827105</v>
      </c>
      <c r="S961" s="30">
        <f t="shared" si="296"/>
        <v>-49.52094301718455</v>
      </c>
      <c r="T961" s="30">
        <f t="shared" si="297"/>
        <v>-15.724510396062966</v>
      </c>
      <c r="U961" s="39">
        <f t="shared" si="298"/>
        <v>22164671.104065888</v>
      </c>
      <c r="V961" s="39">
        <f t="shared" si="311"/>
        <v>2659760.5324879065</v>
      </c>
      <c r="W961" s="39">
        <f t="shared" si="312"/>
        <v>35717819.429043531</v>
      </c>
      <c r="X961" s="30">
        <f t="shared" si="313"/>
        <v>256.17456459535208</v>
      </c>
    </row>
    <row r="962" spans="5:24" x14ac:dyDescent="0.3">
      <c r="E962" s="30">
        <f t="shared" si="299"/>
        <v>9.5999999999998398</v>
      </c>
      <c r="F962" s="30">
        <f t="shared" si="300"/>
        <v>252.80946550387247</v>
      </c>
      <c r="G962" s="30">
        <f t="shared" ref="G962:G1025" si="314">LN(F962)</f>
        <v>5.5326361042294669</v>
      </c>
      <c r="H962" s="30">
        <f t="shared" si="301"/>
        <v>4.8185209642070959E-2</v>
      </c>
      <c r="I962" s="30">
        <f t="shared" si="302"/>
        <v>13.595607893021315</v>
      </c>
      <c r="J962" s="30">
        <f t="shared" si="303"/>
        <v>66.855447645858902</v>
      </c>
      <c r="K962" s="30">
        <f t="shared" si="304"/>
        <v>87.249038996579955</v>
      </c>
      <c r="L962" s="30">
        <f t="shared" si="305"/>
        <v>3486.6488610400415</v>
      </c>
      <c r="M962" s="30">
        <f t="shared" si="306"/>
        <v>6.1310084184265042E-2</v>
      </c>
      <c r="N962" s="30">
        <f t="shared" si="307"/>
        <v>1.5061190218163056E-2</v>
      </c>
      <c r="O962" s="30">
        <f t="shared" si="308"/>
        <v>66.742940104736888</v>
      </c>
      <c r="P962" s="30">
        <f t="shared" si="309"/>
        <v>0.31914681615611423</v>
      </c>
      <c r="Q962" s="30">
        <f t="shared" si="310"/>
        <v>6.2177594495197372E-2</v>
      </c>
      <c r="R962" s="30">
        <f t="shared" ref="R962:R1025" si="315">F962*(M962-N962)</f>
        <v>11.692158163715517</v>
      </c>
      <c r="S962" s="30">
        <f t="shared" ref="S962:S1025" si="316">-M962*F962/P962</f>
        <v>-48.566267397884943</v>
      </c>
      <c r="T962" s="30">
        <f t="shared" ref="T962:T1025" si="317">-Q962*F962</f>
        <v>-15.719084430647371</v>
      </c>
      <c r="U962" s="39">
        <f t="shared" ref="U962:U1025" si="318">M962*F962/0.9*$B$15*1000/32</f>
        <v>21507023.763906155</v>
      </c>
      <c r="V962" s="39">
        <f t="shared" si="311"/>
        <v>2580842.8516687383</v>
      </c>
      <c r="W962" s="39">
        <f t="shared" si="312"/>
        <v>35743627.857560217</v>
      </c>
      <c r="X962" s="30">
        <f t="shared" si="313"/>
        <v>256.371239782359</v>
      </c>
    </row>
    <row r="963" spans="5:24" x14ac:dyDescent="0.3">
      <c r="E963" s="30">
        <f t="shared" ref="E963:E1026" si="319">E962+$B$11</f>
        <v>9.6099999999998396</v>
      </c>
      <c r="F963" s="30">
        <f t="shared" ref="F963:F1026" si="320">$B$11*R962+F962</f>
        <v>252.92638708550962</v>
      </c>
      <c r="G963" s="30">
        <f t="shared" si="314"/>
        <v>5.5330984862540813</v>
      </c>
      <c r="H963" s="30">
        <f t="shared" si="301"/>
        <v>4.6238202461434952E-2</v>
      </c>
      <c r="I963" s="30">
        <f t="shared" si="302"/>
        <v>13.109945219042466</v>
      </c>
      <c r="J963" s="30">
        <f t="shared" si="303"/>
        <v>66.698256801552432</v>
      </c>
      <c r="K963" s="30">
        <f t="shared" si="304"/>
        <v>87.380031366835354</v>
      </c>
      <c r="L963" s="30">
        <f t="shared" si="305"/>
        <v>3491.8835822909405</v>
      </c>
      <c r="M963" s="30">
        <f t="shared" si="306"/>
        <v>5.9425563003100146E-2</v>
      </c>
      <c r="N963" s="30">
        <f t="shared" si="307"/>
        <v>1.5104036467930701E-2</v>
      </c>
      <c r="O963" s="30">
        <f t="shared" si="308"/>
        <v>66.631413200701459</v>
      </c>
      <c r="P963" s="30">
        <f t="shared" si="309"/>
        <v>0.31554585717092748</v>
      </c>
      <c r="Q963" s="30">
        <f t="shared" si="310"/>
        <v>6.2126712423305919E-2</v>
      </c>
      <c r="R963" s="30">
        <f t="shared" si="315"/>
        <v>11.210083576654952</v>
      </c>
      <c r="S963" s="30">
        <f t="shared" si="316"/>
        <v>-47.632674013383465</v>
      </c>
      <c r="T963" s="30">
        <f t="shared" si="317"/>
        <v>-15.713484914727212</v>
      </c>
      <c r="U963" s="39">
        <f t="shared" si="318"/>
        <v>20855591.776678588</v>
      </c>
      <c r="V963" s="39">
        <f t="shared" si="311"/>
        <v>2502671.0132014304</v>
      </c>
      <c r="W963" s="39">
        <f t="shared" si="312"/>
        <v>35768654.567692235</v>
      </c>
      <c r="X963" s="30">
        <f t="shared" si="313"/>
        <v>256.56749318816912</v>
      </c>
    </row>
    <row r="964" spans="5:24" x14ac:dyDescent="0.3">
      <c r="E964" s="30">
        <f t="shared" si="319"/>
        <v>9.6199999999998393</v>
      </c>
      <c r="F964" s="30">
        <f t="shared" si="320"/>
        <v>253.03848792127616</v>
      </c>
      <c r="G964" s="30">
        <f t="shared" si="314"/>
        <v>5.53354160332856</v>
      </c>
      <c r="H964" s="30">
        <f t="shared" ref="H964:H1027" si="321">(G964-G963)/$B$11</f>
        <v>4.4311707447874937E-2</v>
      </c>
      <c r="I964" s="30">
        <f t="shared" si="302"/>
        <v>12.63361847890863</v>
      </c>
      <c r="J964" s="30">
        <f t="shared" si="303"/>
        <v>66.541121952405163</v>
      </c>
      <c r="K964" s="30">
        <f t="shared" si="304"/>
        <v>87.510977074458083</v>
      </c>
      <c r="L964" s="30">
        <f t="shared" si="305"/>
        <v>3497.1164388082339</v>
      </c>
      <c r="M964" s="30">
        <f t="shared" si="306"/>
        <v>5.7561399597685012E-2</v>
      </c>
      <c r="N964" s="30">
        <f t="shared" si="307"/>
        <v>1.5147011449448732E-2</v>
      </c>
      <c r="O964" s="30">
        <f t="shared" si="308"/>
        <v>66.51992602523147</v>
      </c>
      <c r="P964" s="30">
        <f t="shared" si="309"/>
        <v>0.31174747082409532</v>
      </c>
      <c r="Q964" s="30">
        <f t="shared" si="310"/>
        <v>6.2076380011359705E-2</v>
      </c>
      <c r="R964" s="30">
        <f t="shared" si="315"/>
        <v>10.732472643135806</v>
      </c>
      <c r="S964" s="30">
        <f t="shared" si="316"/>
        <v>-46.721307724895915</v>
      </c>
      <c r="T964" s="30">
        <f t="shared" si="317"/>
        <v>-15.707713333700992</v>
      </c>
      <c r="U964" s="39">
        <f t="shared" si="318"/>
        <v>20210311.205568749</v>
      </c>
      <c r="V964" s="39">
        <f t="shared" si="311"/>
        <v>2425237.3446682501</v>
      </c>
      <c r="W964" s="39">
        <f t="shared" si="312"/>
        <v>35792906.941138916</v>
      </c>
      <c r="X964" s="30">
        <f t="shared" si="313"/>
        <v>256.76332149840493</v>
      </c>
    </row>
    <row r="965" spans="5:24" x14ac:dyDescent="0.3">
      <c r="E965" s="30">
        <f t="shared" si="319"/>
        <v>9.6299999999998391</v>
      </c>
      <c r="F965" s="30">
        <f t="shared" si="320"/>
        <v>253.14581264770752</v>
      </c>
      <c r="G965" s="30">
        <f t="shared" si="314"/>
        <v>5.5339656572864522</v>
      </c>
      <c r="H965" s="30">
        <f t="shared" si="321"/>
        <v>4.2405395789213429E-2</v>
      </c>
      <c r="I965" s="30">
        <f t="shared" si="302"/>
        <v>12.166405401659672</v>
      </c>
      <c r="J965" s="30">
        <f t="shared" si="303"/>
        <v>66.384044819068151</v>
      </c>
      <c r="K965" s="30">
        <f t="shared" si="304"/>
        <v>87.641874685572262</v>
      </c>
      <c r="L965" s="30">
        <f t="shared" si="305"/>
        <v>3502.3473732913289</v>
      </c>
      <c r="M965" s="30">
        <f t="shared" si="306"/>
        <v>5.5717195717825546E-2</v>
      </c>
      <c r="N965" s="30">
        <f t="shared" si="307"/>
        <v>1.5190115549492251E-2</v>
      </c>
      <c r="O965" s="30">
        <f t="shared" si="308"/>
        <v>66.408479799128855</v>
      </c>
      <c r="P965" s="30">
        <f t="shared" si="309"/>
        <v>0.30773517704864317</v>
      </c>
      <c r="Q965" s="30">
        <f t="shared" si="310"/>
        <v>6.2026586506603504E-2</v>
      </c>
      <c r="R965" s="30">
        <f t="shared" si="315"/>
        <v>10.259260643451524</v>
      </c>
      <c r="S965" s="30">
        <f t="shared" si="316"/>
        <v>-45.833482293806249</v>
      </c>
      <c r="T965" s="30">
        <f t="shared" si="317"/>
        <v>-15.701770646977474</v>
      </c>
      <c r="U965" s="39">
        <f t="shared" si="318"/>
        <v>19571092.521772809</v>
      </c>
      <c r="V965" s="39">
        <f t="shared" si="311"/>
        <v>2348531.1026127371</v>
      </c>
      <c r="W965" s="39">
        <f t="shared" si="312"/>
        <v>35816392.252165042</v>
      </c>
      <c r="X965" s="30">
        <f t="shared" si="313"/>
        <v>256.95872144470803</v>
      </c>
    </row>
    <row r="966" spans="5:24" x14ac:dyDescent="0.3">
      <c r="E966" s="30">
        <f t="shared" si="319"/>
        <v>9.6399999999998389</v>
      </c>
      <c r="F966" s="30">
        <f t="shared" si="320"/>
        <v>253.24840525414203</v>
      </c>
      <c r="G966" s="30">
        <f t="shared" si="314"/>
        <v>5.5343708459881054</v>
      </c>
      <c r="H966" s="30">
        <f t="shared" si="321"/>
        <v>4.0518870165318077E-2</v>
      </c>
      <c r="I966" s="30">
        <f t="shared" si="302"/>
        <v>11.708070578721609</v>
      </c>
      <c r="J966" s="30">
        <f t="shared" si="303"/>
        <v>66.227027112598378</v>
      </c>
      <c r="K966" s="30">
        <f t="shared" si="304"/>
        <v>87.77272277429708</v>
      </c>
      <c r="L966" s="30">
        <f t="shared" si="305"/>
        <v>3507.5763287591317</v>
      </c>
      <c r="M966" s="30">
        <f t="shared" si="306"/>
        <v>5.3892475343156575E-2</v>
      </c>
      <c r="N966" s="30">
        <f t="shared" si="307"/>
        <v>1.5233349155998482E-2</v>
      </c>
      <c r="O966" s="30">
        <f t="shared" si="308"/>
        <v>66.29707573638855</v>
      </c>
      <c r="P966" s="30">
        <f t="shared" si="309"/>
        <v>0.30349041484889477</v>
      </c>
      <c r="Q966" s="30">
        <f t="shared" si="310"/>
        <v>6.1977319056487443E-2</v>
      </c>
      <c r="R966" s="30">
        <f t="shared" si="315"/>
        <v>9.7903620554164288</v>
      </c>
      <c r="S966" s="30">
        <f t="shared" si="316"/>
        <v>-44.970723186259058</v>
      </c>
      <c r="T966" s="30">
        <f t="shared" si="317"/>
        <v>-15.695657212982592</v>
      </c>
      <c r="U966" s="39">
        <f t="shared" si="318"/>
        <v>18937817.324072257</v>
      </c>
      <c r="V966" s="39">
        <f t="shared" si="311"/>
        <v>2272538.0788886705</v>
      </c>
      <c r="W966" s="39">
        <f t="shared" si="312"/>
        <v>35839117.632953927</v>
      </c>
      <c r="X966" s="30">
        <f t="shared" si="313"/>
        <v>257.15368979172825</v>
      </c>
    </row>
    <row r="967" spans="5:24" x14ac:dyDescent="0.3">
      <c r="E967" s="30">
        <f t="shared" si="319"/>
        <v>9.6499999999998387</v>
      </c>
      <c r="F967" s="30">
        <f t="shared" si="320"/>
        <v>253.34630887469621</v>
      </c>
      <c r="G967" s="30">
        <f t="shared" si="314"/>
        <v>5.5347573625428286</v>
      </c>
      <c r="H967" s="30">
        <f t="shared" si="321"/>
        <v>3.8651655472321522E-2</v>
      </c>
      <c r="I967" s="30">
        <f t="shared" si="302"/>
        <v>11.258363346859017</v>
      </c>
      <c r="J967" s="30">
        <f t="shared" si="303"/>
        <v>66.070070540468549</v>
      </c>
      <c r="K967" s="30">
        <f t="shared" si="304"/>
        <v>87.903519917738606</v>
      </c>
      <c r="L967" s="30">
        <f t="shared" si="305"/>
        <v>3512.8032483499082</v>
      </c>
      <c r="M967" s="30">
        <f t="shared" si="306"/>
        <v>5.2086673216598774E-2</v>
      </c>
      <c r="N967" s="30">
        <f t="shared" si="307"/>
        <v>1.5276712658070155E-2</v>
      </c>
      <c r="O967" s="30">
        <f t="shared" si="308"/>
        <v>66.185715048462441</v>
      </c>
      <c r="P967" s="30">
        <f t="shared" si="309"/>
        <v>0.2989921662851307</v>
      </c>
      <c r="Q967" s="30">
        <f t="shared" si="310"/>
        <v>6.192856239907038E-2</v>
      </c>
      <c r="R967" s="30">
        <f t="shared" si="315"/>
        <v>9.3256676373263758</v>
      </c>
      <c r="S967" s="30">
        <f t="shared" si="316"/>
        <v>-44.134823212737977</v>
      </c>
      <c r="T967" s="30">
        <f t="shared" si="317"/>
        <v>-15.689372697720781</v>
      </c>
      <c r="U967" s="39">
        <f t="shared" si="318"/>
        <v>18310334.286688264</v>
      </c>
      <c r="V967" s="39">
        <f t="shared" si="311"/>
        <v>2197240.1144025917</v>
      </c>
      <c r="W967" s="39">
        <f t="shared" si="312"/>
        <v>35861090.034097955</v>
      </c>
      <c r="X967" s="30">
        <f t="shared" si="313"/>
        <v>257.34822332234063</v>
      </c>
    </row>
    <row r="968" spans="5:24" x14ac:dyDescent="0.3">
      <c r="E968" s="30">
        <f t="shared" si="319"/>
        <v>9.6599999999998385</v>
      </c>
      <c r="F968" s="30">
        <f t="shared" si="320"/>
        <v>253.43956555106948</v>
      </c>
      <c r="G968" s="30">
        <f t="shared" si="314"/>
        <v>5.535125394416375</v>
      </c>
      <c r="H968" s="30">
        <f t="shared" si="321"/>
        <v>3.6803187354639277E-2</v>
      </c>
      <c r="I968" s="30">
        <f t="shared" si="302"/>
        <v>10.817015114731637</v>
      </c>
      <c r="J968" s="30">
        <f t="shared" si="303"/>
        <v>65.913176813491347</v>
      </c>
      <c r="K968" s="30">
        <f t="shared" si="304"/>
        <v>88.034264690219615</v>
      </c>
      <c r="L968" s="30">
        <f t="shared" si="305"/>
        <v>3518.0280750907018</v>
      </c>
      <c r="M968" s="30">
        <f t="shared" si="306"/>
        <v>5.0299120521270481E-2</v>
      </c>
      <c r="N968" s="30">
        <f t="shared" si="307"/>
        <v>1.5320206445979079E-2</v>
      </c>
      <c r="O968" s="30">
        <f t="shared" si="308"/>
        <v>66.074398949172107</v>
      </c>
      <c r="P968" s="30">
        <f t="shared" si="309"/>
        <v>0.29421648907056491</v>
      </c>
      <c r="Q968" s="30">
        <f t="shared" si="310"/>
        <v>6.1880298476296516E-2</v>
      </c>
      <c r="R968" s="30">
        <f t="shared" si="315"/>
        <v>8.8650407866900416</v>
      </c>
      <c r="S968" s="30">
        <f t="shared" si="316"/>
        <v>-43.327915756122849</v>
      </c>
      <c r="T968" s="30">
        <f t="shared" si="317"/>
        <v>-15.682915962003095</v>
      </c>
      <c r="U968" s="39">
        <f t="shared" si="318"/>
        <v>17688454.101519946</v>
      </c>
      <c r="V968" s="39">
        <f t="shared" si="311"/>
        <v>2122614.4921823936</v>
      </c>
      <c r="W968" s="39">
        <f t="shared" si="312"/>
        <v>35882316.179019779</v>
      </c>
      <c r="X968" s="30">
        <f t="shared" si="313"/>
        <v>257.54231882069865</v>
      </c>
    </row>
    <row r="969" spans="5:24" x14ac:dyDescent="0.3">
      <c r="E969" s="30">
        <f t="shared" si="319"/>
        <v>9.6699999999998383</v>
      </c>
      <c r="F969" s="30">
        <f t="shared" si="320"/>
        <v>253.52821595893639</v>
      </c>
      <c r="G969" s="30">
        <f t="shared" si="314"/>
        <v>5.5354751223951686</v>
      </c>
      <c r="H969" s="30">
        <f t="shared" si="321"/>
        <v>3.4972797879362361E-2</v>
      </c>
      <c r="I969" s="30">
        <f t="shared" si="302"/>
        <v>10.383735957170408</v>
      </c>
      <c r="J969" s="30">
        <f t="shared" si="303"/>
        <v>65.756347653871316</v>
      </c>
      <c r="K969" s="30">
        <f t="shared" si="304"/>
        <v>88.164955656569646</v>
      </c>
      <c r="L969" s="30">
        <f t="shared" si="305"/>
        <v>3523.2507516291839</v>
      </c>
      <c r="M969" s="30">
        <f t="shared" si="306"/>
        <v>4.8529026793789731E-2</v>
      </c>
      <c r="N969" s="30">
        <f t="shared" si="307"/>
        <v>1.5363830911169652E-2</v>
      </c>
      <c r="O969" s="30">
        <f t="shared" si="308"/>
        <v>65.963128660421702</v>
      </c>
      <c r="P969" s="30">
        <f t="shared" si="309"/>
        <v>0.28913592921305387</v>
      </c>
      <c r="Q969" s="30">
        <f t="shared" si="310"/>
        <v>6.1832505945654537E-2</v>
      </c>
      <c r="R969" s="30">
        <f t="shared" si="315"/>
        <v>8.4083129440493316</v>
      </c>
      <c r="S969" s="30">
        <f t="shared" si="316"/>
        <v>-42.552572482913192</v>
      </c>
      <c r="T969" s="30">
        <f t="shared" si="317"/>
        <v>-15.676284920672121</v>
      </c>
      <c r="U969" s="39">
        <f t="shared" si="318"/>
        <v>17071943.094512098</v>
      </c>
      <c r="V969" s="39">
        <f t="shared" si="311"/>
        <v>2048633.1713414516</v>
      </c>
      <c r="W969" s="39">
        <f t="shared" si="312"/>
        <v>35902802.510733195</v>
      </c>
      <c r="X969" s="30">
        <f t="shared" si="313"/>
        <v>257.73597305261342</v>
      </c>
    </row>
    <row r="970" spans="5:24" x14ac:dyDescent="0.3">
      <c r="E970" s="30">
        <f t="shared" si="319"/>
        <v>9.6799999999998381</v>
      </c>
      <c r="F970" s="30">
        <f t="shared" si="320"/>
        <v>253.61229908837689</v>
      </c>
      <c r="G970" s="30">
        <f t="shared" si="314"/>
        <v>5.5358067193696403</v>
      </c>
      <c r="H970" s="30">
        <f t="shared" si="321"/>
        <v>3.315969744717151E-2</v>
      </c>
      <c r="I970" s="30">
        <f t="shared" si="302"/>
        <v>9.9582102323412762</v>
      </c>
      <c r="J970" s="30">
        <f t="shared" si="303"/>
        <v>65.599584804664602</v>
      </c>
      <c r="K970" s="30">
        <f t="shared" si="304"/>
        <v>88.295591364241915</v>
      </c>
      <c r="L970" s="30">
        <f t="shared" si="305"/>
        <v>3528.4712199186342</v>
      </c>
      <c r="M970" s="30">
        <f t="shared" si="306"/>
        <v>4.6775456812371531E-2</v>
      </c>
      <c r="N970" s="30">
        <f t="shared" si="307"/>
        <v>1.5407586446262347E-2</v>
      </c>
      <c r="O970" s="30">
        <f t="shared" si="308"/>
        <v>65.851905418909539</v>
      </c>
      <c r="P970" s="30">
        <f t="shared" si="309"/>
        <v>0.283718773983688</v>
      </c>
      <c r="Q970" s="30">
        <f t="shared" si="310"/>
        <v>6.1785159556156245E-2</v>
      </c>
      <c r="R970" s="30">
        <f t="shared" si="315"/>
        <v>7.9552777210551167</v>
      </c>
      <c r="S970" s="30">
        <f t="shared" si="316"/>
        <v>-41.811935729627329</v>
      </c>
      <c r="T970" s="30">
        <f t="shared" si="317"/>
        <v>-15.669476364578985</v>
      </c>
      <c r="U970" s="39">
        <f t="shared" si="318"/>
        <v>16460515.070752161</v>
      </c>
      <c r="V970" s="39">
        <f t="shared" si="311"/>
        <v>1975261.8084902591</v>
      </c>
      <c r="W970" s="39">
        <f t="shared" si="312"/>
        <v>35922555.128818095</v>
      </c>
      <c r="X970" s="30">
        <f t="shared" si="313"/>
        <v>257.9291827425933</v>
      </c>
    </row>
    <row r="971" spans="5:24" x14ac:dyDescent="0.3">
      <c r="E971" s="30">
        <f t="shared" si="319"/>
        <v>9.6899999999998379</v>
      </c>
      <c r="F971" s="30">
        <f t="shared" si="320"/>
        <v>253.69185186558744</v>
      </c>
      <c r="G971" s="30">
        <f t="shared" si="314"/>
        <v>5.5361203488864223</v>
      </c>
      <c r="H971" s="30">
        <f t="shared" si="321"/>
        <v>3.1362951678204354E-2</v>
      </c>
      <c r="I971" s="30">
        <f t="shared" si="302"/>
        <v>9.5400908750450029</v>
      </c>
      <c r="J971" s="30">
        <f t="shared" si="303"/>
        <v>65.442890041018813</v>
      </c>
      <c r="K971" s="30">
        <f t="shared" si="304"/>
        <v>88.426170333946743</v>
      </c>
      <c r="L971" s="30">
        <f t="shared" si="305"/>
        <v>3533.689420843632</v>
      </c>
      <c r="M971" s="30">
        <f t="shared" si="306"/>
        <v>4.5037300674486504E-2</v>
      </c>
      <c r="N971" s="30">
        <f t="shared" si="307"/>
        <v>1.5451473445057271E-2</v>
      </c>
      <c r="O971" s="30">
        <f t="shared" si="308"/>
        <v>65.740730484102855</v>
      </c>
      <c r="P971" s="30">
        <f t="shared" si="309"/>
        <v>0.27792808901789667</v>
      </c>
      <c r="Q971" s="30">
        <f t="shared" si="310"/>
        <v>6.1738229340433347E-2</v>
      </c>
      <c r="R971" s="30">
        <f t="shared" si="315"/>
        <v>7.5056832988092248</v>
      </c>
      <c r="S971" s="30">
        <f t="shared" si="316"/>
        <v>-41.10990095140049</v>
      </c>
      <c r="T971" s="30">
        <f t="shared" si="317"/>
        <v>-15.662485732276881</v>
      </c>
      <c r="U971" s="39">
        <f t="shared" si="318"/>
        <v>15853820.758060636</v>
      </c>
      <c r="V971" s="39">
        <f t="shared" si="311"/>
        <v>1902458.4909672763</v>
      </c>
      <c r="W971" s="39">
        <f t="shared" si="312"/>
        <v>35941579.713727765</v>
      </c>
      <c r="X971" s="30">
        <f t="shared" si="313"/>
        <v>258.12194454665257</v>
      </c>
    </row>
    <row r="972" spans="5:24" x14ac:dyDescent="0.3">
      <c r="E972" s="30">
        <f t="shared" si="319"/>
        <v>9.6999999999998376</v>
      </c>
      <c r="F972" s="30">
        <f t="shared" si="320"/>
        <v>253.76690869857552</v>
      </c>
      <c r="G972" s="30">
        <f t="shared" si="314"/>
        <v>5.5364161634012889</v>
      </c>
      <c r="H972" s="30">
        <f t="shared" si="321"/>
        <v>2.9581451486659915E-2</v>
      </c>
      <c r="I972" s="30">
        <f t="shared" si="302"/>
        <v>9.1289918655309972</v>
      </c>
      <c r="J972" s="30">
        <f t="shared" si="303"/>
        <v>65.286265183696045</v>
      </c>
      <c r="K972" s="30">
        <f t="shared" si="304"/>
        <v>88.55669104838239</v>
      </c>
      <c r="L972" s="30">
        <f t="shared" si="305"/>
        <v>3538.905293769717</v>
      </c>
      <c r="M972" s="30">
        <f t="shared" si="306"/>
        <v>4.3313234488953828E-2</v>
      </c>
      <c r="N972" s="30">
        <f t="shared" si="307"/>
        <v>1.5495492302537718E-2</v>
      </c>
      <c r="O972" s="30">
        <f t="shared" si="308"/>
        <v>65.629605147832351</v>
      </c>
      <c r="P972" s="30">
        <f t="shared" si="309"/>
        <v>0.27172045848071352</v>
      </c>
      <c r="Q972" s="30">
        <f t="shared" si="310"/>
        <v>6.1691679553423966E-2</v>
      </c>
      <c r="R972" s="30">
        <f t="shared" si="315"/>
        <v>7.0592224416207703</v>
      </c>
      <c r="S972" s="30">
        <f t="shared" si="316"/>
        <v>-40.451373015692532</v>
      </c>
      <c r="T972" s="30">
        <f t="shared" si="317"/>
        <v>-15.655306812695517</v>
      </c>
      <c r="U972" s="39">
        <f t="shared" si="318"/>
        <v>15251433.940023229</v>
      </c>
      <c r="V972" s="39">
        <f t="shared" si="311"/>
        <v>1830172.0728027874</v>
      </c>
      <c r="W972" s="39">
        <f t="shared" si="312"/>
        <v>35959881.43445579</v>
      </c>
      <c r="X972" s="30">
        <f t="shared" si="313"/>
        <v>258.31425501969045</v>
      </c>
    </row>
    <row r="973" spans="5:24" x14ac:dyDescent="0.3">
      <c r="E973" s="30">
        <f t="shared" si="319"/>
        <v>9.7099999999998374</v>
      </c>
      <c r="F973" s="30">
        <f t="shared" si="320"/>
        <v>253.83750092299172</v>
      </c>
      <c r="G973" s="30">
        <f t="shared" si="314"/>
        <v>5.5366943021389874</v>
      </c>
      <c r="H973" s="30">
        <f t="shared" si="321"/>
        <v>2.7813873769844122E-2</v>
      </c>
      <c r="I973" s="30">
        <f t="shared" si="302"/>
        <v>8.7244781353740724</v>
      </c>
      <c r="J973" s="30">
        <f t="shared" si="303"/>
        <v>65.129712115569092</v>
      </c>
      <c r="K973" s="30">
        <f t="shared" si="304"/>
        <v>88.687151938488185</v>
      </c>
      <c r="L973" s="30">
        <f t="shared" si="305"/>
        <v>3544.1187759940367</v>
      </c>
      <c r="M973" s="30">
        <f t="shared" si="306"/>
        <v>4.1601667887429812E-2</v>
      </c>
      <c r="N973" s="30">
        <f t="shared" si="307"/>
        <v>1.5539643414873698E-2</v>
      </c>
      <c r="O973" s="30">
        <f t="shared" si="308"/>
        <v>65.518530745996273</v>
      </c>
      <c r="P973" s="30">
        <f t="shared" si="309"/>
        <v>0.26504430876729418</v>
      </c>
      <c r="Q973" s="30">
        <f t="shared" si="310"/>
        <v>6.1645467255182815E-2</v>
      </c>
      <c r="R973" s="30">
        <f t="shared" si="315"/>
        <v>6.6155191611074962</v>
      </c>
      <c r="S973" s="30">
        <f t="shared" si="316"/>
        <v>-39.842634085929653</v>
      </c>
      <c r="T973" s="30">
        <f t="shared" si="317"/>
        <v>-15.647931351285724</v>
      </c>
      <c r="U973" s="39">
        <f t="shared" si="318"/>
        <v>14652832.938814804</v>
      </c>
      <c r="V973" s="39">
        <f t="shared" si="311"/>
        <v>1758339.9526577764</v>
      </c>
      <c r="W973" s="39">
        <f t="shared" si="312"/>
        <v>35977464.833982371</v>
      </c>
      <c r="X973" s="30">
        <f t="shared" si="313"/>
        <v>258.50611057578982</v>
      </c>
    </row>
    <row r="974" spans="5:24" x14ac:dyDescent="0.3">
      <c r="E974" s="30">
        <f t="shared" si="319"/>
        <v>9.7199999999998372</v>
      </c>
      <c r="F974" s="30">
        <f t="shared" si="320"/>
        <v>253.9036561146028</v>
      </c>
      <c r="G974" s="30">
        <f t="shared" si="314"/>
        <v>5.5369548884281565</v>
      </c>
      <c r="H974" s="30">
        <f t="shared" si="321"/>
        <v>2.6058628916914017E-2</v>
      </c>
      <c r="I974" s="30">
        <f t="shared" si="302"/>
        <v>8.3260517945147754</v>
      </c>
      <c r="J974" s="30">
        <f t="shared" si="303"/>
        <v>64.973232802056231</v>
      </c>
      <c r="K974" s="30">
        <f t="shared" si="304"/>
        <v>88.817551366415572</v>
      </c>
      <c r="L974" s="30">
        <f t="shared" si="305"/>
        <v>3549.3298020648349</v>
      </c>
      <c r="M974" s="30">
        <f t="shared" si="306"/>
        <v>3.9900672625722833E-2</v>
      </c>
      <c r="N974" s="30">
        <f t="shared" si="307"/>
        <v>1.5583927179425515E-2</v>
      </c>
      <c r="O974" s="30">
        <f t="shared" si="308"/>
        <v>65.407508673058899</v>
      </c>
      <c r="P974" s="30">
        <f t="shared" si="309"/>
        <v>0.25783763511937302</v>
      </c>
      <c r="Q974" s="30">
        <f t="shared" si="310"/>
        <v>6.1599540383116727E-2</v>
      </c>
      <c r="R974" s="30">
        <f t="shared" si="315"/>
        <v>6.1741105736230084</v>
      </c>
      <c r="S974" s="30">
        <f t="shared" si="316"/>
        <v>-39.291884818957811</v>
      </c>
      <c r="T974" s="30">
        <f t="shared" si="317"/>
        <v>-15.640348518252457</v>
      </c>
      <c r="U974" s="39">
        <f t="shared" si="318"/>
        <v>14057375.42532924</v>
      </c>
      <c r="V974" s="39">
        <f t="shared" si="311"/>
        <v>1686885.0510395088</v>
      </c>
      <c r="W974" s="39">
        <f t="shared" si="312"/>
        <v>35994333.684492767</v>
      </c>
      <c r="X974" s="30">
        <f t="shared" si="313"/>
        <v>258.69750743913096</v>
      </c>
    </row>
    <row r="975" spans="5:24" x14ac:dyDescent="0.3">
      <c r="E975" s="30">
        <f t="shared" si="319"/>
        <v>9.729999999999837</v>
      </c>
      <c r="F975" s="30">
        <f t="shared" si="320"/>
        <v>253.96539722033901</v>
      </c>
      <c r="G975" s="30">
        <f t="shared" si="314"/>
        <v>5.5371980263222058</v>
      </c>
      <c r="H975" s="30">
        <f t="shared" si="321"/>
        <v>2.4313789404928343E-2</v>
      </c>
      <c r="I975" s="30">
        <f t="shared" si="302"/>
        <v>7.9331329463251974</v>
      </c>
      <c r="J975" s="30">
        <f t="shared" si="303"/>
        <v>64.816829316873708</v>
      </c>
      <c r="K975" s="30">
        <f t="shared" si="304"/>
        <v>88.947887604067674</v>
      </c>
      <c r="L975" s="30">
        <f t="shared" si="305"/>
        <v>3554.5383029238501</v>
      </c>
      <c r="M975" s="30">
        <f t="shared" si="306"/>
        <v>3.8207883384318048E-2</v>
      </c>
      <c r="N975" s="30">
        <f t="shared" si="307"/>
        <v>1.562834399474736E-2</v>
      </c>
      <c r="O975" s="30">
        <f t="shared" si="308"/>
        <v>65.296540400321902</v>
      </c>
      <c r="P975" s="30">
        <f t="shared" si="309"/>
        <v>0.25002485049733497</v>
      </c>
      <c r="Q975" s="30">
        <f t="shared" si="310"/>
        <v>6.1553835073598802E-2</v>
      </c>
      <c r="R975" s="30">
        <f t="shared" si="315"/>
        <v>5.734421690124611</v>
      </c>
      <c r="S975" s="30">
        <f t="shared" si="316"/>
        <v>-38.810063325085977</v>
      </c>
      <c r="T975" s="30">
        <f t="shared" si="317"/>
        <v>-15.632544174901755</v>
      </c>
      <c r="U975" s="39">
        <f t="shared" si="318"/>
        <v>13464263.418375269</v>
      </c>
      <c r="V975" s="39">
        <f t="shared" si="311"/>
        <v>1615711.6102050322</v>
      </c>
      <c r="W975" s="39">
        <f t="shared" si="312"/>
        <v>36010490.800594814</v>
      </c>
      <c r="X975" s="30">
        <f t="shared" si="313"/>
        <v>258.88844158222088</v>
      </c>
    </row>
    <row r="976" spans="5:24" x14ac:dyDescent="0.3">
      <c r="E976" s="30">
        <f t="shared" si="319"/>
        <v>9.7399999999998368</v>
      </c>
      <c r="F976" s="30">
        <f t="shared" si="320"/>
        <v>254.02274143724026</v>
      </c>
      <c r="G976" s="30">
        <f t="shared" si="314"/>
        <v>5.5374237962281585</v>
      </c>
      <c r="H976" s="30">
        <f t="shared" si="321"/>
        <v>2.2576990595268853E-2</v>
      </c>
      <c r="I976" s="30">
        <f t="shared" si="302"/>
        <v>7.545032313074338</v>
      </c>
      <c r="J976" s="30">
        <f t="shared" si="303"/>
        <v>64.660503875124689</v>
      </c>
      <c r="K976" s="30">
        <f t="shared" si="304"/>
        <v>89.078158805525192</v>
      </c>
      <c r="L976" s="30">
        <f t="shared" si="305"/>
        <v>3559.7442048043972</v>
      </c>
      <c r="M976" s="30">
        <f t="shared" si="306"/>
        <v>3.6520356532529968E-2</v>
      </c>
      <c r="N976" s="30">
        <f t="shared" si="307"/>
        <v>1.5672894260590868E-2</v>
      </c>
      <c r="O976" s="30">
        <f t="shared" si="308"/>
        <v>65.185627499400965</v>
      </c>
      <c r="P976" s="30">
        <f t="shared" si="309"/>
        <v>0.24151230640612784</v>
      </c>
      <c r="Q976" s="30">
        <f t="shared" si="310"/>
        <v>6.1508271848600519E-2</v>
      </c>
      <c r="R976" s="30">
        <f t="shared" si="315"/>
        <v>5.2957295183274073</v>
      </c>
      <c r="S976" s="30">
        <f t="shared" si="316"/>
        <v>-38.412125753370326</v>
      </c>
      <c r="T976" s="30">
        <f t="shared" si="317"/>
        <v>-15.624499836048534</v>
      </c>
      <c r="U976" s="39">
        <f t="shared" si="318"/>
        <v>12872493.44810053</v>
      </c>
      <c r="V976" s="39">
        <f t="shared" si="311"/>
        <v>1544699.2137720636</v>
      </c>
      <c r="W976" s="39">
        <f t="shared" si="312"/>
        <v>36025937.792732537</v>
      </c>
      <c r="X976" s="30">
        <f t="shared" si="313"/>
        <v>259.0789086466113</v>
      </c>
    </row>
    <row r="977" spans="5:24" x14ac:dyDescent="0.3">
      <c r="E977" s="30">
        <f t="shared" si="319"/>
        <v>9.7499999999998366</v>
      </c>
      <c r="F977" s="30">
        <f t="shared" si="320"/>
        <v>254.07569873242352</v>
      </c>
      <c r="G977" s="30">
        <f t="shared" si="314"/>
        <v>5.5376322491230638</v>
      </c>
      <c r="H977" s="30">
        <f t="shared" si="321"/>
        <v>2.0845289490534213E-2</v>
      </c>
      <c r="I977" s="30">
        <f t="shared" si="302"/>
        <v>7.1609110555406348</v>
      </c>
      <c r="J977" s="30">
        <f t="shared" si="303"/>
        <v>64.504258876764197</v>
      </c>
      <c r="K977" s="30">
        <f t="shared" si="304"/>
        <v>89.20836297082559</v>
      </c>
      <c r="L977" s="30">
        <f t="shared" si="305"/>
        <v>3564.9474277839081</v>
      </c>
      <c r="M977" s="30">
        <f t="shared" si="306"/>
        <v>3.4834363219064912E-2</v>
      </c>
      <c r="N977" s="30">
        <f t="shared" si="307"/>
        <v>1.5717578377908721E-2</v>
      </c>
      <c r="O977" s="30">
        <f t="shared" si="308"/>
        <v>65.074771673064205</v>
      </c>
      <c r="P977" s="30">
        <f t="shared" si="309"/>
        <v>0.23218173588024182</v>
      </c>
      <c r="Q977" s="30">
        <f t="shared" si="310"/>
        <v>6.1462750029136967E-2</v>
      </c>
      <c r="R977" s="30">
        <f t="shared" si="315"/>
        <v>4.8571104660341611</v>
      </c>
      <c r="S977" s="30">
        <f t="shared" si="316"/>
        <v>-38.119127420720247</v>
      </c>
      <c r="T977" s="30">
        <f t="shared" si="317"/>
        <v>-15.61619115966926</v>
      </c>
      <c r="U977" s="39">
        <f t="shared" si="318"/>
        <v>12280783.540360214</v>
      </c>
      <c r="V977" s="39">
        <f t="shared" si="311"/>
        <v>1473694.0248432257</v>
      </c>
      <c r="W977" s="39">
        <f t="shared" si="312"/>
        <v>36040674.732980967</v>
      </c>
      <c r="X977" s="30">
        <f t="shared" si="313"/>
        <v>259.26890383883278</v>
      </c>
    </row>
    <row r="978" spans="5:24" x14ac:dyDescent="0.3">
      <c r="E978" s="30">
        <f t="shared" si="319"/>
        <v>9.7599999999998364</v>
      </c>
      <c r="F978" s="30">
        <f t="shared" si="320"/>
        <v>254.12426983708386</v>
      </c>
      <c r="G978" s="30">
        <f t="shared" si="314"/>
        <v>5.5378233987012306</v>
      </c>
      <c r="H978" s="30">
        <f t="shared" si="321"/>
        <v>1.9114957816679379E-2</v>
      </c>
      <c r="I978" s="30">
        <f t="shared" si="302"/>
        <v>6.7797197813334327</v>
      </c>
      <c r="J978" s="30">
        <f t="shared" si="303"/>
        <v>64.3480969651675</v>
      </c>
      <c r="K978" s="30">
        <f t="shared" si="304"/>
        <v>89.338497897156174</v>
      </c>
      <c r="L978" s="30">
        <f t="shared" si="305"/>
        <v>3570.1478838335147</v>
      </c>
      <c r="M978" s="30">
        <f t="shared" si="306"/>
        <v>3.3145075834523988E-2</v>
      </c>
      <c r="N978" s="30">
        <f t="shared" si="307"/>
        <v>1.5762396748858293E-2</v>
      </c>
      <c r="O978" s="30">
        <f t="shared" si="308"/>
        <v>64.963974796786346</v>
      </c>
      <c r="P978" s="30">
        <f t="shared" si="309"/>
        <v>0.22188031458609822</v>
      </c>
      <c r="Q978" s="30">
        <f t="shared" si="310"/>
        <v>6.141713926975436E-2</v>
      </c>
      <c r="R978" s="30">
        <f t="shared" si="315"/>
        <v>4.4173606304571429</v>
      </c>
      <c r="S978" s="30">
        <f t="shared" si="316"/>
        <v>-37.961764255002173</v>
      </c>
      <c r="T978" s="30">
        <f t="shared" si="317"/>
        <v>-15.607585672408817</v>
      </c>
      <c r="U978" s="39">
        <f t="shared" si="318"/>
        <v>11687462.566414997</v>
      </c>
      <c r="V978" s="39">
        <f t="shared" si="311"/>
        <v>1402495.5079697997</v>
      </c>
      <c r="W978" s="39">
        <f t="shared" si="312"/>
        <v>36054699.688060664</v>
      </c>
      <c r="X978" s="30">
        <f t="shared" si="313"/>
        <v>259.45842179022947</v>
      </c>
    </row>
    <row r="979" spans="5:24" x14ac:dyDescent="0.3">
      <c r="E979" s="30">
        <f t="shared" si="319"/>
        <v>9.7699999999998361</v>
      </c>
      <c r="F979" s="30">
        <f t="shared" si="320"/>
        <v>254.16844344338844</v>
      </c>
      <c r="G979" s="30">
        <f t="shared" si="314"/>
        <v>5.5379972103859609</v>
      </c>
      <c r="H979" s="30">
        <f t="shared" si="321"/>
        <v>1.7381168473029618E-2</v>
      </c>
      <c r="I979" s="30">
        <f t="shared" si="302"/>
        <v>6.4001021387834109</v>
      </c>
      <c r="J979" s="30">
        <f t="shared" si="303"/>
        <v>64.192021108443413</v>
      </c>
      <c r="K979" s="30">
        <f t="shared" si="304"/>
        <v>89.46856111109291</v>
      </c>
      <c r="L979" s="30">
        <f t="shared" si="305"/>
        <v>3575.3454741101646</v>
      </c>
      <c r="M979" s="30">
        <f t="shared" si="306"/>
        <v>3.144607320479828E-2</v>
      </c>
      <c r="N979" s="30">
        <f t="shared" si="307"/>
        <v>1.5807349776805205E-2</v>
      </c>
      <c r="O979" s="30">
        <f t="shared" si="308"/>
        <v>64.853238976440608</v>
      </c>
      <c r="P979" s="30">
        <f t="shared" si="309"/>
        <v>0.21040495134973405</v>
      </c>
      <c r="Q979" s="30">
        <f t="shared" si="310"/>
        <v>6.1371266198751766E-2</v>
      </c>
      <c r="R979" s="30">
        <f t="shared" si="315"/>
        <v>3.9748699911346517</v>
      </c>
      <c r="S979" s="30">
        <f t="shared" si="316"/>
        <v>-37.986746165422531</v>
      </c>
      <c r="T979" s="30">
        <f t="shared" si="317"/>
        <v>-15.598639201886575</v>
      </c>
      <c r="U979" s="39">
        <f t="shared" si="318"/>
        <v>11090295.612360219</v>
      </c>
      <c r="V979" s="39">
        <f t="shared" si="311"/>
        <v>1330835.4734832263</v>
      </c>
      <c r="W979" s="39">
        <f t="shared" si="312"/>
        <v>36068008.042795494</v>
      </c>
      <c r="X979" s="30">
        <f t="shared" si="313"/>
        <v>259.64745636239701</v>
      </c>
    </row>
    <row r="980" spans="5:24" x14ac:dyDescent="0.3">
      <c r="E980" s="30">
        <f t="shared" si="319"/>
        <v>9.7799999999998359</v>
      </c>
      <c r="F980" s="30">
        <f t="shared" si="320"/>
        <v>254.20819214329978</v>
      </c>
      <c r="G980" s="30">
        <f t="shared" si="314"/>
        <v>5.5381535853930322</v>
      </c>
      <c r="H980" s="30">
        <f t="shared" si="321"/>
        <v>1.5637500707121887E-2</v>
      </c>
      <c r="I980" s="30">
        <f t="shared" si="302"/>
        <v>6.0202346771291859</v>
      </c>
      <c r="J980" s="30">
        <f t="shared" si="303"/>
        <v>64.036034716424552</v>
      </c>
      <c r="K980" s="30">
        <f t="shared" si="304"/>
        <v>89.598549771108637</v>
      </c>
      <c r="L980" s="30">
        <f t="shared" si="305"/>
        <v>3580.5400850606616</v>
      </c>
      <c r="M980" s="30">
        <f t="shared" si="306"/>
        <v>2.972851989237274E-2</v>
      </c>
      <c r="N980" s="30">
        <f t="shared" si="307"/>
        <v>1.5852437866327035E-2</v>
      </c>
      <c r="O980" s="30">
        <f t="shared" si="308"/>
        <v>64.74256663130322</v>
      </c>
      <c r="P980" s="30">
        <f t="shared" si="309"/>
        <v>0.19747614865549737</v>
      </c>
      <c r="Q980" s="30">
        <f t="shared" si="310"/>
        <v>6.1324892259316276E-2</v>
      </c>
      <c r="R980" s="30">
        <f t="shared" si="315"/>
        <v>3.527413725873215</v>
      </c>
      <c r="S980" s="30">
        <f t="shared" si="316"/>
        <v>-38.269094006486846</v>
      </c>
      <c r="T980" s="30">
        <f t="shared" si="317"/>
        <v>-15.58928999462343</v>
      </c>
      <c r="U980" s="39">
        <f t="shared" si="318"/>
        <v>10486194.322155505</v>
      </c>
      <c r="V980" s="39">
        <f t="shared" si="311"/>
        <v>1258343.3186586606</v>
      </c>
      <c r="W980" s="39">
        <f t="shared" si="312"/>
        <v>36080591.475982077</v>
      </c>
      <c r="X980" s="30">
        <f t="shared" si="313"/>
        <v>259.83600036724994</v>
      </c>
    </row>
    <row r="981" spans="5:24" x14ac:dyDescent="0.3">
      <c r="E981" s="30">
        <f t="shared" si="319"/>
        <v>9.7899999999998357</v>
      </c>
      <c r="F981" s="30">
        <f t="shared" si="320"/>
        <v>254.24346628055852</v>
      </c>
      <c r="G981" s="30">
        <f t="shared" si="314"/>
        <v>5.5382923365869008</v>
      </c>
      <c r="H981" s="30">
        <f t="shared" si="321"/>
        <v>1.3875119386863588E-2</v>
      </c>
      <c r="I981" s="30">
        <f t="shared" si="302"/>
        <v>5.6375437370643171</v>
      </c>
      <c r="J981" s="30">
        <f t="shared" si="303"/>
        <v>63.880141816478321</v>
      </c>
      <c r="K981" s="30">
        <f t="shared" si="304"/>
        <v>89.728460521063838</v>
      </c>
      <c r="L981" s="30">
        <f t="shared" si="305"/>
        <v>3585.7315825668506</v>
      </c>
      <c r="M981" s="30">
        <f t="shared" si="306"/>
        <v>2.7979717348426962E-2</v>
      </c>
      <c r="N981" s="30">
        <f t="shared" si="307"/>
        <v>1.5897661423216886E-2</v>
      </c>
      <c r="O981" s="30">
        <f t="shared" si="308"/>
        <v>64.631960618791368</v>
      </c>
      <c r="P981" s="30">
        <f t="shared" si="309"/>
        <v>0.18269160712563842</v>
      </c>
      <c r="Q981" s="30">
        <f t="shared" si="310"/>
        <v>6.1277674590629744E-2</v>
      </c>
      <c r="R981" s="30">
        <f t="shared" si="315"/>
        <v>3.0717837782209703</v>
      </c>
      <c r="S981" s="30">
        <f t="shared" si="316"/>
        <v>-38.938079510802211</v>
      </c>
      <c r="T981" s="30">
        <f t="shared" si="317"/>
        <v>-15.579448393533811</v>
      </c>
      <c r="U981" s="39">
        <f t="shared" si="318"/>
        <v>9870705.5307874717</v>
      </c>
      <c r="V981" s="39">
        <f t="shared" si="311"/>
        <v>1184484.6636944965</v>
      </c>
      <c r="W981" s="39">
        <f t="shared" si="312"/>
        <v>36092436.322619021</v>
      </c>
      <c r="X981" s="30">
        <f t="shared" si="313"/>
        <v>260.02404514625766</v>
      </c>
    </row>
    <row r="982" spans="5:24" x14ac:dyDescent="0.3">
      <c r="E982" s="30">
        <f t="shared" si="319"/>
        <v>9.7999999999998355</v>
      </c>
      <c r="F982" s="30">
        <f t="shared" si="320"/>
        <v>254.27418411834074</v>
      </c>
      <c r="G982" s="30">
        <f t="shared" si="314"/>
        <v>5.538413149847937</v>
      </c>
      <c r="H982" s="30">
        <f t="shared" si="321"/>
        <v>1.2081326103619006E-2</v>
      </c>
      <c r="I982" s="30">
        <f t="shared" si="302"/>
        <v>5.248162941956295</v>
      </c>
      <c r="J982" s="30">
        <f t="shared" si="303"/>
        <v>63.724347332542983</v>
      </c>
      <c r="K982" s="30">
        <f t="shared" si="304"/>
        <v>89.858289257676617</v>
      </c>
      <c r="L982" s="30">
        <f t="shared" si="305"/>
        <v>3590.9198026532517</v>
      </c>
      <c r="M982" s="30">
        <f t="shared" si="306"/>
        <v>2.6180331323486947E-2</v>
      </c>
      <c r="N982" s="30">
        <f t="shared" si="307"/>
        <v>1.594302085448706E-2</v>
      </c>
      <c r="O982" s="30">
        <f t="shared" si="308"/>
        <v>64.521424432439247</v>
      </c>
      <c r="P982" s="30">
        <f t="shared" si="309"/>
        <v>0.16543668285620161</v>
      </c>
      <c r="Q982" s="30">
        <f t="shared" si="310"/>
        <v>6.1229091167956363E-2</v>
      </c>
      <c r="R982" s="30">
        <f t="shared" si="315"/>
        <v>2.6030837670710945</v>
      </c>
      <c r="S982" s="30">
        <f t="shared" si="316"/>
        <v>-40.23885315092884</v>
      </c>
      <c r="T982" s="30">
        <f t="shared" si="317"/>
        <v>-15.568977201039607</v>
      </c>
      <c r="U982" s="39">
        <f t="shared" si="318"/>
        <v>9237032.6770161316</v>
      </c>
      <c r="V982" s="39">
        <f t="shared" si="311"/>
        <v>1108443.9212419358</v>
      </c>
      <c r="W982" s="39">
        <f t="shared" si="312"/>
        <v>36103520.76183144</v>
      </c>
      <c r="X982" s="30">
        <f t="shared" si="313"/>
        <v>260.21157990241267</v>
      </c>
    </row>
    <row r="983" spans="5:24" x14ac:dyDescent="0.3">
      <c r="E983" s="30">
        <f t="shared" si="319"/>
        <v>9.8099999999998353</v>
      </c>
      <c r="F983" s="30">
        <f t="shared" si="320"/>
        <v>254.30021495601144</v>
      </c>
      <c r="G983" s="30">
        <f t="shared" si="314"/>
        <v>5.5385155177128578</v>
      </c>
      <c r="H983" s="30">
        <f t="shared" si="321"/>
        <v>1.0236786492079375E-2</v>
      </c>
      <c r="I983" s="30">
        <f t="shared" si="302"/>
        <v>4.8457744104470066</v>
      </c>
      <c r="J983" s="30">
        <f t="shared" si="303"/>
        <v>63.568657560532586</v>
      </c>
      <c r="K983" s="30">
        <f t="shared" si="304"/>
        <v>89.988030734351952</v>
      </c>
      <c r="L983" s="30">
        <f t="shared" si="305"/>
        <v>3596.1045356552672</v>
      </c>
      <c r="M983" s="30">
        <f t="shared" si="306"/>
        <v>2.4298477297442909E-2</v>
      </c>
      <c r="N983" s="30">
        <f t="shared" si="307"/>
        <v>1.598851656837276E-2</v>
      </c>
      <c r="O983" s="30">
        <f t="shared" si="308"/>
        <v>64.410962539197868</v>
      </c>
      <c r="P983" s="30">
        <f t="shared" si="309"/>
        <v>0.14469082411578402</v>
      </c>
      <c r="Q983" s="30">
        <f t="shared" si="310"/>
        <v>6.117828110925317E-2</v>
      </c>
      <c r="R983" s="30">
        <f t="shared" si="315"/>
        <v>2.1132247996785525</v>
      </c>
      <c r="S983" s="30">
        <f t="shared" si="316"/>
        <v>-42.705596831066984</v>
      </c>
      <c r="T983" s="30">
        <f t="shared" si="317"/>
        <v>-15.557650036722375</v>
      </c>
      <c r="U983" s="39">
        <f t="shared" si="318"/>
        <v>8573948.2530218288</v>
      </c>
      <c r="V983" s="39">
        <f t="shared" si="311"/>
        <v>1028873.7903626194</v>
      </c>
      <c r="W983" s="39">
        <f t="shared" si="312"/>
        <v>36113809.499735065</v>
      </c>
      <c r="X983" s="30">
        <f t="shared" si="313"/>
        <v>260.39859056157206</v>
      </c>
    </row>
    <row r="984" spans="5:24" x14ac:dyDescent="0.3">
      <c r="E984" s="30">
        <f t="shared" si="319"/>
        <v>9.8199999999998351</v>
      </c>
      <c r="F984" s="30">
        <f t="shared" si="320"/>
        <v>254.32134720400822</v>
      </c>
      <c r="G984" s="30">
        <f t="shared" si="314"/>
        <v>5.5385986138675678</v>
      </c>
      <c r="H984" s="30">
        <f t="shared" si="321"/>
        <v>8.3096154710027292E-3</v>
      </c>
      <c r="I984" s="30">
        <f t="shared" si="302"/>
        <v>4.4187184421363366</v>
      </c>
      <c r="J984" s="30">
        <f t="shared" si="303"/>
        <v>63.413081060165361</v>
      </c>
      <c r="K984" s="30">
        <f t="shared" si="304"/>
        <v>90.117677817991307</v>
      </c>
      <c r="L984" s="30">
        <f t="shared" si="305"/>
        <v>3601.2854965197876</v>
      </c>
      <c r="M984" s="30">
        <f t="shared" si="306"/>
        <v>2.2274985409871259E-2</v>
      </c>
      <c r="N984" s="30">
        <f t="shared" si="307"/>
        <v>1.6034148974335718E-2</v>
      </c>
      <c r="O984" s="30">
        <f t="shared" si="308"/>
        <v>64.300581012187322</v>
      </c>
      <c r="P984" s="30">
        <f t="shared" si="309"/>
        <v>0.11853495788022854</v>
      </c>
      <c r="Q984" s="30">
        <f t="shared" si="310"/>
        <v>6.112364682828874E-2</v>
      </c>
      <c r="R984" s="30">
        <f t="shared" si="315"/>
        <v>1.5871779299652595</v>
      </c>
      <c r="S984" s="30">
        <f t="shared" si="316"/>
        <v>-47.7918446987781</v>
      </c>
      <c r="T984" s="30">
        <f t="shared" si="317"/>
        <v>-15.545048207392396</v>
      </c>
      <c r="U984" s="39">
        <f t="shared" si="318"/>
        <v>7860593.0999678094</v>
      </c>
      <c r="V984" s="39">
        <f t="shared" si="311"/>
        <v>943271.17199613713</v>
      </c>
      <c r="W984" s="39">
        <f t="shared" si="312"/>
        <v>36123242.211455025</v>
      </c>
      <c r="X984" s="30">
        <f t="shared" si="313"/>
        <v>260.58505763529888</v>
      </c>
    </row>
    <row r="985" spans="5:24" x14ac:dyDescent="0.3">
      <c r="E985" s="30">
        <f t="shared" si="319"/>
        <v>9.8299999999998349</v>
      </c>
      <c r="F985" s="30">
        <f t="shared" si="320"/>
        <v>254.33721898330788</v>
      </c>
      <c r="G985" s="30">
        <f t="shared" si="314"/>
        <v>5.5386610202846018</v>
      </c>
      <c r="H985" s="30">
        <f t="shared" si="321"/>
        <v>6.2406417034033268E-3</v>
      </c>
      <c r="I985" s="30">
        <f t="shared" si="302"/>
        <v>3.9407999951485557</v>
      </c>
      <c r="J985" s="30">
        <f t="shared" si="303"/>
        <v>63.257630578091437</v>
      </c>
      <c r="K985" s="30">
        <f t="shared" si="304"/>
        <v>90.247219886386247</v>
      </c>
      <c r="L985" s="30">
        <f t="shared" si="305"/>
        <v>3606.4622607617839</v>
      </c>
      <c r="M985" s="30">
        <f t="shared" si="306"/>
        <v>1.9976576196235319E-2</v>
      </c>
      <c r="N985" s="30">
        <f t="shared" si="307"/>
        <v>1.6079918483067883E-2</v>
      </c>
      <c r="O985" s="30">
        <f t="shared" si="308"/>
        <v>64.190288895155874</v>
      </c>
      <c r="P985" s="30">
        <f t="shared" si="309"/>
        <v>8.2526282071766363E-2</v>
      </c>
      <c r="Q985" s="30">
        <f t="shared" si="310"/>
        <v>6.1061589779520566E-2</v>
      </c>
      <c r="R985" s="30">
        <f t="shared" si="315"/>
        <v>0.99106508609686195</v>
      </c>
      <c r="S985" s="30">
        <f t="shared" si="316"/>
        <v>-61.565681950148836</v>
      </c>
      <c r="T985" s="30">
        <f t="shared" si="317"/>
        <v>-15.530234931222836</v>
      </c>
      <c r="U985" s="39">
        <f t="shared" si="318"/>
        <v>7049950.1554664019</v>
      </c>
      <c r="V985" s="39">
        <f t="shared" si="311"/>
        <v>845994.01865596825</v>
      </c>
      <c r="W985" s="39">
        <f t="shared" si="312"/>
        <v>36131702.151641585</v>
      </c>
      <c r="X985" s="30">
        <f t="shared" si="313"/>
        <v>260.77095160967656</v>
      </c>
    </row>
    <row r="986" spans="5:24" x14ac:dyDescent="0.3">
      <c r="E986" s="30">
        <f t="shared" si="319"/>
        <v>9.8399999999998347</v>
      </c>
      <c r="F986" s="30">
        <f t="shared" si="320"/>
        <v>254.34712963416885</v>
      </c>
      <c r="G986" s="30">
        <f t="shared" si="314"/>
        <v>5.5386999861025563</v>
      </c>
      <c r="H986" s="30">
        <f t="shared" si="321"/>
        <v>3.8965817954483839E-3</v>
      </c>
      <c r="I986" s="30">
        <f t="shared" si="302"/>
        <v>3.3251431756470673</v>
      </c>
      <c r="J986" s="30">
        <f t="shared" si="303"/>
        <v>63.102328228779207</v>
      </c>
      <c r="K986" s="30">
        <f t="shared" si="304"/>
        <v>90.376638510813109</v>
      </c>
      <c r="L986" s="30">
        <f t="shared" si="305"/>
        <v>3611.6340919320155</v>
      </c>
      <c r="M986" s="30">
        <f t="shared" si="306"/>
        <v>1.6960916941842267E-2</v>
      </c>
      <c r="N986" s="30">
        <f t="shared" si="307"/>
        <v>1.6125825506495158E-2</v>
      </c>
      <c r="O986" s="30">
        <f t="shared" si="308"/>
        <v>64.080101878318857</v>
      </c>
      <c r="P986" s="30">
        <f t="shared" si="309"/>
        <v>2.083079187212538E-2</v>
      </c>
      <c r="Q986" s="30">
        <f t="shared" si="310"/>
        <v>6.0980166979651952E-2</v>
      </c>
      <c r="R986" s="30">
        <f t="shared" si="315"/>
        <v>0.21240310956261518</v>
      </c>
      <c r="S986" s="30">
        <f t="shared" si="316"/>
        <v>-207.09536951851697</v>
      </c>
      <c r="T986" s="30">
        <f t="shared" si="317"/>
        <v>-15.510130435886797</v>
      </c>
      <c r="U986" s="39">
        <f t="shared" si="318"/>
        <v>5985924.5764135299</v>
      </c>
      <c r="V986" s="39">
        <f t="shared" si="311"/>
        <v>718310.94916962355</v>
      </c>
      <c r="W986" s="39">
        <f t="shared" si="312"/>
        <v>36138885.261133283</v>
      </c>
      <c r="X986" s="30">
        <f t="shared" si="313"/>
        <v>260.95622051532217</v>
      </c>
    </row>
    <row r="987" spans="5:24" x14ac:dyDescent="0.3">
      <c r="E987" s="30">
        <f t="shared" si="319"/>
        <v>9.8499999999998344</v>
      </c>
      <c r="F987" s="30">
        <f t="shared" si="320"/>
        <v>254.34925366526448</v>
      </c>
      <c r="G987" s="30">
        <f t="shared" si="314"/>
        <v>5.5387083369820411</v>
      </c>
      <c r="H987" s="30">
        <f t="shared" si="321"/>
        <v>8.3508794848086154E-4</v>
      </c>
      <c r="I987" s="30">
        <f t="shared" si="302"/>
        <v>1.2541894804618976</v>
      </c>
      <c r="J987" s="30">
        <f t="shared" si="303"/>
        <v>62.947226924420342</v>
      </c>
      <c r="K987" s="30">
        <f t="shared" si="304"/>
        <v>90.505889597778832</v>
      </c>
      <c r="L987" s="30">
        <f t="shared" si="305"/>
        <v>3616.7992279649166</v>
      </c>
      <c r="M987" s="30">
        <f t="shared" si="306"/>
        <v>6.4814889057072762E-3</v>
      </c>
      <c r="N987" s="30">
        <f t="shared" si="307"/>
        <v>1.6171870457781058E-2</v>
      </c>
      <c r="O987" s="30">
        <f t="shared" si="308"/>
        <v>63.97005750287623</v>
      </c>
      <c r="P987" s="30">
        <f t="shared" si="309"/>
        <v>-0.63253880386047134</v>
      </c>
      <c r="Q987" s="30">
        <f t="shared" si="310"/>
        <v>6.0697222422676313E-2</v>
      </c>
      <c r="R987" s="30">
        <f t="shared" si="315"/>
        <v>-2.4647413155016134</v>
      </c>
      <c r="S987" s="30">
        <f t="shared" si="316"/>
        <v>2.6062620281079005</v>
      </c>
      <c r="T987" s="30">
        <f t="shared" si="317"/>
        <v>-15.438293222762276</v>
      </c>
      <c r="U987" s="39">
        <f t="shared" si="318"/>
        <v>2287495.8860869007</v>
      </c>
      <c r="V987" s="39">
        <f t="shared" si="311"/>
        <v>274499.50633042806</v>
      </c>
      <c r="W987" s="39">
        <f t="shared" si="312"/>
        <v>36141630.256196588</v>
      </c>
      <c r="X987" s="30">
        <f t="shared" si="313"/>
        <v>261.14073848122456</v>
      </c>
    </row>
    <row r="988" spans="5:24" x14ac:dyDescent="0.3">
      <c r="E988" s="30">
        <f t="shared" si="319"/>
        <v>9.8599999999998342</v>
      </c>
      <c r="F988" s="30">
        <f t="shared" si="320"/>
        <v>254.32460625210948</v>
      </c>
      <c r="G988" s="30">
        <f t="shared" si="314"/>
        <v>5.5386114284710422</v>
      </c>
      <c r="H988" s="30">
        <f t="shared" si="321"/>
        <v>-9.6908510998972019E-3</v>
      </c>
      <c r="I988" s="30">
        <f t="shared" si="302"/>
        <v>1.2802521007429766</v>
      </c>
      <c r="J988" s="30">
        <f t="shared" si="303"/>
        <v>62.792843992192722</v>
      </c>
      <c r="K988" s="30">
        <f t="shared" si="304"/>
        <v>90.634542041301856</v>
      </c>
      <c r="L988" s="30">
        <f t="shared" si="305"/>
        <v>3621.940440989591</v>
      </c>
      <c r="M988" s="30">
        <f t="shared" si="306"/>
        <v>6.6379381242830443E-3</v>
      </c>
      <c r="N988" s="30">
        <f t="shared" si="307"/>
        <v>1.6218053751330445E-2</v>
      </c>
      <c r="O988" s="30">
        <f t="shared" si="308"/>
        <v>63.860522812460744</v>
      </c>
      <c r="P988" s="30">
        <f t="shared" si="309"/>
        <v>-0.61060257093953552</v>
      </c>
      <c r="Q988" s="30">
        <f t="shared" si="310"/>
        <v>6.0701446551577859E-2</v>
      </c>
      <c r="R988" s="30">
        <f t="shared" si="315"/>
        <v>-2.4364591346985112</v>
      </c>
      <c r="S988" s="30">
        <f t="shared" si="316"/>
        <v>2.764795105900927</v>
      </c>
      <c r="T988" s="30">
        <f t="shared" si="317"/>
        <v>-15.437871493163508</v>
      </c>
      <c r="U988" s="39">
        <f t="shared" si="318"/>
        <v>2342484.1051059649</v>
      </c>
      <c r="V988" s="39">
        <f t="shared" si="311"/>
        <v>281098.09261271579</v>
      </c>
      <c r="W988" s="39">
        <f t="shared" si="312"/>
        <v>36144441.237122715</v>
      </c>
      <c r="X988" s="30">
        <f t="shared" si="313"/>
        <v>261.32326414066625</v>
      </c>
    </row>
    <row r="989" spans="5:24" x14ac:dyDescent="0.3">
      <c r="E989" s="30">
        <f t="shared" si="319"/>
        <v>9.869999999999834</v>
      </c>
      <c r="F989" s="30">
        <f t="shared" si="320"/>
        <v>254.30024166076248</v>
      </c>
      <c r="G989" s="30">
        <f t="shared" si="314"/>
        <v>5.5385156227255479</v>
      </c>
      <c r="H989" s="30">
        <f t="shared" si="321"/>
        <v>-9.580574549428178E-3</v>
      </c>
      <c r="I989" s="30">
        <f t="shared" si="302"/>
        <v>1.3079000518019859</v>
      </c>
      <c r="J989" s="30">
        <f t="shared" si="303"/>
        <v>62.638465277261091</v>
      </c>
      <c r="K989" s="30">
        <f t="shared" si="304"/>
        <v>90.763190970411557</v>
      </c>
      <c r="L989" s="30">
        <f t="shared" si="305"/>
        <v>3627.0815135711696</v>
      </c>
      <c r="M989" s="30">
        <f t="shared" si="306"/>
        <v>6.8035752128213995E-3</v>
      </c>
      <c r="N989" s="30">
        <f t="shared" si="307"/>
        <v>1.6264375802793291E-2</v>
      </c>
      <c r="O989" s="30">
        <f t="shared" si="308"/>
        <v>63.750991114216745</v>
      </c>
      <c r="P989" s="30">
        <f t="shared" si="309"/>
        <v>-0.58831751221493822</v>
      </c>
      <c r="Q989" s="30">
        <f t="shared" si="310"/>
        <v>6.0705918752968394E-2</v>
      </c>
      <c r="R989" s="30">
        <f t="shared" si="315"/>
        <v>-2.4058838763341366</v>
      </c>
      <c r="S989" s="30">
        <f t="shared" si="316"/>
        <v>2.9408453511163803</v>
      </c>
      <c r="T989" s="30">
        <f t="shared" si="317"/>
        <v>-15.437529809118475</v>
      </c>
      <c r="U989" s="39">
        <f t="shared" si="318"/>
        <v>2400706.3167768847</v>
      </c>
      <c r="V989" s="39">
        <f t="shared" si="311"/>
        <v>288084.75801322615</v>
      </c>
      <c r="W989" s="39">
        <f t="shared" si="312"/>
        <v>36147322.084702849</v>
      </c>
      <c r="X989" s="30">
        <f t="shared" si="313"/>
        <v>261.50551647953949</v>
      </c>
    </row>
    <row r="990" spans="5:24" x14ac:dyDescent="0.3">
      <c r="E990" s="30">
        <f t="shared" si="319"/>
        <v>9.8799999999998338</v>
      </c>
      <c r="F990" s="30">
        <f t="shared" si="320"/>
        <v>254.27618282199913</v>
      </c>
      <c r="G990" s="30">
        <f t="shared" si="314"/>
        <v>5.5384210102440283</v>
      </c>
      <c r="H990" s="30">
        <f t="shared" si="321"/>
        <v>-9.4612481519540381E-3</v>
      </c>
      <c r="I990" s="30">
        <f t="shared" si="302"/>
        <v>1.3373085053131497</v>
      </c>
      <c r="J990" s="30">
        <f t="shared" si="303"/>
        <v>62.484089979169909</v>
      </c>
      <c r="K990" s="30">
        <f t="shared" si="304"/>
        <v>90.891837052154216</v>
      </c>
      <c r="L990" s="30">
        <f t="shared" si="305"/>
        <v>3632.2224723661757</v>
      </c>
      <c r="M990" s="30">
        <f t="shared" si="306"/>
        <v>6.9793928960385672E-3</v>
      </c>
      <c r="N990" s="30">
        <f t="shared" si="307"/>
        <v>1.631083702906835E-2</v>
      </c>
      <c r="O990" s="30">
        <f t="shared" si="308"/>
        <v>63.641461840221055</v>
      </c>
      <c r="P990" s="30">
        <f t="shared" si="309"/>
        <v>-0.56565586019950742</v>
      </c>
      <c r="Q990" s="30">
        <f t="shared" si="310"/>
        <v>6.0710665830415254E-2</v>
      </c>
      <c r="R990" s="30">
        <f t="shared" si="315"/>
        <v>-2.3727639943635523</v>
      </c>
      <c r="S990" s="30">
        <f t="shared" si="316"/>
        <v>3.1374082881307519</v>
      </c>
      <c r="T990" s="30">
        <f t="shared" si="317"/>
        <v>-15.437276363939965</v>
      </c>
      <c r="U990" s="39">
        <f t="shared" si="318"/>
        <v>2462512.2655163486</v>
      </c>
      <c r="V990" s="39">
        <f t="shared" si="311"/>
        <v>295501.47186196182</v>
      </c>
      <c r="W990" s="39">
        <f t="shared" si="312"/>
        <v>36150277.099421471</v>
      </c>
      <c r="X990" s="30">
        <f t="shared" si="313"/>
        <v>261.68749800909359</v>
      </c>
    </row>
    <row r="991" spans="5:24" x14ac:dyDescent="0.3">
      <c r="E991" s="30">
        <f t="shared" si="319"/>
        <v>9.8899999999998336</v>
      </c>
      <c r="F991" s="30">
        <f t="shared" si="320"/>
        <v>254.25245518205548</v>
      </c>
      <c r="G991" s="30">
        <f t="shared" si="314"/>
        <v>5.538327691448635</v>
      </c>
      <c r="H991" s="30">
        <f t="shared" si="321"/>
        <v>-9.3318795393315668E-3</v>
      </c>
      <c r="I991" s="30">
        <f t="shared" si="302"/>
        <v>1.3686825881944573</v>
      </c>
      <c r="J991" s="30">
        <f t="shared" si="303"/>
        <v>62.329717215530508</v>
      </c>
      <c r="K991" s="30">
        <f t="shared" si="304"/>
        <v>91.020481021853712</v>
      </c>
      <c r="L991" s="30">
        <f t="shared" si="305"/>
        <v>3637.363346759646</v>
      </c>
      <c r="M991" s="30">
        <f t="shared" si="306"/>
        <v>7.1665514099779016E-3</v>
      </c>
      <c r="N991" s="30">
        <f t="shared" si="307"/>
        <v>1.6357437848307E-2</v>
      </c>
      <c r="O991" s="30">
        <f t="shared" si="308"/>
        <v>63.531934364418902</v>
      </c>
      <c r="P991" s="30">
        <f t="shared" si="309"/>
        <v>-0.54258559166597975</v>
      </c>
      <c r="Q991" s="30">
        <f t="shared" si="310"/>
        <v>6.0715719110291617E-2</v>
      </c>
      <c r="R991" s="30">
        <f t="shared" si="315"/>
        <v>-2.3368054422446303</v>
      </c>
      <c r="S991" s="30">
        <f t="shared" si="316"/>
        <v>3.3582043444622305</v>
      </c>
      <c r="T991" s="30">
        <f t="shared" si="317"/>
        <v>-15.43712065193569</v>
      </c>
      <c r="U991" s="39">
        <f t="shared" si="318"/>
        <v>2528310.7319172989</v>
      </c>
      <c r="V991" s="39">
        <f t="shared" si="311"/>
        <v>303397.28783007583</v>
      </c>
      <c r="W991" s="39">
        <f t="shared" si="312"/>
        <v>36153311.072299771</v>
      </c>
      <c r="X991" s="30">
        <f t="shared" si="313"/>
        <v>261.86921142978326</v>
      </c>
    </row>
    <row r="992" spans="5:24" x14ac:dyDescent="0.3">
      <c r="E992" s="30">
        <f t="shared" si="319"/>
        <v>9.8999999999998334</v>
      </c>
      <c r="F992" s="30">
        <f t="shared" si="320"/>
        <v>254.22908712763305</v>
      </c>
      <c r="G992" s="30">
        <f t="shared" si="314"/>
        <v>5.5382357783603728</v>
      </c>
      <c r="H992" s="30">
        <f t="shared" si="321"/>
        <v>-9.1913088262174369E-3</v>
      </c>
      <c r="I992" s="30">
        <f t="shared" si="302"/>
        <v>1.4022646316390797</v>
      </c>
      <c r="J992" s="30">
        <f t="shared" si="303"/>
        <v>62.17534600901115</v>
      </c>
      <c r="K992" s="30">
        <f t="shared" si="304"/>
        <v>91.149123693953172</v>
      </c>
      <c r="L992" s="30">
        <f t="shared" si="305"/>
        <v>3642.5041692983823</v>
      </c>
      <c r="M992" s="30">
        <f t="shared" si="306"/>
        <v>7.3664186958964113E-3</v>
      </c>
      <c r="N992" s="30">
        <f t="shared" si="307"/>
        <v>1.6404178679916909E-2</v>
      </c>
      <c r="O992" s="30">
        <f t="shared" si="308"/>
        <v>63.422407993393406</v>
      </c>
      <c r="P992" s="30">
        <f t="shared" si="309"/>
        <v>-0.51906946456560632</v>
      </c>
      <c r="Q992" s="30">
        <f t="shared" si="310"/>
        <v>6.072111552701142E-2</v>
      </c>
      <c r="R992" s="30">
        <f t="shared" si="315"/>
        <v>-2.2976614704161826</v>
      </c>
      <c r="S992" s="30">
        <f t="shared" si="316"/>
        <v>3.6079138310031946</v>
      </c>
      <c r="T992" s="30">
        <f t="shared" si="317"/>
        <v>-15.437073769803659</v>
      </c>
      <c r="U992" s="39">
        <f t="shared" si="318"/>
        <v>2598583.7000046917</v>
      </c>
      <c r="V992" s="39">
        <f t="shared" si="311"/>
        <v>311830.04400056298</v>
      </c>
      <c r="W992" s="39">
        <f t="shared" si="312"/>
        <v>36156429.372739777</v>
      </c>
      <c r="X992" s="30">
        <f t="shared" si="313"/>
        <v>262.05065966175727</v>
      </c>
    </row>
    <row r="993" spans="5:24" x14ac:dyDescent="0.3">
      <c r="E993" s="30">
        <f t="shared" si="319"/>
        <v>9.9099999999998332</v>
      </c>
      <c r="F993" s="30">
        <f t="shared" si="320"/>
        <v>254.20611051292889</v>
      </c>
      <c r="G993" s="30">
        <f t="shared" si="314"/>
        <v>5.5381453966762315</v>
      </c>
      <c r="H993" s="30">
        <f t="shared" si="321"/>
        <v>-9.0381684141327412E-3</v>
      </c>
      <c r="I993" s="30">
        <f t="shared" si="302"/>
        <v>1.4383437699491115</v>
      </c>
      <c r="J993" s="30">
        <f t="shared" si="303"/>
        <v>62.020975271313112</v>
      </c>
      <c r="K993" s="30">
        <f t="shared" si="304"/>
        <v>91.277765975368197</v>
      </c>
      <c r="L993" s="30">
        <f t="shared" si="305"/>
        <v>3647.6449762245757</v>
      </c>
      <c r="M993" s="30">
        <f t="shared" si="306"/>
        <v>7.5806235480539736E-3</v>
      </c>
      <c r="N993" s="30">
        <f t="shared" si="307"/>
        <v>1.6451059944565877E-2</v>
      </c>
      <c r="O993" s="30">
        <f t="shared" si="308"/>
        <v>63.312881954996655</v>
      </c>
      <c r="P993" s="30">
        <f t="shared" si="309"/>
        <v>-0.49506375725057816</v>
      </c>
      <c r="Q993" s="30">
        <f t="shared" si="310"/>
        <v>6.0726899058019673E-2</v>
      </c>
      <c r="R993" s="30">
        <f t="shared" si="315"/>
        <v>-2.2549191349096116</v>
      </c>
      <c r="S993" s="30">
        <f t="shared" si="316"/>
        <v>3.8925104073779764</v>
      </c>
      <c r="T993" s="30">
        <f t="shared" si="317"/>
        <v>-15.437148813050426</v>
      </c>
      <c r="U993" s="39">
        <f t="shared" si="318"/>
        <v>2673905.0905280118</v>
      </c>
      <c r="V993" s="39">
        <f t="shared" si="311"/>
        <v>320868.61086336139</v>
      </c>
      <c r="W993" s="39">
        <f t="shared" si="312"/>
        <v>36159638.058848411</v>
      </c>
      <c r="X993" s="30">
        <f t="shared" si="313"/>
        <v>262.23184588243129</v>
      </c>
    </row>
    <row r="994" spans="5:24" x14ac:dyDescent="0.3">
      <c r="E994" s="30">
        <f t="shared" si="319"/>
        <v>9.919999999999833</v>
      </c>
      <c r="F994" s="30">
        <f t="shared" si="320"/>
        <v>254.18356132157979</v>
      </c>
      <c r="G994" s="30">
        <f t="shared" si="314"/>
        <v>5.538056688377802</v>
      </c>
      <c r="H994" s="30">
        <f t="shared" si="321"/>
        <v>-8.8708298429551746E-3</v>
      </c>
      <c r="I994" s="30">
        <f t="shared" si="302"/>
        <v>1.4772688740228912</v>
      </c>
      <c r="J994" s="30">
        <f t="shared" si="303"/>
        <v>61.866603783182612</v>
      </c>
      <c r="K994" s="30">
        <f t="shared" si="304"/>
        <v>91.406408882143623</v>
      </c>
      <c r="L994" s="30">
        <f t="shared" si="305"/>
        <v>3652.7858081414406</v>
      </c>
      <c r="M994" s="30">
        <f t="shared" si="306"/>
        <v>7.8111271221270239E-3</v>
      </c>
      <c r="N994" s="30">
        <f t="shared" si="307"/>
        <v>1.6498082064185609E-2</v>
      </c>
      <c r="O994" s="30">
        <f t="shared" si="308"/>
        <v>63.203355384168063</v>
      </c>
      <c r="P994" s="30">
        <f t="shared" si="309"/>
        <v>-0.47051658976625965</v>
      </c>
      <c r="Q994" s="30">
        <f t="shared" si="310"/>
        <v>6.073312265451964E-2</v>
      </c>
      <c r="R994" s="30">
        <f t="shared" si="315"/>
        <v>-2.2080811442125485</v>
      </c>
      <c r="S994" s="30">
        <f t="shared" si="316"/>
        <v>4.2197451758803108</v>
      </c>
      <c r="T994" s="30">
        <f t="shared" si="317"/>
        <v>-15.43736140650612</v>
      </c>
      <c r="U994" s="39">
        <f t="shared" si="318"/>
        <v>2754965.9660617281</v>
      </c>
      <c r="V994" s="39">
        <f t="shared" si="311"/>
        <v>330595.91592740733</v>
      </c>
      <c r="W994" s="39">
        <f t="shared" si="312"/>
        <v>36162944.018007688</v>
      </c>
      <c r="X994" s="30">
        <f t="shared" si="313"/>
        <v>262.41277357338248</v>
      </c>
    </row>
    <row r="995" spans="5:24" x14ac:dyDescent="0.3">
      <c r="E995" s="30">
        <f t="shared" si="319"/>
        <v>9.9299999999998327</v>
      </c>
      <c r="F995" s="30">
        <f t="shared" si="320"/>
        <v>254.16148051013766</v>
      </c>
      <c r="G995" s="30">
        <f t="shared" si="314"/>
        <v>5.5379698150550034</v>
      </c>
      <c r="H995" s="30">
        <f t="shared" si="321"/>
        <v>-8.6873322798552977E-3</v>
      </c>
      <c r="I995" s="30">
        <f t="shared" si="302"/>
        <v>1.5194663257816943</v>
      </c>
      <c r="J995" s="30">
        <f t="shared" si="303"/>
        <v>61.712230169117554</v>
      </c>
      <c r="K995" s="30">
        <f t="shared" si="304"/>
        <v>91.535053560531168</v>
      </c>
      <c r="L995" s="30">
        <f t="shared" si="305"/>
        <v>3657.9267108555255</v>
      </c>
      <c r="M995" s="30">
        <f t="shared" si="306"/>
        <v>8.0603210646262771E-3</v>
      </c>
      <c r="N995" s="30">
        <f t="shared" si="307"/>
        <v>1.6545245461975503E-2</v>
      </c>
      <c r="O995" s="30">
        <f t="shared" si="308"/>
        <v>63.093827304988906</v>
      </c>
      <c r="P995" s="30">
        <f t="shared" si="309"/>
        <v>-0.44536564526450834</v>
      </c>
      <c r="Q995" s="30">
        <f t="shared" si="310"/>
        <v>6.0739850890967124E-2</v>
      </c>
      <c r="R995" s="30">
        <f t="shared" si="315"/>
        <v>-2.1565409468468668</v>
      </c>
      <c r="S995" s="30">
        <f t="shared" si="316"/>
        <v>4.5998678994554245</v>
      </c>
      <c r="T995" s="30">
        <f t="shared" si="317"/>
        <v>-15.437730428413209</v>
      </c>
      <c r="U995" s="39">
        <f t="shared" si="318"/>
        <v>2842609.1195293763</v>
      </c>
      <c r="V995" s="39">
        <f t="shared" si="311"/>
        <v>341113.09434352512</v>
      </c>
      <c r="W995" s="39">
        <f t="shared" si="312"/>
        <v>36166355.148951121</v>
      </c>
      <c r="X995" s="30">
        <f t="shared" si="313"/>
        <v>262.59344657972503</v>
      </c>
    </row>
    <row r="996" spans="5:24" x14ac:dyDescent="0.3">
      <c r="E996" s="30">
        <f t="shared" si="319"/>
        <v>9.9399999999998325</v>
      </c>
      <c r="F996" s="30">
        <f t="shared" si="320"/>
        <v>254.13991510066919</v>
      </c>
      <c r="G996" s="30">
        <f t="shared" si="314"/>
        <v>5.5378849622111286</v>
      </c>
      <c r="H996" s="30">
        <f t="shared" si="321"/>
        <v>-8.4852843874827499E-3</v>
      </c>
      <c r="I996" s="30">
        <f t="shared" si="302"/>
        <v>1.5654650047762486</v>
      </c>
      <c r="J996" s="30">
        <f t="shared" si="303"/>
        <v>61.557852864833421</v>
      </c>
      <c r="K996" s="30">
        <f t="shared" si="304"/>
        <v>91.663701314101274</v>
      </c>
      <c r="L996" s="30">
        <f t="shared" si="305"/>
        <v>3663.0677364601529</v>
      </c>
      <c r="M996" s="30">
        <f t="shared" si="306"/>
        <v>8.3311652527248304E-3</v>
      </c>
      <c r="N996" s="30">
        <f t="shared" si="307"/>
        <v>1.6592550562406442E-2</v>
      </c>
      <c r="O996" s="30">
        <f t="shared" si="308"/>
        <v>62.984296607599319</v>
      </c>
      <c r="P996" s="30">
        <f t="shared" si="309"/>
        <v>-0.4195350083177446</v>
      </c>
      <c r="Q996" s="30">
        <f t="shared" si="310"/>
        <v>6.0747163684045785E-2</v>
      </c>
      <c r="R996" s="30">
        <f t="shared" si="315"/>
        <v>-2.0995477612164004</v>
      </c>
      <c r="S996" s="30">
        <f t="shared" si="316"/>
        <v>5.0467340937935763</v>
      </c>
      <c r="T996" s="30">
        <f t="shared" si="317"/>
        <v>-15.43827902126985</v>
      </c>
      <c r="U996" s="39">
        <f t="shared" si="318"/>
        <v>2937877.6246183752</v>
      </c>
      <c r="V996" s="39">
        <f t="shared" si="311"/>
        <v>352545.31495420501</v>
      </c>
      <c r="W996" s="39">
        <f t="shared" si="312"/>
        <v>36169880.602100663</v>
      </c>
      <c r="X996" s="30">
        <f t="shared" si="313"/>
        <v>262.77386918652775</v>
      </c>
    </row>
    <row r="997" spans="5:24" x14ac:dyDescent="0.3">
      <c r="E997" s="30">
        <f t="shared" si="319"/>
        <v>9.9499999999998323</v>
      </c>
      <c r="F997" s="30">
        <f t="shared" si="320"/>
        <v>254.11891962305702</v>
      </c>
      <c r="G997" s="30">
        <f t="shared" si="314"/>
        <v>5.5378023449453195</v>
      </c>
      <c r="H997" s="30">
        <f t="shared" si="321"/>
        <v>-8.261726580904849E-3</v>
      </c>
      <c r="I997" s="30">
        <f t="shared" si="302"/>
        <v>1.6159323457141843</v>
      </c>
      <c r="J997" s="30">
        <f t="shared" si="303"/>
        <v>61.403470074620721</v>
      </c>
      <c r="K997" s="30">
        <f t="shared" si="304"/>
        <v>91.792353639278517</v>
      </c>
      <c r="L997" s="30">
        <f t="shared" si="305"/>
        <v>3668.2089447554899</v>
      </c>
      <c r="M997" s="30">
        <f t="shared" si="306"/>
        <v>8.627386258541217E-3</v>
      </c>
      <c r="N997" s="30">
        <f t="shared" si="307"/>
        <v>1.6639997791224669E-2</v>
      </c>
      <c r="O997" s="30">
        <f t="shared" si="308"/>
        <v>62.874762017943397</v>
      </c>
      <c r="P997" s="30">
        <f t="shared" si="309"/>
        <v>-0.39293066476007737</v>
      </c>
      <c r="Q997" s="30">
        <f t="shared" si="310"/>
        <v>6.0755161651202823E-2</v>
      </c>
      <c r="R997" s="30">
        <f t="shared" si="315"/>
        <v>-2.0361561860447659</v>
      </c>
      <c r="S997" s="30">
        <f t="shared" si="316"/>
        <v>5.5795647217555953</v>
      </c>
      <c r="T997" s="30">
        <f t="shared" si="317"/>
        <v>-15.439036040327847</v>
      </c>
      <c r="U997" s="39">
        <f t="shared" si="318"/>
        <v>3042084.7902349234</v>
      </c>
      <c r="V997" s="39">
        <f t="shared" si="311"/>
        <v>365050.17482819076</v>
      </c>
      <c r="W997" s="39">
        <f t="shared" si="312"/>
        <v>36173531.103848942</v>
      </c>
      <c r="X997" s="30">
        <f t="shared" si="313"/>
        <v>262.95404621903469</v>
      </c>
    </row>
    <row r="998" spans="5:24" x14ac:dyDescent="0.3">
      <c r="E998" s="30">
        <f t="shared" si="319"/>
        <v>9.9599999999998321</v>
      </c>
      <c r="F998" s="30">
        <f t="shared" si="320"/>
        <v>254.09855806119657</v>
      </c>
      <c r="G998" s="30">
        <f t="shared" si="314"/>
        <v>5.5377222156197243</v>
      </c>
      <c r="H998" s="30">
        <f t="shared" si="321"/>
        <v>-8.0129325595201806E-3</v>
      </c>
      <c r="I998" s="30">
        <f t="shared" si="302"/>
        <v>1.6717279929317403</v>
      </c>
      <c r="J998" s="30">
        <f t="shared" si="303"/>
        <v>61.249079714217444</v>
      </c>
      <c r="K998" s="30">
        <f t="shared" si="304"/>
        <v>91.92101227294792</v>
      </c>
      <c r="L998" s="30">
        <f t="shared" si="305"/>
        <v>3673.3504051509899</v>
      </c>
      <c r="M998" s="30">
        <f t="shared" si="306"/>
        <v>8.9537722056833181E-3</v>
      </c>
      <c r="N998" s="30">
        <f t="shared" si="307"/>
        <v>1.6687587575455548E-2</v>
      </c>
      <c r="O998" s="30">
        <f t="shared" si="308"/>
        <v>62.765222057237281</v>
      </c>
      <c r="P998" s="30">
        <f t="shared" si="309"/>
        <v>-0.36543390284042265</v>
      </c>
      <c r="Q998" s="30">
        <f t="shared" si="310"/>
        <v>6.076397407177566E-2</v>
      </c>
      <c r="R998" s="30">
        <f t="shared" si="315"/>
        <v>-1.9651513337706434</v>
      </c>
      <c r="S998" s="30">
        <f t="shared" si="316"/>
        <v>6.2258607890195048</v>
      </c>
      <c r="T998" s="30">
        <f t="shared" si="317"/>
        <v>-15.44003819370613</v>
      </c>
      <c r="U998" s="39">
        <f t="shared" si="318"/>
        <v>3156918.0908398447</v>
      </c>
      <c r="V998" s="39">
        <f t="shared" si="311"/>
        <v>378830.17090078135</v>
      </c>
      <c r="W998" s="39">
        <f t="shared" si="312"/>
        <v>36177319.405557953</v>
      </c>
      <c r="X998" s="30">
        <f t="shared" si="313"/>
        <v>263.13398317700819</v>
      </c>
    </row>
    <row r="999" spans="5:24" x14ac:dyDescent="0.3">
      <c r="E999" s="30">
        <f t="shared" si="319"/>
        <v>9.9699999999998319</v>
      </c>
      <c r="F999" s="30">
        <f t="shared" si="320"/>
        <v>254.07890654785885</v>
      </c>
      <c r="G999" s="30">
        <f t="shared" si="314"/>
        <v>5.5376448744752773</v>
      </c>
      <c r="H999" s="30">
        <f t="shared" si="321"/>
        <v>-7.7341144447018451E-3</v>
      </c>
      <c r="I999" s="30">
        <f t="shared" si="302"/>
        <v>1.7339866008219353</v>
      </c>
      <c r="J999" s="30">
        <f t="shared" si="303"/>
        <v>61.094679332280386</v>
      </c>
      <c r="K999" s="30">
        <f t="shared" si="304"/>
        <v>92.049679257895477</v>
      </c>
      <c r="L999" s="30">
        <f t="shared" si="305"/>
        <v>3678.492199280533</v>
      </c>
      <c r="M999" s="30">
        <f t="shared" si="306"/>
        <v>9.3166270648427519E-3</v>
      </c>
      <c r="N999" s="30">
        <f t="shared" si="307"/>
        <v>1.6735320343407457E-2</v>
      </c>
      <c r="O999" s="30">
        <f t="shared" si="308"/>
        <v>62.655674986252933</v>
      </c>
      <c r="P999" s="30">
        <f t="shared" si="309"/>
        <v>-0.33689128924229561</v>
      </c>
      <c r="Q999" s="30">
        <f t="shared" si="310"/>
        <v>6.0773771152972965E-2</v>
      </c>
      <c r="R999" s="30">
        <f t="shared" si="315"/>
        <v>-1.8849334762316703</v>
      </c>
      <c r="S999" s="30">
        <f t="shared" si="316"/>
        <v>7.0264755811093407</v>
      </c>
      <c r="T999" s="30">
        <f t="shared" si="317"/>
        <v>-15.441333321337178</v>
      </c>
      <c r="U999" s="39">
        <f t="shared" si="318"/>
        <v>3284599.294521661</v>
      </c>
      <c r="V999" s="39">
        <f t="shared" si="311"/>
        <v>394151.91534259933</v>
      </c>
      <c r="W999" s="39">
        <f t="shared" si="312"/>
        <v>36181260.924711376</v>
      </c>
      <c r="X999" s="30">
        <f t="shared" si="313"/>
        <v>263.31368641951161</v>
      </c>
    </row>
    <row r="1000" spans="5:24" x14ac:dyDescent="0.3">
      <c r="E1000" s="30">
        <f t="shared" si="319"/>
        <v>9.9799999999998317</v>
      </c>
      <c r="F1000" s="30">
        <f t="shared" si="320"/>
        <v>254.06005721309654</v>
      </c>
      <c r="G1000" s="30">
        <f t="shared" si="314"/>
        <v>5.5375706847905048</v>
      </c>
      <c r="H1000" s="30">
        <f t="shared" si="321"/>
        <v>-7.4189684772463238E-3</v>
      </c>
      <c r="I1000" s="30">
        <f t="shared" si="302"/>
        <v>1.8042513566330287</v>
      </c>
      <c r="J1000" s="30">
        <f t="shared" si="303"/>
        <v>60.940265999067016</v>
      </c>
      <c r="K1000" s="30">
        <f t="shared" si="304"/>
        <v>92.178357035573285</v>
      </c>
      <c r="L1000" s="30">
        <f t="shared" si="305"/>
        <v>3683.6344247095039</v>
      </c>
      <c r="M1000" s="30">
        <f t="shared" si="306"/>
        <v>9.7245020335875662E-3</v>
      </c>
      <c r="N1000" s="30">
        <f t="shared" si="307"/>
        <v>1.6783196524675647E-2</v>
      </c>
      <c r="O1000" s="30">
        <f t="shared" si="308"/>
        <v>62.546118726338051</v>
      </c>
      <c r="P1000" s="30">
        <f t="shared" si="309"/>
        <v>-0.30709878030645577</v>
      </c>
      <c r="Q1000" s="30">
        <f t="shared" si="310"/>
        <v>6.0784783777129078E-2</v>
      </c>
      <c r="R1000" s="30">
        <f t="shared" si="315"/>
        <v>-1.7933323262556071</v>
      </c>
      <c r="S1000" s="30">
        <f t="shared" si="316"/>
        <v>8.0449930167638435</v>
      </c>
      <c r="T1000" s="30">
        <f t="shared" si="317"/>
        <v>-15.442985644103116</v>
      </c>
      <c r="U1000" s="39">
        <f t="shared" si="318"/>
        <v>3428142.2541787047</v>
      </c>
      <c r="V1000" s="39">
        <f t="shared" si="311"/>
        <v>411377.07050144457</v>
      </c>
      <c r="W1000" s="39">
        <f t="shared" si="312"/>
        <v>36185374.695416391</v>
      </c>
      <c r="X1000" s="30">
        <f t="shared" si="313"/>
        <v>263.49316342700632</v>
      </c>
    </row>
    <row r="1001" spans="5:24" x14ac:dyDescent="0.3">
      <c r="E1001" s="30">
        <f t="shared" si="319"/>
        <v>9.9899999999998315</v>
      </c>
      <c r="F1001" s="30">
        <f t="shared" si="320"/>
        <v>254.04212388983399</v>
      </c>
      <c r="G1001" s="30">
        <f t="shared" si="314"/>
        <v>5.5375000953542184</v>
      </c>
      <c r="H1001" s="30">
        <f t="shared" si="321"/>
        <v>-7.0589436286461194E-3</v>
      </c>
      <c r="I1001" s="30">
        <f t="shared" si="302"/>
        <v>1.8847012868006672</v>
      </c>
      <c r="J1001" s="30">
        <f t="shared" si="303"/>
        <v>60.785836142625982</v>
      </c>
      <c r="K1001" s="30">
        <f t="shared" si="304"/>
        <v>92.307048582607479</v>
      </c>
      <c r="L1001" s="30">
        <f t="shared" si="305"/>
        <v>3688.7772003899308</v>
      </c>
      <c r="M1001" s="30">
        <f t="shared" si="306"/>
        <v>1.0189438498951143E-2</v>
      </c>
      <c r="N1001" s="30">
        <f t="shared" si="307"/>
        <v>1.6831216550146057E-2</v>
      </c>
      <c r="O1001" s="30">
        <f t="shared" si="308"/>
        <v>62.436550743193138</v>
      </c>
      <c r="P1001" s="30">
        <f t="shared" si="309"/>
        <v>-0.27577518451852367</v>
      </c>
      <c r="Q1001" s="30">
        <f t="shared" si="310"/>
        <v>6.0797337061693893E-2</v>
      </c>
      <c r="R1001" s="30">
        <f t="shared" si="315"/>
        <v>-1.6872914025304384</v>
      </c>
      <c r="S1001" s="30">
        <f t="shared" si="316"/>
        <v>9.386437732016164</v>
      </c>
      <c r="T1001" s="30">
        <f t="shared" si="317"/>
        <v>-15.445084633998835</v>
      </c>
      <c r="U1001" s="39">
        <f t="shared" si="318"/>
        <v>3591791.0122659346</v>
      </c>
      <c r="V1001" s="39">
        <f t="shared" si="311"/>
        <v>431014.92147191212</v>
      </c>
      <c r="W1001" s="39">
        <f t="shared" si="312"/>
        <v>36189684.844631113</v>
      </c>
      <c r="X1001" s="30">
        <f t="shared" si="313"/>
        <v>263.67242318727489</v>
      </c>
    </row>
    <row r="1002" spans="5:24" x14ac:dyDescent="0.3">
      <c r="E1002" s="30">
        <f t="shared" si="319"/>
        <v>9.9999999999998312</v>
      </c>
      <c r="F1002" s="30">
        <f t="shared" si="320"/>
        <v>254.02525097580869</v>
      </c>
      <c r="G1002" s="30">
        <f t="shared" si="314"/>
        <v>5.5374336753679483</v>
      </c>
      <c r="H1002" s="30">
        <f t="shared" si="321"/>
        <v>-6.6419986270105369E-3</v>
      </c>
      <c r="I1002" s="30">
        <f t="shared" si="302"/>
        <v>1.9785656641208289</v>
      </c>
      <c r="J1002" s="30">
        <f t="shared" si="303"/>
        <v>60.631385296285991</v>
      </c>
      <c r="K1002" s="30">
        <f t="shared" si="304"/>
        <v>92.435757621224141</v>
      </c>
      <c r="L1002" s="30">
        <f t="shared" si="305"/>
        <v>3693.9206750695312</v>
      </c>
      <c r="M1002" s="30">
        <f t="shared" si="306"/>
        <v>1.0729230104543542E-2</v>
      </c>
      <c r="N1002" s="30">
        <f t="shared" si="307"/>
        <v>1.6879380851999241E-2</v>
      </c>
      <c r="O1002" s="30">
        <f t="shared" si="308"/>
        <v>62.326967867714913</v>
      </c>
      <c r="P1002" s="30">
        <f t="shared" si="309"/>
        <v>-0.24251481759261281</v>
      </c>
      <c r="Q1002" s="30">
        <f t="shared" si="310"/>
        <v>6.0811911435044892E-2</v>
      </c>
      <c r="R1002" s="30">
        <f t="shared" si="315"/>
        <v>-1.5622935871614916</v>
      </c>
      <c r="S1002" s="30">
        <f t="shared" si="316"/>
        <v>11.238469455760363</v>
      </c>
      <c r="T1002" s="30">
        <f t="shared" si="317"/>
        <v>-15.447761064605929</v>
      </c>
      <c r="U1002" s="39">
        <f t="shared" si="318"/>
        <v>3781817.0952088223</v>
      </c>
      <c r="V1002" s="39">
        <f t="shared" si="311"/>
        <v>453818.05142505869</v>
      </c>
      <c r="W1002" s="39">
        <f t="shared" si="312"/>
        <v>36194223.025145367</v>
      </c>
      <c r="X1002" s="30">
        <f t="shared" si="313"/>
        <v>263.85147679068399</v>
      </c>
    </row>
    <row r="1003" spans="5:24" x14ac:dyDescent="0.3">
      <c r="E1003" s="30">
        <f t="shared" si="319"/>
        <v>10.009999999999831</v>
      </c>
      <c r="F1003" s="30">
        <f t="shared" si="320"/>
        <v>254.00962803993707</v>
      </c>
      <c r="G1003" s="30">
        <f t="shared" si="314"/>
        <v>5.5373721719691789</v>
      </c>
      <c r="H1003" s="30">
        <f t="shared" si="321"/>
        <v>-6.1503398769424678E-3</v>
      </c>
      <c r="I1003" s="30">
        <f t="shared" si="302"/>
        <v>2.0909503586784326</v>
      </c>
      <c r="J1003" s="30">
        <f t="shared" si="303"/>
        <v>60.476907685639929</v>
      </c>
      <c r="K1003" s="30">
        <f t="shared" si="304"/>
        <v>92.564488963429184</v>
      </c>
      <c r="L1003" s="30">
        <f t="shared" si="305"/>
        <v>3699.0650410458366</v>
      </c>
      <c r="M1003" s="30">
        <f t="shared" si="306"/>
        <v>1.1371925101996591E-2</v>
      </c>
      <c r="N1003" s="30">
        <f t="shared" si="307"/>
        <v>1.6927689863714249E-2</v>
      </c>
      <c r="O1003" s="30">
        <f t="shared" si="308"/>
        <v>62.217366002961526</v>
      </c>
      <c r="P1003" s="30">
        <f t="shared" si="309"/>
        <v>-0.20669545911857354</v>
      </c>
      <c r="Q1003" s="30">
        <f t="shared" si="310"/>
        <v>6.082926419997612E-2</v>
      </c>
      <c r="R1003" s="30">
        <f t="shared" si="315"/>
        <v>-1.4112177406012918</v>
      </c>
      <c r="S1003" s="30">
        <f t="shared" si="316"/>
        <v>13.975045594006527</v>
      </c>
      <c r="T1003" s="30">
        <f t="shared" si="317"/>
        <v>-15.451218773378994</v>
      </c>
      <c r="U1003" s="39">
        <f t="shared" si="318"/>
        <v>4008106.394406274</v>
      </c>
      <c r="V1003" s="39">
        <f t="shared" si="311"/>
        <v>480972.76732875285</v>
      </c>
      <c r="W1003" s="39">
        <f t="shared" si="312"/>
        <v>36199032.752818651</v>
      </c>
      <c r="X1003" s="30">
        <f t="shared" si="313"/>
        <v>264.03033840441691</v>
      </c>
    </row>
    <row r="1004" spans="5:24" x14ac:dyDescent="0.3">
      <c r="E1004" s="30">
        <f t="shared" si="319"/>
        <v>10.019999999999831</v>
      </c>
      <c r="F1004" s="30">
        <f t="shared" si="320"/>
        <v>253.99551586253105</v>
      </c>
      <c r="G1004" s="30">
        <f t="shared" si="314"/>
        <v>5.5373166127781781</v>
      </c>
      <c r="H1004" s="30">
        <f t="shared" si="321"/>
        <v>-5.5559191000753572E-3</v>
      </c>
      <c r="I1004" s="30">
        <f t="shared" si="302"/>
        <v>2.2307008146184977</v>
      </c>
      <c r="J1004" s="30">
        <f t="shared" si="303"/>
        <v>60.322395497906136</v>
      </c>
      <c r="K1004" s="30">
        <f t="shared" si="304"/>
        <v>92.693249119874011</v>
      </c>
      <c r="L1004" s="30">
        <f t="shared" si="305"/>
        <v>3704.2105584977053</v>
      </c>
      <c r="M1004" s="30">
        <f t="shared" si="306"/>
        <v>1.2165956822481276E-2</v>
      </c>
      <c r="N1004" s="30">
        <f t="shared" si="307"/>
        <v>1.6976144020072505E-2</v>
      </c>
      <c r="O1004" s="30">
        <f t="shared" si="308"/>
        <v>62.107739605764408</v>
      </c>
      <c r="P1004" s="30">
        <f t="shared" si="309"/>
        <v>-0.16727721328535752</v>
      </c>
      <c r="Q1004" s="30">
        <f t="shared" si="310"/>
        <v>6.0850703056429208E-2</v>
      </c>
      <c r="R1004" s="30">
        <f t="shared" si="315"/>
        <v>-1.2217659786475268</v>
      </c>
      <c r="S1004" s="30">
        <f t="shared" si="316"/>
        <v>18.472919403648987</v>
      </c>
      <c r="T1004" s="30">
        <f t="shared" si="317"/>
        <v>-15.455805713415431</v>
      </c>
      <c r="U1004" s="39">
        <f t="shared" si="318"/>
        <v>4287729.6297633834</v>
      </c>
      <c r="V1004" s="39">
        <f t="shared" si="311"/>
        <v>514527.55557160598</v>
      </c>
      <c r="W1004" s="39">
        <f t="shared" si="312"/>
        <v>36204178.028374366</v>
      </c>
      <c r="X1004" s="30">
        <f t="shared" si="313"/>
        <v>264.20902699698644</v>
      </c>
    </row>
    <row r="1005" spans="5:24" x14ac:dyDescent="0.3">
      <c r="E1005" s="30">
        <f t="shared" si="319"/>
        <v>10.029999999999831</v>
      </c>
      <c r="F1005" s="30">
        <f t="shared" si="320"/>
        <v>253.98329820274458</v>
      </c>
      <c r="G1005" s="30">
        <f t="shared" si="314"/>
        <v>5.5372685097492695</v>
      </c>
      <c r="H1005" s="30">
        <f t="shared" si="321"/>
        <v>-4.8103028908563772E-3</v>
      </c>
      <c r="I1005" s="30">
        <f t="shared" si="302"/>
        <v>2.4154300086549876</v>
      </c>
      <c r="J1005" s="30">
        <f t="shared" si="303"/>
        <v>60.167837440771983</v>
      </c>
      <c r="K1005" s="30">
        <f t="shared" si="304"/>
        <v>92.822047500819139</v>
      </c>
      <c r="L1005" s="30">
        <f t="shared" si="305"/>
        <v>3709.3576034782668</v>
      </c>
      <c r="M1005" s="30">
        <f t="shared" si="306"/>
        <v>1.320742600273378E-2</v>
      </c>
      <c r="N1005" s="30">
        <f t="shared" si="307"/>
        <v>1.7024743757161752E-2</v>
      </c>
      <c r="O1005" s="30">
        <f t="shared" si="308"/>
        <v>61.998080664227729</v>
      </c>
      <c r="P1005" s="30">
        <f t="shared" si="309"/>
        <v>-0.12228162561956821</v>
      </c>
      <c r="Q1005" s="30">
        <f t="shared" si="310"/>
        <v>6.0878822724296025E-2</v>
      </c>
      <c r="R1005" s="30">
        <f t="shared" si="315"/>
        <v>-0.96953495355751096</v>
      </c>
      <c r="S1005" s="30">
        <f t="shared" si="316"/>
        <v>27.432294917137703</v>
      </c>
      <c r="T1005" s="30">
        <f t="shared" si="317"/>
        <v>-15.4622041862169</v>
      </c>
      <c r="U1005" s="39">
        <f t="shared" si="318"/>
        <v>4654557.6832349952</v>
      </c>
      <c r="V1005" s="39">
        <f t="shared" si="311"/>
        <v>558546.92198819946</v>
      </c>
      <c r="W1005" s="39">
        <f t="shared" si="312"/>
        <v>36209763.497594245</v>
      </c>
      <c r="X1005" s="30">
        <f t="shared" si="313"/>
        <v>264.38756974186111</v>
      </c>
    </row>
    <row r="1006" spans="5:24" x14ac:dyDescent="0.3">
      <c r="E1006" s="30">
        <f t="shared" si="319"/>
        <v>10.03999999999983</v>
      </c>
      <c r="F1006" s="30">
        <f t="shared" si="320"/>
        <v>253.973602853209</v>
      </c>
      <c r="G1006" s="30">
        <f t="shared" si="314"/>
        <v>5.5372303358431116</v>
      </c>
      <c r="H1006" s="30">
        <f t="shared" si="321"/>
        <v>-3.8173906157901172E-3</v>
      </c>
      <c r="I1006" s="30">
        <f t="shared" si="302"/>
        <v>2.6897529578263648</v>
      </c>
      <c r="J1006" s="30">
        <f t="shared" si="303"/>
        <v>60.013215398909814</v>
      </c>
      <c r="K1006" s="30">
        <f t="shared" si="304"/>
        <v>92.950899202370948</v>
      </c>
      <c r="L1006" s="30">
        <f t="shared" si="305"/>
        <v>3714.5067792586019</v>
      </c>
      <c r="M1006" s="30">
        <f t="shared" si="306"/>
        <v>1.4738794005080907E-2</v>
      </c>
      <c r="N1006" s="30">
        <f t="shared" si="307"/>
        <v>1.7073489512379948E-2</v>
      </c>
      <c r="O1006" s="30">
        <f t="shared" si="308"/>
        <v>61.888376325526522</v>
      </c>
      <c r="P1006" s="30">
        <f t="shared" si="309"/>
        <v>-6.7017677937042358E-2</v>
      </c>
      <c r="Q1006" s="30">
        <f t="shared" si="310"/>
        <v>6.0920169660359395E-2</v>
      </c>
      <c r="R1006" s="30">
        <f t="shared" si="315"/>
        <v>-0.59295102955393786</v>
      </c>
      <c r="S1006" s="30">
        <f t="shared" si="316"/>
        <v>55.854883821820387</v>
      </c>
      <c r="T1006" s="30">
        <f t="shared" si="317"/>
        <v>-15.47211497507023</v>
      </c>
      <c r="U1006" s="39">
        <f t="shared" si="318"/>
        <v>5194043.7209947212</v>
      </c>
      <c r="V1006" s="39">
        <f t="shared" si="311"/>
        <v>623285.24651936651</v>
      </c>
      <c r="W1006" s="39">
        <f t="shared" si="312"/>
        <v>36215996.350059435</v>
      </c>
      <c r="X1006" s="30">
        <f t="shared" si="313"/>
        <v>264.56600991870704</v>
      </c>
    </row>
    <row r="1007" spans="5:24" x14ac:dyDescent="0.3">
      <c r="E1007" s="30">
        <f t="shared" si="319"/>
        <v>10.04999999999983</v>
      </c>
      <c r="F1007" s="30">
        <f t="shared" si="320"/>
        <v>253.96767334291346</v>
      </c>
      <c r="G1007" s="30">
        <f t="shared" si="314"/>
        <v>5.5372069886154938</v>
      </c>
      <c r="H1007" s="30">
        <f t="shared" si="321"/>
        <v>-2.3347227617875888E-3</v>
      </c>
      <c r="I1007" s="30">
        <f t="shared" si="302"/>
        <v>3.2483017960445686</v>
      </c>
      <c r="J1007" s="30">
        <f t="shared" si="303"/>
        <v>59.858494249159115</v>
      </c>
      <c r="K1007" s="30">
        <f t="shared" si="304"/>
        <v>93.079833493829867</v>
      </c>
      <c r="L1007" s="30">
        <f t="shared" si="305"/>
        <v>3719.6592554994218</v>
      </c>
      <c r="M1007" s="30">
        <f t="shared" si="306"/>
        <v>1.7812156813757807E-2</v>
      </c>
      <c r="N1007" s="30">
        <f t="shared" si="307"/>
        <v>1.7122381724439209E-2</v>
      </c>
      <c r="O1007" s="30">
        <f t="shared" si="308"/>
        <v>61.778601669778396</v>
      </c>
      <c r="P1007" s="30">
        <f t="shared" si="309"/>
        <v>1.6383703271092964E-2</v>
      </c>
      <c r="Q1007" s="30">
        <f t="shared" si="310"/>
        <v>6.1003150456193672E-2</v>
      </c>
      <c r="R1007" s="30">
        <f t="shared" si="315"/>
        <v>0.1751805745641446</v>
      </c>
      <c r="S1007" s="30">
        <f t="shared" si="316"/>
        <v>-276.11047077437786</v>
      </c>
      <c r="T1007" s="30">
        <f t="shared" si="317"/>
        <v>-15.492828187947197</v>
      </c>
      <c r="U1007" s="39">
        <f t="shared" si="318"/>
        <v>6276969.5560509171</v>
      </c>
      <c r="V1007" s="39">
        <f t="shared" si="311"/>
        <v>753236.34672610997</v>
      </c>
      <c r="W1007" s="39">
        <f t="shared" si="312"/>
        <v>36223528.713526696</v>
      </c>
      <c r="X1007" s="30">
        <f t="shared" si="313"/>
        <v>264.74443099640331</v>
      </c>
    </row>
    <row r="1008" spans="5:24" x14ac:dyDescent="0.3">
      <c r="E1008" s="30">
        <f t="shared" si="319"/>
        <v>10.05999999999983</v>
      </c>
      <c r="F1008" s="30">
        <f t="shared" si="320"/>
        <v>253.9694251486591</v>
      </c>
      <c r="G1008" s="30">
        <f t="shared" si="314"/>
        <v>5.5372138863425979</v>
      </c>
      <c r="H1008" s="30">
        <f t="shared" si="321"/>
        <v>6.8977271041603672E-4</v>
      </c>
      <c r="I1008" s="30">
        <f t="shared" si="302"/>
        <v>0.48719708830078989</v>
      </c>
      <c r="J1008" s="30">
        <f t="shared" si="303"/>
        <v>59.703565967279644</v>
      </c>
      <c r="K1008" s="30">
        <f t="shared" si="304"/>
        <v>93.208940395396098</v>
      </c>
      <c r="L1008" s="30">
        <f t="shared" si="305"/>
        <v>3724.818629590819</v>
      </c>
      <c r="M1008" s="30">
        <f t="shared" si="306"/>
        <v>2.7184663437879019E-3</v>
      </c>
      <c r="N1008" s="30">
        <f t="shared" si="307"/>
        <v>1.717142083336979E-2</v>
      </c>
      <c r="O1008" s="30">
        <f t="shared" si="308"/>
        <v>61.668680053784911</v>
      </c>
      <c r="P1008" s="30">
        <f t="shared" si="309"/>
        <v>-2.2493329860281466</v>
      </c>
      <c r="Q1008" s="30">
        <f t="shared" si="310"/>
        <v>6.0595620813504489E-2</v>
      </c>
      <c r="R1008" s="30">
        <f t="shared" si="315"/>
        <v>-3.6706085434188438</v>
      </c>
      <c r="S1008" s="30">
        <f t="shared" si="316"/>
        <v>0.3069386964519229</v>
      </c>
      <c r="T1008" s="30">
        <f t="shared" si="317"/>
        <v>-15.389434984531858</v>
      </c>
      <c r="U1008" s="39">
        <f t="shared" si="318"/>
        <v>957988.88135141716</v>
      </c>
      <c r="V1008" s="39">
        <f t="shared" si="311"/>
        <v>114958.66576217006</v>
      </c>
      <c r="W1008" s="39">
        <f t="shared" si="312"/>
        <v>36224678.300184317</v>
      </c>
      <c r="X1008" s="30">
        <f t="shared" si="313"/>
        <v>264.92308887559489</v>
      </c>
    </row>
    <row r="1009" spans="5:24" x14ac:dyDescent="0.3">
      <c r="E1009" s="30">
        <f t="shared" si="319"/>
        <v>10.06999999999983</v>
      </c>
      <c r="F1009" s="30">
        <f t="shared" si="320"/>
        <v>253.93271906322491</v>
      </c>
      <c r="G1009" s="30">
        <f t="shared" si="314"/>
        <v>5.5370693463523004</v>
      </c>
      <c r="H1009" s="30">
        <f t="shared" si="321"/>
        <v>-1.4453999029750975E-2</v>
      </c>
      <c r="I1009" s="30">
        <f t="shared" si="302"/>
        <v>0.49026647526530914</v>
      </c>
      <c r="J1009" s="30">
        <f t="shared" si="303"/>
        <v>59.549671617434328</v>
      </c>
      <c r="K1009" s="30">
        <f t="shared" si="304"/>
        <v>93.337185686933864</v>
      </c>
      <c r="L1009" s="30">
        <f t="shared" si="305"/>
        <v>3729.9435719949574</v>
      </c>
      <c r="M1009" s="30">
        <f t="shared" si="306"/>
        <v>2.745236408544913E-3</v>
      </c>
      <c r="N1009" s="30">
        <f t="shared" si="307"/>
        <v>1.7220607280523995E-2</v>
      </c>
      <c r="O1009" s="30">
        <f t="shared" si="308"/>
        <v>61.559492012569663</v>
      </c>
      <c r="P1009" s="30">
        <f t="shared" si="309"/>
        <v>-2.2308533762422296</v>
      </c>
      <c r="Q1009" s="30">
        <f t="shared" si="310"/>
        <v>6.0596343605252928E-2</v>
      </c>
      <c r="R1009" s="30">
        <f t="shared" si="315"/>
        <v>-3.6757702849702532</v>
      </c>
      <c r="S1009" s="30">
        <f t="shared" si="316"/>
        <v>0.31248371278771087</v>
      </c>
      <c r="T1009" s="30">
        <f t="shared" si="317"/>
        <v>-15.387394296971337</v>
      </c>
      <c r="U1009" s="39">
        <f t="shared" si="318"/>
        <v>967282.84422760271</v>
      </c>
      <c r="V1009" s="39">
        <f t="shared" si="311"/>
        <v>116073.94130731231</v>
      </c>
      <c r="W1009" s="39">
        <f t="shared" si="312"/>
        <v>36225839.039597392</v>
      </c>
      <c r="X1009" s="30">
        <f t="shared" si="313"/>
        <v>265.09904562864267</v>
      </c>
    </row>
    <row r="1010" spans="5:24" x14ac:dyDescent="0.3">
      <c r="E1010" s="30">
        <f t="shared" si="319"/>
        <v>10.07999999999983</v>
      </c>
      <c r="F1010" s="30">
        <f t="shared" si="320"/>
        <v>253.8959613603752</v>
      </c>
      <c r="G1010" s="30">
        <f t="shared" si="314"/>
        <v>5.536924582165752</v>
      </c>
      <c r="H1010" s="30">
        <f t="shared" si="321"/>
        <v>-1.4476418654840728E-2</v>
      </c>
      <c r="I1010" s="30">
        <f t="shared" si="302"/>
        <v>0.49339131239318623</v>
      </c>
      <c r="J1010" s="30">
        <f t="shared" si="303"/>
        <v>59.395797674464617</v>
      </c>
      <c r="K1010" s="30">
        <f t="shared" si="304"/>
        <v>93.465413972741956</v>
      </c>
      <c r="L1010" s="30">
        <f t="shared" si="305"/>
        <v>3735.067834815588</v>
      </c>
      <c r="M1010" s="30">
        <f t="shared" si="306"/>
        <v>2.7724879285573882E-3</v>
      </c>
      <c r="N1010" s="30">
        <f t="shared" si="307"/>
        <v>1.7269941508580171E-2</v>
      </c>
      <c r="O1010" s="30">
        <f t="shared" si="308"/>
        <v>61.450318450032654</v>
      </c>
      <c r="P1010" s="30">
        <f t="shared" si="309"/>
        <v>-2.2122955231002752</v>
      </c>
      <c r="Q1010" s="30">
        <f t="shared" si="310"/>
        <v>6.059707939629326E-2</v>
      </c>
      <c r="R1010" s="30">
        <f t="shared" si="315"/>
        <v>-3.6808449139772978</v>
      </c>
      <c r="S1010" s="30">
        <f t="shared" si="316"/>
        <v>0.31818691518872949</v>
      </c>
      <c r="T1010" s="30">
        <f t="shared" si="317"/>
        <v>-15.385353728952861</v>
      </c>
      <c r="U1010" s="39">
        <f t="shared" si="318"/>
        <v>976743.49763583404</v>
      </c>
      <c r="V1010" s="39">
        <f t="shared" si="311"/>
        <v>117209.21971630008</v>
      </c>
      <c r="W1010" s="39">
        <f t="shared" si="312"/>
        <v>36227011.131794557</v>
      </c>
      <c r="X1010" s="30">
        <f t="shared" si="313"/>
        <v>265.27470417724669</v>
      </c>
    </row>
    <row r="1011" spans="5:24" x14ac:dyDescent="0.3">
      <c r="E1011" s="30">
        <f t="shared" si="319"/>
        <v>10.089999999999829</v>
      </c>
      <c r="F1011" s="30">
        <f t="shared" si="320"/>
        <v>253.85915291123541</v>
      </c>
      <c r="G1011" s="30">
        <f t="shared" si="314"/>
        <v>5.5367795971201277</v>
      </c>
      <c r="H1011" s="30">
        <f t="shared" si="321"/>
        <v>-1.4498504562432402E-2</v>
      </c>
      <c r="I1011" s="30">
        <f t="shared" si="302"/>
        <v>0.49657318154507352</v>
      </c>
      <c r="J1011" s="30">
        <f t="shared" si="303"/>
        <v>59.241944137175089</v>
      </c>
      <c r="K1011" s="30">
        <f t="shared" si="304"/>
        <v>93.593625253816569</v>
      </c>
      <c r="L1011" s="30">
        <f t="shared" si="305"/>
        <v>3740.1914180925205</v>
      </c>
      <c r="M1011" s="30">
        <f t="shared" si="306"/>
        <v>2.8002343477480556E-3</v>
      </c>
      <c r="N1011" s="30">
        <f t="shared" si="307"/>
        <v>1.7319423961546721E-2</v>
      </c>
      <c r="O1011" s="30">
        <f t="shared" si="308"/>
        <v>61.341159365325723</v>
      </c>
      <c r="P1011" s="30">
        <f t="shared" si="309"/>
        <v>-2.1936587872648317</v>
      </c>
      <c r="Q1011" s="30">
        <f t="shared" si="310"/>
        <v>6.0597828549611411E-2</v>
      </c>
      <c r="R1011" s="30">
        <f t="shared" si="315"/>
        <v>-3.6858291763165365</v>
      </c>
      <c r="S1011" s="30">
        <f t="shared" si="316"/>
        <v>0.32405455378892856</v>
      </c>
      <c r="T1011" s="30">
        <f t="shared" si="317"/>
        <v>-15.38331342386463</v>
      </c>
      <c r="U1011" s="39">
        <f t="shared" si="318"/>
        <v>986375.50102502981</v>
      </c>
      <c r="V1011" s="39">
        <f t="shared" si="311"/>
        <v>118365.06012300357</v>
      </c>
      <c r="W1011" s="39">
        <f t="shared" si="312"/>
        <v>36228194.782395788</v>
      </c>
      <c r="X1011" s="30">
        <f t="shared" si="313"/>
        <v>265.45006515916009</v>
      </c>
    </row>
    <row r="1012" spans="5:24" x14ac:dyDescent="0.3">
      <c r="E1012" s="30">
        <f t="shared" si="319"/>
        <v>10.099999999999829</v>
      </c>
      <c r="F1012" s="30">
        <f t="shared" si="320"/>
        <v>253.82229461947225</v>
      </c>
      <c r="G1012" s="30">
        <f t="shared" si="314"/>
        <v>5.5366343946826255</v>
      </c>
      <c r="H1012" s="30">
        <f t="shared" si="321"/>
        <v>-1.4520243750215656E-2</v>
      </c>
      <c r="I1012" s="30">
        <f t="shared" si="302"/>
        <v>0.49981372708296279</v>
      </c>
      <c r="J1012" s="30">
        <f t="shared" si="303"/>
        <v>59.088111002936444</v>
      </c>
      <c r="K1012" s="30">
        <f t="shared" si="304"/>
        <v>93.721819532348775</v>
      </c>
      <c r="L1012" s="30">
        <f t="shared" si="305"/>
        <v>3745.314321913314</v>
      </c>
      <c r="M1012" s="30">
        <f t="shared" si="306"/>
        <v>2.8284896322290491E-3</v>
      </c>
      <c r="N1012" s="30">
        <f t="shared" si="307"/>
        <v>1.7369055084766046E-2</v>
      </c>
      <c r="O1012" s="30">
        <f t="shared" si="308"/>
        <v>61.232014756583411</v>
      </c>
      <c r="P1012" s="30">
        <f t="shared" si="309"/>
        <v>-2.1749425112131862</v>
      </c>
      <c r="Q1012" s="30">
        <f t="shared" si="310"/>
        <v>6.0598591442292397E-2</v>
      </c>
      <c r="R1012" s="30">
        <f t="shared" si="315"/>
        <v>-3.6907196882275657</v>
      </c>
      <c r="S1012" s="30">
        <f t="shared" si="316"/>
        <v>0.33009319789298702</v>
      </c>
      <c r="T1012" s="30">
        <f t="shared" si="317"/>
        <v>-15.381273530590571</v>
      </c>
      <c r="U1012" s="39">
        <f t="shared" si="318"/>
        <v>996183.69506426109</v>
      </c>
      <c r="V1012" s="39">
        <f t="shared" si="311"/>
        <v>119542.04340771133</v>
      </c>
      <c r="W1012" s="39">
        <f t="shared" si="312"/>
        <v>36229390.202829868</v>
      </c>
      <c r="X1012" s="30">
        <f t="shared" si="313"/>
        <v>265.62512921371342</v>
      </c>
    </row>
    <row r="1013" spans="5:24" x14ac:dyDescent="0.3">
      <c r="E1013" s="30">
        <f t="shared" si="319"/>
        <v>10.109999999999829</v>
      </c>
      <c r="F1013" s="30">
        <f t="shared" si="320"/>
        <v>253.78538742258996</v>
      </c>
      <c r="G1013" s="30">
        <f t="shared" si="314"/>
        <v>5.5364889784556732</v>
      </c>
      <c r="H1013" s="30">
        <f t="shared" si="321"/>
        <v>-1.4541622695229961E-2</v>
      </c>
      <c r="I1013" s="30">
        <f t="shared" si="302"/>
        <v>0.50311465906189268</v>
      </c>
      <c r="J1013" s="30">
        <f t="shared" si="303"/>
        <v>58.934298267630538</v>
      </c>
      <c r="K1013" s="30">
        <f t="shared" si="304"/>
        <v>93.849996811770367</v>
      </c>
      <c r="L1013" s="30">
        <f t="shared" si="305"/>
        <v>3750.436546415111</v>
      </c>
      <c r="M1013" s="30">
        <f t="shared" si="306"/>
        <v>2.8572682966157836E-3</v>
      </c>
      <c r="N1013" s="30">
        <f t="shared" si="307"/>
        <v>1.7418835324918586E-2</v>
      </c>
      <c r="O1013" s="30">
        <f t="shared" si="308"/>
        <v>61.122884620883866</v>
      </c>
      <c r="P1013" s="30">
        <f t="shared" si="309"/>
        <v>-2.1561460184255687</v>
      </c>
      <c r="Q1013" s="30">
        <f t="shared" si="310"/>
        <v>6.0599368466230839E-2</v>
      </c>
      <c r="R1013" s="30">
        <f t="shared" si="315"/>
        <v>-3.6955129297578386</v>
      </c>
      <c r="S1013" s="30">
        <f t="shared" si="316"/>
        <v>0.3363097561251519</v>
      </c>
      <c r="T1013" s="30">
        <f t="shared" si="317"/>
        <v>-15.379234203766675</v>
      </c>
      <c r="U1013" s="39">
        <f t="shared" si="318"/>
        <v>1006173.1107836574</v>
      </c>
      <c r="V1013" s="39">
        <f t="shared" si="311"/>
        <v>120740.77329403888</v>
      </c>
      <c r="W1013" s="39">
        <f t="shared" si="312"/>
        <v>36230597.610562809</v>
      </c>
      <c r="X1013" s="30">
        <f t="shared" si="313"/>
        <v>265.79989698193879</v>
      </c>
    </row>
    <row r="1014" spans="5:24" x14ac:dyDescent="0.3">
      <c r="E1014" s="30">
        <f t="shared" si="319"/>
        <v>10.119999999999829</v>
      </c>
      <c r="F1014" s="30">
        <f t="shared" si="320"/>
        <v>253.74843229329238</v>
      </c>
      <c r="G1014" s="30">
        <f t="shared" si="314"/>
        <v>5.5363433521823993</v>
      </c>
      <c r="H1014" s="30">
        <f t="shared" si="321"/>
        <v>-1.4562627327396882E-2</v>
      </c>
      <c r="I1014" s="30">
        <f t="shared" si="302"/>
        <v>0.5064777566231442</v>
      </c>
      <c r="J1014" s="30">
        <f t="shared" si="303"/>
        <v>58.78050592559287</v>
      </c>
      <c r="K1014" s="30">
        <f t="shared" si="304"/>
        <v>93.978157096801752</v>
      </c>
      <c r="L1014" s="30">
        <f t="shared" si="305"/>
        <v>3755.5580917865477</v>
      </c>
      <c r="M1014" s="30">
        <f t="shared" si="306"/>
        <v>2.8865854319843633E-3</v>
      </c>
      <c r="N1014" s="30">
        <f t="shared" si="307"/>
        <v>1.7468765130026848E-2</v>
      </c>
      <c r="O1014" s="30">
        <f t="shared" si="308"/>
        <v>61.013768954208146</v>
      </c>
      <c r="P1014" s="30">
        <f t="shared" si="309"/>
        <v>-2.1372686125272167</v>
      </c>
      <c r="Q1014" s="30">
        <f t="shared" si="310"/>
        <v>6.060016002888579E-2</v>
      </c>
      <c r="R1014" s="30">
        <f t="shared" si="315"/>
        <v>-3.700205237797356</v>
      </c>
      <c r="S1014" s="30">
        <f t="shared" si="316"/>
        <v>0.34271149810251605</v>
      </c>
      <c r="T1014" s="30">
        <f t="shared" si="317"/>
        <v>-15.377195604052408</v>
      </c>
      <c r="U1014" s="39">
        <f t="shared" si="318"/>
        <v>1016348.9792866432</v>
      </c>
      <c r="V1014" s="39">
        <f t="shared" si="311"/>
        <v>121961.87751439719</v>
      </c>
      <c r="W1014" s="39">
        <f t="shared" si="312"/>
        <v>36231817.229337953</v>
      </c>
      <c r="X1014" s="30">
        <f t="shared" si="313"/>
        <v>265.97436910669921</v>
      </c>
    </row>
    <row r="1015" spans="5:24" x14ac:dyDescent="0.3">
      <c r="E1015" s="30">
        <f t="shared" si="319"/>
        <v>10.129999999999828</v>
      </c>
      <c r="F1015" s="30">
        <f t="shared" si="320"/>
        <v>253.71143024091441</v>
      </c>
      <c r="G1015" s="30">
        <f t="shared" si="314"/>
        <v>5.5361975197523874</v>
      </c>
      <c r="H1015" s="30">
        <f t="shared" si="321"/>
        <v>-1.4583243001187185E-2</v>
      </c>
      <c r="I1015" s="30">
        <f t="shared" ref="I1015:I1078" si="322">$B$11*S1014+I1014</f>
        <v>0.50990487160416942</v>
      </c>
      <c r="J1015" s="30">
        <f t="shared" ref="J1015:J1078" si="323">$B$11*T1014+J1014</f>
        <v>58.626733969552348</v>
      </c>
      <c r="K1015" s="30">
        <f t="shared" ref="K1015:K1078" si="324">-$B$11*T1014/1.2+K1014</f>
        <v>94.106300393502195</v>
      </c>
      <c r="L1015" s="30">
        <f t="shared" ref="L1015:L1078" si="325">K1015*$B$15/1000</f>
        <v>3760.6789582697652</v>
      </c>
      <c r="M1015" s="30">
        <f t="shared" ref="M1015:M1078" si="326">$B$5*I1015/(O1015*(1+J1015/$B$4)+I1015)</f>
        <v>2.9164567355958104E-3</v>
      </c>
      <c r="N1015" s="30">
        <f t="shared" ref="N1015:N1078" si="327">$B$6*(1+EXP(0.005*E1015*60))</f>
        <v>1.7518844949459399E-2</v>
      </c>
      <c r="O1015" s="30">
        <f t="shared" ref="O1015:O1078" si="328">19.309+0.7095*J1015</f>
        <v>60.904667751397398</v>
      </c>
      <c r="P1015" s="30">
        <f t="shared" ref="P1015:P1078" si="329">1/(1/$B$3+N1015/($B$3*(M1015-N1015)))</f>
        <v>-2.1183095763810909</v>
      </c>
      <c r="Q1015" s="30">
        <f t="shared" ref="Q1015:Q1078" si="330">M1015*$B$7+$B$8</f>
        <v>6.0600966554083299E-2</v>
      </c>
      <c r="R1015" s="30">
        <f t="shared" si="315"/>
        <v>-3.7047927986724023</v>
      </c>
      <c r="S1015" s="30">
        <f t="shared" si="316"/>
        <v>0.34930607776785316</v>
      </c>
      <c r="T1015" s="30">
        <f t="shared" si="317"/>
        <v>-15.375157898418292</v>
      </c>
      <c r="U1015" s="39">
        <f t="shared" si="318"/>
        <v>1026716.7420763783</v>
      </c>
      <c r="V1015" s="39">
        <f t="shared" ref="V1015:V1078" si="331">0.12*U1015</f>
        <v>123206.0090491654</v>
      </c>
      <c r="W1015" s="39">
        <f t="shared" ref="W1015:W1078" si="332">V1015*$B$11+W1014</f>
        <v>36233049.289428443</v>
      </c>
      <c r="X1015" s="30">
        <f t="shared" ref="X1015:X1078" si="333">L1015/(E1015+$B$18)</f>
        <v>266.14854623282457</v>
      </c>
    </row>
    <row r="1016" spans="5:24" x14ac:dyDescent="0.3">
      <c r="E1016" s="30">
        <f t="shared" si="319"/>
        <v>10.139999999999828</v>
      </c>
      <c r="F1016" s="30">
        <f t="shared" si="320"/>
        <v>253.67438231292769</v>
      </c>
      <c r="G1016" s="30">
        <f t="shared" si="314"/>
        <v>5.5360514852077234</v>
      </c>
      <c r="H1016" s="30">
        <f t="shared" si="321"/>
        <v>-1.4603454466399768E-2</v>
      </c>
      <c r="I1016" s="30">
        <f t="shared" si="322"/>
        <v>0.51339793238184794</v>
      </c>
      <c r="J1016" s="30">
        <f t="shared" si="323"/>
        <v>58.472982390568163</v>
      </c>
      <c r="K1016" s="30">
        <f t="shared" si="324"/>
        <v>94.234426709322349</v>
      </c>
      <c r="L1016" s="30">
        <f t="shared" si="325"/>
        <v>3765.7991461625061</v>
      </c>
      <c r="M1016" s="30">
        <f t="shared" si="326"/>
        <v>2.9468985425211936E-3</v>
      </c>
      <c r="N1016" s="30">
        <f t="shared" si="327"/>
        <v>1.7569075233934976E-2</v>
      </c>
      <c r="O1016" s="30">
        <f t="shared" si="328"/>
        <v>60.795581006108108</v>
      </c>
      <c r="P1016" s="30">
        <f t="shared" si="329"/>
        <v>-2.0992681711277879</v>
      </c>
      <c r="Q1016" s="30">
        <f t="shared" si="330"/>
        <v>6.0601788482870282E-2</v>
      </c>
      <c r="R1016" s="30">
        <f t="shared" si="315"/>
        <v>-3.7092716402648795</v>
      </c>
      <c r="S1016" s="30">
        <f t="shared" si="316"/>
        <v>0.35610155853090636</v>
      </c>
      <c r="T1016" s="30">
        <f t="shared" si="317"/>
        <v>-15.373121260450814</v>
      </c>
      <c r="U1016" s="39">
        <f t="shared" si="318"/>
        <v>1037282.0620430391</v>
      </c>
      <c r="V1016" s="39">
        <f t="shared" si="331"/>
        <v>124473.84744516469</v>
      </c>
      <c r="W1016" s="39">
        <f t="shared" si="332"/>
        <v>36234294.027902894</v>
      </c>
      <c r="X1016" s="30">
        <f t="shared" si="333"/>
        <v>266.32242900725259</v>
      </c>
    </row>
    <row r="1017" spans="5:24" x14ac:dyDescent="0.3">
      <c r="E1017" s="30">
        <f t="shared" si="319"/>
        <v>10.149999999999828</v>
      </c>
      <c r="F1017" s="30">
        <f t="shared" si="320"/>
        <v>253.63728959652505</v>
      </c>
      <c r="G1017" s="30">
        <f t="shared" si="314"/>
        <v>5.5359052527493642</v>
      </c>
      <c r="H1017" s="30">
        <f t="shared" si="321"/>
        <v>-1.4623245835920784E-2</v>
      </c>
      <c r="I1017" s="30">
        <f t="shared" si="322"/>
        <v>0.51695894796715702</v>
      </c>
      <c r="J1017" s="30">
        <f t="shared" si="323"/>
        <v>58.319251177963658</v>
      </c>
      <c r="K1017" s="30">
        <f t="shared" si="324"/>
        <v>94.362536053159445</v>
      </c>
      <c r="L1017" s="30">
        <f t="shared" si="325"/>
        <v>3770.9186558203228</v>
      </c>
      <c r="M1017" s="30">
        <f t="shared" si="326"/>
        <v>2.9779278593137443E-3</v>
      </c>
      <c r="N1017" s="30">
        <f t="shared" si="327"/>
        <v>1.7619456435526464E-2</v>
      </c>
      <c r="O1017" s="30">
        <f t="shared" si="328"/>
        <v>60.68650871076521</v>
      </c>
      <c r="P1017" s="30">
        <f t="shared" si="329"/>
        <v>-2.0801436351688372</v>
      </c>
      <c r="Q1017" s="30">
        <f t="shared" si="330"/>
        <v>6.0602626274423685E-2</v>
      </c>
      <c r="R1017" s="30">
        <f t="shared" si="315"/>
        <v>-3.713637623620663</v>
      </c>
      <c r="S1017" s="30">
        <f t="shared" si="316"/>
        <v>0.36310644038242779</v>
      </c>
      <c r="T1017" s="30">
        <f t="shared" si="317"/>
        <v>-15.371085870675978</v>
      </c>
      <c r="U1017" s="39">
        <f t="shared" si="318"/>
        <v>1048050.8351627516</v>
      </c>
      <c r="V1017" s="39">
        <f t="shared" si="331"/>
        <v>125766.10021953018</v>
      </c>
      <c r="W1017" s="39">
        <f t="shared" si="332"/>
        <v>36235551.68890509</v>
      </c>
      <c r="X1017" s="30">
        <f t="shared" si="333"/>
        <v>266.49601807917799</v>
      </c>
    </row>
    <row r="1018" spans="5:24" x14ac:dyDescent="0.3">
      <c r="E1018" s="30">
        <f t="shared" si="319"/>
        <v>10.159999999999828</v>
      </c>
      <c r="F1018" s="30">
        <f t="shared" si="320"/>
        <v>253.60015322028883</v>
      </c>
      <c r="G1018" s="30">
        <f t="shared" si="314"/>
        <v>5.5357588267438382</v>
      </c>
      <c r="H1018" s="30">
        <f t="shared" si="321"/>
        <v>-1.4642600552594587E-2</v>
      </c>
      <c r="I1018" s="30">
        <f t="shared" si="322"/>
        <v>0.52059001237098135</v>
      </c>
      <c r="J1018" s="30">
        <f t="shared" si="323"/>
        <v>58.165540319256898</v>
      </c>
      <c r="K1018" s="30">
        <f t="shared" si="324"/>
        <v>94.490628435415076</v>
      </c>
      <c r="L1018" s="30">
        <f t="shared" si="325"/>
        <v>3776.0374876588835</v>
      </c>
      <c r="M1018" s="30">
        <f t="shared" si="326"/>
        <v>3.0095623998871697E-3</v>
      </c>
      <c r="N1018" s="30">
        <f t="shared" si="327"/>
        <v>1.7669989007665015E-2</v>
      </c>
      <c r="O1018" s="30">
        <f t="shared" si="328"/>
        <v>60.577450856512769</v>
      </c>
      <c r="P1018" s="30">
        <f t="shared" si="329"/>
        <v>-2.0609351830892941</v>
      </c>
      <c r="Q1018" s="30">
        <f t="shared" si="330"/>
        <v>6.060348040701917E-2</v>
      </c>
      <c r="R1018" s="30">
        <f t="shared" si="315"/>
        <v>-3.7178864340072608</v>
      </c>
      <c r="S1018" s="30">
        <f t="shared" si="316"/>
        <v>0.37032968916244574</v>
      </c>
      <c r="T1018" s="30">
        <f t="shared" si="317"/>
        <v>-15.369051916902833</v>
      </c>
      <c r="U1018" s="39">
        <f t="shared" si="318"/>
        <v>1059029.2029635531</v>
      </c>
      <c r="V1018" s="39">
        <f t="shared" si="331"/>
        <v>127083.50435562637</v>
      </c>
      <c r="W1018" s="39">
        <f t="shared" si="332"/>
        <v>36236822.523948647</v>
      </c>
      <c r="X1018" s="30">
        <f t="shared" si="333"/>
        <v>266.66931410020686</v>
      </c>
    </row>
    <row r="1019" spans="5:24" x14ac:dyDescent="0.3">
      <c r="E1019" s="30">
        <f t="shared" si="319"/>
        <v>10.169999999999828</v>
      </c>
      <c r="F1019" s="30">
        <f t="shared" si="320"/>
        <v>253.56297435594877</v>
      </c>
      <c r="G1019" s="30">
        <f t="shared" si="314"/>
        <v>5.5356122117303048</v>
      </c>
      <c r="H1019" s="30">
        <f t="shared" si="321"/>
        <v>-1.4661501353341322E-2</v>
      </c>
      <c r="I1019" s="30">
        <f t="shared" si="322"/>
        <v>0.52429330926260576</v>
      </c>
      <c r="J1019" s="30">
        <f t="shared" si="323"/>
        <v>58.011849800087873</v>
      </c>
      <c r="K1019" s="30">
        <f t="shared" si="324"/>
        <v>94.618703868055931</v>
      </c>
      <c r="L1019" s="30">
        <f t="shared" si="325"/>
        <v>3781.155642156401</v>
      </c>
      <c r="M1019" s="30">
        <f t="shared" si="326"/>
        <v>3.0418206237739298E-3</v>
      </c>
      <c r="N1019" s="30">
        <f t="shared" si="327"/>
        <v>1.7720673405144129E-2</v>
      </c>
      <c r="O1019" s="30">
        <f t="shared" si="328"/>
        <v>60.468407433162355</v>
      </c>
      <c r="P1019" s="30">
        <f t="shared" si="329"/>
        <v>-2.0416420045152215</v>
      </c>
      <c r="Q1019" s="30">
        <f t="shared" si="330"/>
        <v>6.0604351379064107E-2</v>
      </c>
      <c r="R1019" s="30">
        <f t="shared" si="315"/>
        <v>-3.7220135713773193</v>
      </c>
      <c r="S1019" s="30">
        <f t="shared" si="316"/>
        <v>0.37778076818346273</v>
      </c>
      <c r="T1019" s="30">
        <f t="shared" si="317"/>
        <v>-15.367019594588541</v>
      </c>
      <c r="U1019" s="39">
        <f t="shared" si="318"/>
        <v>1070223.5658188246</v>
      </c>
      <c r="V1019" s="39">
        <f t="shared" si="331"/>
        <v>128426.82789825894</v>
      </c>
      <c r="W1019" s="39">
        <f t="shared" si="332"/>
        <v>36238106.792227633</v>
      </c>
      <c r="X1019" s="30">
        <f t="shared" si="333"/>
        <v>266.84231772451989</v>
      </c>
    </row>
    <row r="1020" spans="5:24" x14ac:dyDescent="0.3">
      <c r="E1020" s="30">
        <f t="shared" si="319"/>
        <v>10.179999999999827</v>
      </c>
      <c r="F1020" s="30">
        <f t="shared" si="320"/>
        <v>253.525754220235</v>
      </c>
      <c r="G1020" s="30">
        <f t="shared" si="314"/>
        <v>5.5354654124280005</v>
      </c>
      <c r="H1020" s="30">
        <f t="shared" si="321"/>
        <v>-1.4679930230432348E-2</v>
      </c>
      <c r="I1020" s="30">
        <f t="shared" si="322"/>
        <v>0.52807111694444042</v>
      </c>
      <c r="J1020" s="30">
        <f t="shared" si="323"/>
        <v>57.858179604141988</v>
      </c>
      <c r="K1020" s="30">
        <f t="shared" si="324"/>
        <v>94.746762364677508</v>
      </c>
      <c r="L1020" s="30">
        <f t="shared" si="325"/>
        <v>3786.2731198561796</v>
      </c>
      <c r="M1020" s="30">
        <f t="shared" si="326"/>
        <v>3.0747217769533531E-3</v>
      </c>
      <c r="N1020" s="30">
        <f t="shared" si="327"/>
        <v>1.7771510084123723E-2</v>
      </c>
      <c r="O1020" s="30">
        <f t="shared" si="328"/>
        <v>60.359378429138744</v>
      </c>
      <c r="P1020" s="30">
        <f t="shared" si="329"/>
        <v>-2.0222632629011459</v>
      </c>
      <c r="Q1020" s="30">
        <f t="shared" si="330"/>
        <v>6.0605239710199953E-2</v>
      </c>
      <c r="R1020" s="30">
        <f t="shared" si="315"/>
        <v>-3.7260143401904986</v>
      </c>
      <c r="S1020" s="30">
        <f t="shared" si="316"/>
        <v>0.38546967243086655</v>
      </c>
      <c r="T1020" s="30">
        <f t="shared" si="317"/>
        <v>-15.364989107226579</v>
      </c>
      <c r="U1020" s="39">
        <f t="shared" si="318"/>
        <v>1081640.5971342435</v>
      </c>
      <c r="V1020" s="39">
        <f t="shared" si="331"/>
        <v>129796.87165610922</v>
      </c>
      <c r="W1020" s="39">
        <f t="shared" si="332"/>
        <v>36239404.760944195</v>
      </c>
      <c r="X1020" s="30">
        <f t="shared" si="333"/>
        <v>267.0150296090427</v>
      </c>
    </row>
    <row r="1021" spans="5:24" x14ac:dyDescent="0.3">
      <c r="E1021" s="30">
        <f t="shared" si="319"/>
        <v>10.189999999999827</v>
      </c>
      <c r="F1021" s="30">
        <f t="shared" si="320"/>
        <v>253.48849407683309</v>
      </c>
      <c r="G1021" s="30">
        <f t="shared" si="314"/>
        <v>5.5353184337440915</v>
      </c>
      <c r="H1021" s="30">
        <f t="shared" si="321"/>
        <v>-1.4697868390900481E-2</v>
      </c>
      <c r="I1021" s="30">
        <f t="shared" si="322"/>
        <v>0.53192581366874914</v>
      </c>
      <c r="J1021" s="30">
        <f t="shared" si="323"/>
        <v>57.704529713069725</v>
      </c>
      <c r="K1021" s="30">
        <f t="shared" si="324"/>
        <v>94.87480394057107</v>
      </c>
      <c r="L1021" s="30">
        <f t="shared" si="325"/>
        <v>3791.3899213692894</v>
      </c>
      <c r="M1021" s="30">
        <f t="shared" si="326"/>
        <v>3.1082859354571719E-3</v>
      </c>
      <c r="N1021" s="30">
        <f t="shared" si="327"/>
        <v>1.7822499502134239E-2</v>
      </c>
      <c r="O1021" s="30">
        <f t="shared" si="328"/>
        <v>60.250363831422973</v>
      </c>
      <c r="P1021" s="30">
        <f t="shared" si="329"/>
        <v>-2.0027980942422934</v>
      </c>
      <c r="Q1021" s="30">
        <f t="shared" si="330"/>
        <v>6.060614594247956E-2</v>
      </c>
      <c r="R1021" s="30">
        <f t="shared" si="315"/>
        <v>-3.7298838385418769</v>
      </c>
      <c r="S1021" s="30">
        <f t="shared" si="316"/>
        <v>0.39340696558697597</v>
      </c>
      <c r="T1021" s="30">
        <f t="shared" si="317"/>
        <v>-15.362960666759912</v>
      </c>
      <c r="U1021" s="39">
        <f t="shared" si="318"/>
        <v>1093287.2585004619</v>
      </c>
      <c r="V1021" s="39">
        <f t="shared" si="331"/>
        <v>131194.47102005544</v>
      </c>
      <c r="W1021" s="39">
        <f t="shared" si="332"/>
        <v>36240716.705654398</v>
      </c>
      <c r="X1021" s="30">
        <f t="shared" si="333"/>
        <v>267.18745041362479</v>
      </c>
    </row>
    <row r="1022" spans="5:24" x14ac:dyDescent="0.3">
      <c r="E1022" s="30">
        <f t="shared" si="319"/>
        <v>10.199999999999827</v>
      </c>
      <c r="F1022" s="30">
        <f t="shared" si="320"/>
        <v>253.45119523844767</v>
      </c>
      <c r="G1022" s="30">
        <f t="shared" si="314"/>
        <v>5.5351712807819586</v>
      </c>
      <c r="H1022" s="30">
        <f t="shared" si="321"/>
        <v>-1.4715296213285711E-2</v>
      </c>
      <c r="I1022" s="30">
        <f t="shared" si="322"/>
        <v>0.53585988332461887</v>
      </c>
      <c r="J1022" s="30">
        <f t="shared" si="323"/>
        <v>57.550900106402125</v>
      </c>
      <c r="K1022" s="30">
        <f t="shared" si="324"/>
        <v>95.002828612794076</v>
      </c>
      <c r="L1022" s="30">
        <f t="shared" si="325"/>
        <v>3796.5060473773806</v>
      </c>
      <c r="M1022" s="30">
        <f t="shared" si="326"/>
        <v>3.1425340519798859E-3</v>
      </c>
      <c r="N1022" s="30">
        <f t="shared" si="327"/>
        <v>1.7873642118080797E-2</v>
      </c>
      <c r="O1022" s="30">
        <f t="shared" si="328"/>
        <v>60.141363625492303</v>
      </c>
      <c r="P1022" s="30">
        <f t="shared" si="329"/>
        <v>-1.9832456057058139</v>
      </c>
      <c r="Q1022" s="30">
        <f t="shared" si="330"/>
        <v>6.0607070641625668E-2</v>
      </c>
      <c r="R1022" s="30">
        <f t="shared" si="315"/>
        <v>-3.7336169465400131</v>
      </c>
      <c r="S1022" s="30">
        <f t="shared" si="316"/>
        <v>0.40160382015235402</v>
      </c>
      <c r="T1022" s="30">
        <f t="shared" si="317"/>
        <v>-15.360934494021057</v>
      </c>
      <c r="U1022" s="39">
        <f t="shared" si="318"/>
        <v>1105170.8158906235</v>
      </c>
      <c r="V1022" s="39">
        <f t="shared" si="331"/>
        <v>132620.49790687481</v>
      </c>
      <c r="W1022" s="39">
        <f t="shared" si="332"/>
        <v>36242042.910633467</v>
      </c>
      <c r="X1022" s="30">
        <f t="shared" si="333"/>
        <v>267.35958080122725</v>
      </c>
    </row>
    <row r="1023" spans="5:24" x14ac:dyDescent="0.3">
      <c r="E1023" s="30">
        <f t="shared" si="319"/>
        <v>10.209999999999827</v>
      </c>
      <c r="F1023" s="30">
        <f t="shared" si="320"/>
        <v>253.41385906898228</v>
      </c>
      <c r="G1023" s="30">
        <f t="shared" si="314"/>
        <v>5.5350239588499539</v>
      </c>
      <c r="H1023" s="30">
        <f t="shared" si="321"/>
        <v>-1.4732193200472921E-2</v>
      </c>
      <c r="I1023" s="30">
        <f t="shared" si="322"/>
        <v>0.53987592152614239</v>
      </c>
      <c r="J1023" s="30">
        <f t="shared" si="323"/>
        <v>57.397290761461917</v>
      </c>
      <c r="K1023" s="30">
        <f t="shared" si="324"/>
        <v>95.130836400244249</v>
      </c>
      <c r="L1023" s="30">
        <f t="shared" si="325"/>
        <v>3801.6214986356449</v>
      </c>
      <c r="M1023" s="30">
        <f t="shared" si="326"/>
        <v>3.1774880057431161E-3</v>
      </c>
      <c r="N1023" s="30">
        <f t="shared" si="327"/>
        <v>1.7924938392247285E-2</v>
      </c>
      <c r="O1023" s="30">
        <f t="shared" si="328"/>
        <v>60.032377795257233</v>
      </c>
      <c r="P1023" s="30">
        <f t="shared" si="329"/>
        <v>-1.96360487417477</v>
      </c>
      <c r="Q1023" s="30">
        <f t="shared" si="330"/>
        <v>6.0608014398377277E-2</v>
      </c>
      <c r="R1023" s="30">
        <f t="shared" si="315"/>
        <v>-3.7372083138723755</v>
      </c>
      <c r="S1023" s="30">
        <f t="shared" si="316"/>
        <v>0.41007206096856497</v>
      </c>
      <c r="T1023" s="30">
        <f t="shared" si="317"/>
        <v>-15.358910819201228</v>
      </c>
      <c r="U1023" s="39">
        <f t="shared" si="318"/>
        <v>1117298.8569893895</v>
      </c>
      <c r="V1023" s="39">
        <f t="shared" si="331"/>
        <v>134075.86283872672</v>
      </c>
      <c r="W1023" s="39">
        <f t="shared" si="332"/>
        <v>36243383.669261858</v>
      </c>
      <c r="X1023" s="30">
        <f t="shared" si="333"/>
        <v>267.53142143812045</v>
      </c>
    </row>
    <row r="1024" spans="5:24" x14ac:dyDescent="0.3">
      <c r="E1024" s="30">
        <f t="shared" si="319"/>
        <v>10.219999999999827</v>
      </c>
      <c r="F1024" s="30">
        <f t="shared" si="320"/>
        <v>253.37648698584354</v>
      </c>
      <c r="G1024" s="30">
        <f t="shared" si="314"/>
        <v>5.5348764734706553</v>
      </c>
      <c r="H1024" s="30">
        <f t="shared" si="321"/>
        <v>-1.474853792986508E-2</v>
      </c>
      <c r="I1024" s="30">
        <f t="shared" si="322"/>
        <v>0.54397664213582808</v>
      </c>
      <c r="J1024" s="30">
        <f t="shared" si="323"/>
        <v>57.243701653269902</v>
      </c>
      <c r="K1024" s="30">
        <f t="shared" si="324"/>
        <v>95.258827323737592</v>
      </c>
      <c r="L1024" s="30">
        <f t="shared" si="325"/>
        <v>3806.7362759759317</v>
      </c>
      <c r="M1024" s="30">
        <f t="shared" si="326"/>
        <v>3.2131706558875205E-3</v>
      </c>
      <c r="N1024" s="30">
        <f t="shared" si="327"/>
        <v>1.79763887863005E-2</v>
      </c>
      <c r="O1024" s="30">
        <f t="shared" si="328"/>
        <v>59.923406322994992</v>
      </c>
      <c r="P1024" s="30">
        <f t="shared" si="329"/>
        <v>-1.9438749446980128</v>
      </c>
      <c r="Q1024" s="30">
        <f t="shared" si="330"/>
        <v>6.0608977829931174E-2</v>
      </c>
      <c r="R1024" s="30">
        <f t="shared" si="315"/>
        <v>-3.7406523464897536</v>
      </c>
      <c r="S1024" s="30">
        <f t="shared" si="316"/>
        <v>0.41882421248104423</v>
      </c>
      <c r="T1024" s="30">
        <f t="shared" si="317"/>
        <v>-15.356889882350837</v>
      </c>
      <c r="U1024" s="39">
        <f t="shared" si="318"/>
        <v>1129679.3097486552</v>
      </c>
      <c r="V1024" s="39">
        <f t="shared" si="331"/>
        <v>135561.51716983863</v>
      </c>
      <c r="W1024" s="39">
        <f t="shared" si="332"/>
        <v>36244739.284433559</v>
      </c>
      <c r="X1024" s="30">
        <f t="shared" si="333"/>
        <v>267.70297299409128</v>
      </c>
    </row>
    <row r="1025" spans="5:24" x14ac:dyDescent="0.3">
      <c r="E1025" s="30">
        <f t="shared" si="319"/>
        <v>10.229999999999826</v>
      </c>
      <c r="F1025" s="30">
        <f t="shared" si="320"/>
        <v>253.33908046237863</v>
      </c>
      <c r="G1025" s="30">
        <f t="shared" si="314"/>
        <v>5.5347288303906481</v>
      </c>
      <c r="H1025" s="30">
        <f t="shared" si="321"/>
        <v>-1.4764308000714266E-2</v>
      </c>
      <c r="I1025" s="30">
        <f t="shared" si="322"/>
        <v>0.54816488426063847</v>
      </c>
      <c r="J1025" s="30">
        <f t="shared" si="323"/>
        <v>57.090132754446394</v>
      </c>
      <c r="K1025" s="30">
        <f t="shared" si="324"/>
        <v>95.386801406090513</v>
      </c>
      <c r="L1025" s="30">
        <f t="shared" si="325"/>
        <v>3811.8503803100316</v>
      </c>
      <c r="M1025" s="30">
        <f t="shared" si="326"/>
        <v>3.249605898692783E-3</v>
      </c>
      <c r="N1025" s="30">
        <f t="shared" si="327"/>
        <v>1.8027993763294361E-2</v>
      </c>
      <c r="O1025" s="30">
        <f t="shared" si="328"/>
        <v>59.814449189279713</v>
      </c>
      <c r="P1025" s="30">
        <f t="shared" si="329"/>
        <v>-1.9240548288385055</v>
      </c>
      <c r="Q1025" s="30">
        <f t="shared" si="330"/>
        <v>6.0609961581486918E-2</v>
      </c>
      <c r="R1025" s="30">
        <f t="shared" si="315"/>
        <v>-3.7439431923345392</v>
      </c>
      <c r="S1025" s="30">
        <f t="shared" si="316"/>
        <v>0.42787355011963141</v>
      </c>
      <c r="T1025" s="30">
        <f t="shared" si="317"/>
        <v>-15.354871933913993</v>
      </c>
      <c r="U1025" s="39">
        <f t="shared" si="318"/>
        <v>1142320.462274496</v>
      </c>
      <c r="V1025" s="39">
        <f t="shared" si="331"/>
        <v>137078.4554729395</v>
      </c>
      <c r="W1025" s="39">
        <f t="shared" si="332"/>
        <v>36246110.068988286</v>
      </c>
      <c r="X1025" s="30">
        <f t="shared" si="333"/>
        <v>267.87423614266186</v>
      </c>
    </row>
    <row r="1026" spans="5:24" x14ac:dyDescent="0.3">
      <c r="E1026" s="30">
        <f t="shared" si="319"/>
        <v>10.239999999999826</v>
      </c>
      <c r="F1026" s="30">
        <f t="shared" si="320"/>
        <v>253.3016410304553</v>
      </c>
      <c r="G1026" s="30">
        <f t="shared" ref="G1026:G1089" si="334">LN(F1026)</f>
        <v>5.5345810355908887</v>
      </c>
      <c r="H1026" s="30">
        <f t="shared" si="321"/>
        <v>-1.4779479975945975E-2</v>
      </c>
      <c r="I1026" s="30">
        <f t="shared" si="322"/>
        <v>0.55244361976183476</v>
      </c>
      <c r="J1026" s="30">
        <f t="shared" si="323"/>
        <v>56.936584035107252</v>
      </c>
      <c r="K1026" s="30">
        <f t="shared" si="324"/>
        <v>95.514758672206469</v>
      </c>
      <c r="L1026" s="30">
        <f t="shared" si="325"/>
        <v>3816.9638126331374</v>
      </c>
      <c r="M1026" s="30">
        <f t="shared" si="326"/>
        <v>3.2868187289564199E-3</v>
      </c>
      <c r="N1026" s="30">
        <f t="shared" si="327"/>
        <v>1.8079753787673992E-2</v>
      </c>
      <c r="O1026" s="30">
        <f t="shared" si="328"/>
        <v>59.705506372908602</v>
      </c>
      <c r="P1026" s="30">
        <f t="shared" si="329"/>
        <v>-1.9041435029118576</v>
      </c>
      <c r="Q1026" s="30">
        <f t="shared" si="330"/>
        <v>6.0610966327904039E-2</v>
      </c>
      <c r="R1026" s="30">
        <f t="shared" ref="R1026:R1089" si="335">F1026*(M1026-N1026)</f>
        <v>-3.7470747260301156</v>
      </c>
      <c r="S1026" s="30">
        <f t="shared" ref="S1026:S1089" si="336">-M1026*F1026/P1026</f>
        <v>0.437234156218338</v>
      </c>
      <c r="T1026" s="30">
        <f t="shared" ref="T1026:T1089" si="337">-Q1026*F1026</f>
        <v>-15.352857235299762</v>
      </c>
      <c r="U1026" s="39">
        <f t="shared" ref="U1026:U1089" si="338">M1026*F1026/0.9*$B$15*1000/32</f>
        <v>1155230.9841604191</v>
      </c>
      <c r="V1026" s="39">
        <f t="shared" si="331"/>
        <v>138627.71809925028</v>
      </c>
      <c r="W1026" s="39">
        <f t="shared" si="332"/>
        <v>36247496.346169278</v>
      </c>
      <c r="X1026" s="30">
        <f t="shared" si="333"/>
        <v>268.04521156131909</v>
      </c>
    </row>
    <row r="1027" spans="5:24" x14ac:dyDescent="0.3">
      <c r="E1027" s="30">
        <f t="shared" ref="E1027:E1090" si="339">E1026+$B$11</f>
        <v>10.249999999999826</v>
      </c>
      <c r="F1027" s="30">
        <f t="shared" ref="F1027:F1090" si="340">$B$11*R1026+F1026</f>
        <v>253.264170283195</v>
      </c>
      <c r="G1027" s="30">
        <f t="shared" si="334"/>
        <v>5.5344330952976764</v>
      </c>
      <c r="H1027" s="30">
        <f t="shared" si="321"/>
        <v>-1.4794029321230084E-2</v>
      </c>
      <c r="I1027" s="30">
        <f t="shared" si="322"/>
        <v>0.55681596132401812</v>
      </c>
      <c r="J1027" s="30">
        <f t="shared" si="323"/>
        <v>56.783055462754255</v>
      </c>
      <c r="K1027" s="30">
        <f t="shared" si="324"/>
        <v>95.642699149167299</v>
      </c>
      <c r="L1027" s="30">
        <f t="shared" si="325"/>
        <v>3822.0765740274937</v>
      </c>
      <c r="M1027" s="30">
        <f t="shared" si="326"/>
        <v>3.3248353058956607E-3</v>
      </c>
      <c r="N1027" s="30">
        <f t="shared" si="327"/>
        <v>1.8131669325279962E-2</v>
      </c>
      <c r="O1027" s="30">
        <f t="shared" si="328"/>
        <v>59.596577850824147</v>
      </c>
      <c r="P1027" s="30">
        <f t="shared" si="329"/>
        <v>-1.8841399061061443</v>
      </c>
      <c r="Q1027" s="30">
        <f t="shared" si="330"/>
        <v>6.0611992775481398E-2</v>
      </c>
      <c r="R1027" s="30">
        <f t="shared" si="335"/>
        <v>-3.7500405324403503</v>
      </c>
      <c r="S1027" s="30">
        <f t="shared" si="336"/>
        <v>0.44692098094572136</v>
      </c>
      <c r="T1027" s="30">
        <f t="shared" si="337"/>
        <v>-15.350846059493305</v>
      </c>
      <c r="U1027" s="39">
        <f t="shared" si="338"/>
        <v>1168419.9493936449</v>
      </c>
      <c r="V1027" s="39">
        <f t="shared" si="331"/>
        <v>140210.3939272374</v>
      </c>
      <c r="W1027" s="39">
        <f t="shared" si="332"/>
        <v>36248898.45010855</v>
      </c>
      <c r="X1027" s="30">
        <f t="shared" si="333"/>
        <v>268.21589993175724</v>
      </c>
    </row>
    <row r="1028" spans="5:24" x14ac:dyDescent="0.3">
      <c r="E1028" s="30">
        <f t="shared" si="339"/>
        <v>10.259999999999826</v>
      </c>
      <c r="F1028" s="30">
        <f t="shared" si="340"/>
        <v>253.22666987787059</v>
      </c>
      <c r="G1028" s="30">
        <f t="shared" si="334"/>
        <v>5.5342850159942829</v>
      </c>
      <c r="H1028" s="30">
        <f t="shared" ref="H1028:H1091" si="341">(G1028-G1027)/$B$11</f>
        <v>-1.4807930339344466E-2</v>
      </c>
      <c r="I1028" s="30">
        <f t="shared" si="322"/>
        <v>0.56128517113347531</v>
      </c>
      <c r="J1028" s="30">
        <f t="shared" si="323"/>
        <v>56.62954700215932</v>
      </c>
      <c r="K1028" s="30">
        <f t="shared" si="324"/>
        <v>95.770622866329745</v>
      </c>
      <c r="L1028" s="30">
        <f t="shared" si="325"/>
        <v>3827.1886656662555</v>
      </c>
      <c r="M1028" s="30">
        <f t="shared" si="326"/>
        <v>3.3636830239743031E-3</v>
      </c>
      <c r="N1028" s="30">
        <f t="shared" si="327"/>
        <v>1.8183740843352472E-2</v>
      </c>
      <c r="O1028" s="30">
        <f t="shared" si="328"/>
        <v>59.487663598032043</v>
      </c>
      <c r="P1028" s="30">
        <f t="shared" si="329"/>
        <v>-1.8640429384731123</v>
      </c>
      <c r="Q1028" s="30">
        <f t="shared" si="330"/>
        <v>6.0613041663869521E-2</v>
      </c>
      <c r="R1028" s="30">
        <f t="shared" si="335"/>
        <v>-3.7528338889986301</v>
      </c>
      <c r="S1028" s="30">
        <f t="shared" si="336"/>
        <v>0.45694990877380193</v>
      </c>
      <c r="T1028" s="30">
        <f t="shared" si="337"/>
        <v>-15.348838691710304</v>
      </c>
      <c r="U1028" s="39">
        <f t="shared" si="338"/>
        <v>1181896.8609742597</v>
      </c>
      <c r="V1028" s="39">
        <f t="shared" si="331"/>
        <v>141827.62331691117</v>
      </c>
      <c r="W1028" s="39">
        <f t="shared" si="332"/>
        <v>36250316.726341717</v>
      </c>
      <c r="X1028" s="30">
        <f t="shared" si="333"/>
        <v>268.38630194013342</v>
      </c>
    </row>
    <row r="1029" spans="5:24" x14ac:dyDescent="0.3">
      <c r="E1029" s="30">
        <f t="shared" si="339"/>
        <v>10.269999999999825</v>
      </c>
      <c r="F1029" s="30">
        <f t="shared" si="340"/>
        <v>253.18914153898061</v>
      </c>
      <c r="G1029" s="30">
        <f t="shared" si="334"/>
        <v>5.5341368044332988</v>
      </c>
      <c r="H1029" s="30">
        <f t="shared" si="341"/>
        <v>-1.4821156098410171E-2</v>
      </c>
      <c r="I1029" s="30">
        <f t="shared" si="322"/>
        <v>0.56585467022121338</v>
      </c>
      <c r="J1029" s="30">
        <f t="shared" si="323"/>
        <v>56.476058615242216</v>
      </c>
      <c r="K1029" s="30">
        <f t="shared" si="324"/>
        <v>95.898529855427327</v>
      </c>
      <c r="L1029" s="30">
        <f t="shared" si="325"/>
        <v>3832.3000888175598</v>
      </c>
      <c r="M1029" s="30">
        <f t="shared" si="326"/>
        <v>3.4033905890984628E-3</v>
      </c>
      <c r="N1029" s="30">
        <f t="shared" si="327"/>
        <v>1.8235968810535519E-2</v>
      </c>
      <c r="O1029" s="30">
        <f t="shared" si="328"/>
        <v>59.378763587514356</v>
      </c>
      <c r="P1029" s="30">
        <f t="shared" si="329"/>
        <v>-1.8438514587799453</v>
      </c>
      <c r="Q1029" s="30">
        <f t="shared" si="330"/>
        <v>6.0614113768127871E-2</v>
      </c>
      <c r="R1029" s="30">
        <f t="shared" si="335"/>
        <v>-3.7554477466954279</v>
      </c>
      <c r="S1029" s="30">
        <f t="shared" si="336"/>
        <v>0.46733783107770677</v>
      </c>
      <c r="T1029" s="30">
        <f t="shared" si="337"/>
        <v>-15.3468354300984</v>
      </c>
      <c r="U1029" s="39">
        <f t="shared" si="338"/>
        <v>1195671.6774016882</v>
      </c>
      <c r="V1029" s="39">
        <f t="shared" si="331"/>
        <v>143480.60128820257</v>
      </c>
      <c r="W1029" s="39">
        <f t="shared" si="332"/>
        <v>36251751.532354601</v>
      </c>
      <c r="X1029" s="30">
        <f t="shared" si="333"/>
        <v>268.55641827733751</v>
      </c>
    </row>
    <row r="1030" spans="5:24" x14ac:dyDescent="0.3">
      <c r="E1030" s="30">
        <f t="shared" si="339"/>
        <v>10.279999999999825</v>
      </c>
      <c r="F1030" s="30">
        <f t="shared" si="340"/>
        <v>253.15158706151365</v>
      </c>
      <c r="G1030" s="30">
        <f t="shared" si="334"/>
        <v>5.5339884676497277</v>
      </c>
      <c r="H1030" s="30">
        <f t="shared" si="341"/>
        <v>-1.4833678357106805E-2</v>
      </c>
      <c r="I1030" s="30">
        <f t="shared" si="322"/>
        <v>0.57052804853199046</v>
      </c>
      <c r="J1030" s="30">
        <f t="shared" si="323"/>
        <v>56.322590260941233</v>
      </c>
      <c r="K1030" s="30">
        <f t="shared" si="324"/>
        <v>96.026420150678149</v>
      </c>
      <c r="L1030" s="30">
        <f t="shared" si="325"/>
        <v>3837.41084484883</v>
      </c>
      <c r="M1030" s="30">
        <f t="shared" si="326"/>
        <v>3.4439881006722507E-3</v>
      </c>
      <c r="N1030" s="30">
        <f t="shared" si="327"/>
        <v>1.8288353696881181E-2</v>
      </c>
      <c r="O1030" s="30">
        <f t="shared" si="328"/>
        <v>59.269877790137812</v>
      </c>
      <c r="P1030" s="30">
        <f t="shared" si="329"/>
        <v>-1.8235642822097176</v>
      </c>
      <c r="Q1030" s="30">
        <f t="shared" si="330"/>
        <v>6.0615209900940367E-2</v>
      </c>
      <c r="R1030" s="30">
        <f t="shared" si="335"/>
        <v>-3.7578747096016234</v>
      </c>
      <c r="S1030" s="30">
        <f t="shared" si="336"/>
        <v>0.47810272553138428</v>
      </c>
      <c r="T1030" s="30">
        <f t="shared" si="337"/>
        <v>-15.34483658648983</v>
      </c>
      <c r="U1030" s="39">
        <f t="shared" si="338"/>
        <v>1209754.8411993468</v>
      </c>
      <c r="V1030" s="39">
        <f t="shared" si="331"/>
        <v>145170.58094392161</v>
      </c>
      <c r="W1030" s="39">
        <f t="shared" si="332"/>
        <v>36253203.238164037</v>
      </c>
      <c r="X1030" s="30">
        <f t="shared" si="333"/>
        <v>268.72624963927711</v>
      </c>
    </row>
    <row r="1031" spans="5:24" x14ac:dyDescent="0.3">
      <c r="E1031" s="30">
        <f t="shared" si="339"/>
        <v>10.289999999999825</v>
      </c>
      <c r="F1031" s="30">
        <f t="shared" si="340"/>
        <v>253.11400831441765</v>
      </c>
      <c r="G1031" s="30">
        <f t="shared" si="334"/>
        <v>5.5338400129749159</v>
      </c>
      <c r="H1031" s="30">
        <f t="shared" si="341"/>
        <v>-1.4845467481183761E-2</v>
      </c>
      <c r="I1031" s="30">
        <f t="shared" si="322"/>
        <v>0.57530907578730428</v>
      </c>
      <c r="J1031" s="30">
        <f t="shared" si="323"/>
        <v>56.169141895076336</v>
      </c>
      <c r="K1031" s="30">
        <f t="shared" si="324"/>
        <v>96.154293788898897</v>
      </c>
      <c r="L1031" s="30">
        <f t="shared" si="325"/>
        <v>3842.5209352313377</v>
      </c>
      <c r="M1031" s="30">
        <f t="shared" si="326"/>
        <v>3.4855071400573946E-3</v>
      </c>
      <c r="N1031" s="30">
        <f t="shared" si="327"/>
        <v>1.8340895973853775E-2</v>
      </c>
      <c r="O1031" s="30">
        <f t="shared" si="328"/>
        <v>59.161006174556661</v>
      </c>
      <c r="P1031" s="30">
        <f t="shared" si="329"/>
        <v>-1.8031801778972814</v>
      </c>
      <c r="Q1031" s="30">
        <f t="shared" si="330"/>
        <v>6.0616330915003763E-2</v>
      </c>
      <c r="R1031" s="30">
        <f t="shared" si="335"/>
        <v>-3.760107012791444</v>
      </c>
      <c r="S1031" s="30">
        <f t="shared" si="336"/>
        <v>0.48926374304825904</v>
      </c>
      <c r="T1031" s="30">
        <f t="shared" si="337"/>
        <v>-15.342842487209754</v>
      </c>
      <c r="U1031" s="39">
        <f t="shared" si="338"/>
        <v>1224157.3096667679</v>
      </c>
      <c r="V1031" s="39">
        <f t="shared" si="331"/>
        <v>146898.87716001214</v>
      </c>
      <c r="W1031" s="39">
        <f t="shared" si="332"/>
        <v>36254672.22693564</v>
      </c>
      <c r="X1031" s="30">
        <f t="shared" si="333"/>
        <v>268.89579672717878</v>
      </c>
    </row>
    <row r="1032" spans="5:24" x14ac:dyDescent="0.3">
      <c r="E1032" s="30">
        <f t="shared" si="339"/>
        <v>10.299999999999825</v>
      </c>
      <c r="F1032" s="30">
        <f t="shared" si="340"/>
        <v>253.07640724428973</v>
      </c>
      <c r="G1032" s="30">
        <f t="shared" si="334"/>
        <v>5.5336914480513562</v>
      </c>
      <c r="H1032" s="30">
        <f t="shared" si="341"/>
        <v>-1.4856492355974638E-2</v>
      </c>
      <c r="I1032" s="30">
        <f t="shared" si="322"/>
        <v>0.58020171321778691</v>
      </c>
      <c r="J1032" s="30">
        <f t="shared" si="323"/>
        <v>56.01571347020424</v>
      </c>
      <c r="K1032" s="30">
        <f t="shared" si="324"/>
        <v>96.282150809625648</v>
      </c>
      <c r="L1032" s="30">
        <f t="shared" si="325"/>
        <v>3847.6303615450229</v>
      </c>
      <c r="M1032" s="30">
        <f t="shared" si="326"/>
        <v>3.5279808660402595E-3</v>
      </c>
      <c r="N1032" s="30">
        <f t="shared" si="327"/>
        <v>1.8393596114334144E-2</v>
      </c>
      <c r="O1032" s="30">
        <f t="shared" si="328"/>
        <v>59.052148707109907</v>
      </c>
      <c r="P1032" s="30">
        <f t="shared" si="329"/>
        <v>-1.7826978662862261</v>
      </c>
      <c r="Q1032" s="30">
        <f t="shared" si="330"/>
        <v>6.0617477705605299E-2</v>
      </c>
      <c r="R1032" s="30">
        <f t="shared" si="335"/>
        <v>-3.7621364985141463</v>
      </c>
      <c r="S1032" s="30">
        <f t="shared" si="336"/>
        <v>0.50084130311104147</v>
      </c>
      <c r="T1032" s="30">
        <f t="shared" si="337"/>
        <v>-15.340853473945421</v>
      </c>
      <c r="U1032" s="39">
        <f t="shared" si="338"/>
        <v>1238890.5880691858</v>
      </c>
      <c r="V1032" s="39">
        <f t="shared" si="331"/>
        <v>148666.87056830229</v>
      </c>
      <c r="W1032" s="39">
        <f t="shared" si="332"/>
        <v>36256158.895641319</v>
      </c>
      <c r="X1032" s="30">
        <f t="shared" si="333"/>
        <v>269.06506024790701</v>
      </c>
    </row>
    <row r="1033" spans="5:24" x14ac:dyDescent="0.3">
      <c r="E1033" s="30">
        <f t="shared" si="339"/>
        <v>10.309999999999825</v>
      </c>
      <c r="F1033" s="30">
        <f t="shared" si="340"/>
        <v>253.03878587930458</v>
      </c>
      <c r="G1033" s="30">
        <f t="shared" si="334"/>
        <v>5.5335427808484514</v>
      </c>
      <c r="H1033" s="30">
        <f t="shared" si="341"/>
        <v>-1.4866720290473978E-2</v>
      </c>
      <c r="I1033" s="30">
        <f t="shared" si="322"/>
        <v>0.58521012624889734</v>
      </c>
      <c r="J1033" s="30">
        <f t="shared" si="323"/>
        <v>55.862304935464785</v>
      </c>
      <c r="K1033" s="30">
        <f t="shared" si="324"/>
        <v>96.409991255241863</v>
      </c>
      <c r="L1033" s="30">
        <f t="shared" si="325"/>
        <v>3852.7391254836161</v>
      </c>
      <c r="M1033" s="30">
        <f t="shared" si="326"/>
        <v>3.5714441179768826E-3</v>
      </c>
      <c r="N1033" s="30">
        <f t="shared" si="327"/>
        <v>1.844645459262392E-2</v>
      </c>
      <c r="O1033" s="30">
        <f t="shared" si="328"/>
        <v>58.943305351712269</v>
      </c>
      <c r="P1033" s="30">
        <f t="shared" si="329"/>
        <v>-1.7621160162907514</v>
      </c>
      <c r="Q1033" s="30">
        <f t="shared" si="330"/>
        <v>6.0618651213407586E-2</v>
      </c>
      <c r="R1033" s="30">
        <f t="shared" si="335"/>
        <v>-3.7639545904466245</v>
      </c>
      <c r="S1033" s="30">
        <f t="shared" si="336"/>
        <v>0.51285719844427102</v>
      </c>
      <c r="T1033" s="30">
        <f t="shared" si="337"/>
        <v>-15.338869904681689</v>
      </c>
      <c r="U1033" s="39">
        <f t="shared" si="338"/>
        <v>1253966.7654979348</v>
      </c>
      <c r="V1033" s="39">
        <f t="shared" si="331"/>
        <v>150476.01185975218</v>
      </c>
      <c r="W1033" s="39">
        <f t="shared" si="332"/>
        <v>36257663.655759916</v>
      </c>
      <c r="X1033" s="30">
        <f t="shared" si="333"/>
        <v>269.23404091430211</v>
      </c>
    </row>
    <row r="1034" spans="5:24" x14ac:dyDescent="0.3">
      <c r="E1034" s="30">
        <f t="shared" si="339"/>
        <v>10.319999999999824</v>
      </c>
      <c r="F1034" s="30">
        <f t="shared" si="340"/>
        <v>253.00114633340013</v>
      </c>
      <c r="G1034" s="30">
        <f t="shared" si="334"/>
        <v>5.533394019679311</v>
      </c>
      <c r="H1034" s="30">
        <f t="shared" si="341"/>
        <v>-1.4876116914042115E-2</v>
      </c>
      <c r="I1034" s="30">
        <f t="shared" si="322"/>
        <v>0.59033869823334006</v>
      </c>
      <c r="J1034" s="30">
        <f t="shared" si="323"/>
        <v>55.70891623641797</v>
      </c>
      <c r="K1034" s="30">
        <f t="shared" si="324"/>
        <v>96.537815171114204</v>
      </c>
      <c r="L1034" s="30">
        <f t="shared" si="325"/>
        <v>3857.8472288600606</v>
      </c>
      <c r="M1034" s="30">
        <f t="shared" si="326"/>
        <v>3.6159335273622719E-3</v>
      </c>
      <c r="N1034" s="30">
        <f t="shared" si="327"/>
        <v>1.8499471884449763E-2</v>
      </c>
      <c r="O1034" s="30">
        <f t="shared" si="328"/>
        <v>58.834476069738557</v>
      </c>
      <c r="P1034" s="30">
        <f t="shared" si="329"/>
        <v>-1.7414332422447492</v>
      </c>
      <c r="Q1034" s="30">
        <f t="shared" si="330"/>
        <v>6.0619852427460992E-2</v>
      </c>
      <c r="R1034" s="30">
        <f t="shared" si="335"/>
        <v>-3.7655522658402663</v>
      </c>
      <c r="S1034" s="30">
        <f t="shared" si="336"/>
        <v>0.5253347101085456</v>
      </c>
      <c r="T1034" s="30">
        <f t="shared" si="337"/>
        <v>-15.336892154709179</v>
      </c>
      <c r="U1034" s="39">
        <f t="shared" si="338"/>
        <v>1269398.5536613557</v>
      </c>
      <c r="V1034" s="39">
        <f t="shared" si="331"/>
        <v>152327.82643936269</v>
      </c>
      <c r="W1034" s="39">
        <f t="shared" si="332"/>
        <v>36259186.934024312</v>
      </c>
      <c r="X1034" s="30">
        <f t="shared" si="333"/>
        <v>269.40273944553826</v>
      </c>
    </row>
    <row r="1035" spans="5:24" x14ac:dyDescent="0.3">
      <c r="E1035" s="30">
        <f t="shared" si="339"/>
        <v>10.329999999999824</v>
      </c>
      <c r="F1035" s="30">
        <f t="shared" si="340"/>
        <v>252.96349081074172</v>
      </c>
      <c r="G1035" s="30">
        <f t="shared" si="334"/>
        <v>5.5332451732186554</v>
      </c>
      <c r="H1035" s="30">
        <f t="shared" si="341"/>
        <v>-1.4884646065560503E-2</v>
      </c>
      <c r="I1035" s="30">
        <f t="shared" si="322"/>
        <v>0.59559204533442556</v>
      </c>
      <c r="J1035" s="30">
        <f t="shared" si="323"/>
        <v>55.555547314870878</v>
      </c>
      <c r="K1035" s="30">
        <f t="shared" si="324"/>
        <v>96.665622605736786</v>
      </c>
      <c r="L1035" s="30">
        <f t="shared" si="325"/>
        <v>3862.9546736122802</v>
      </c>
      <c r="M1035" s="30">
        <f t="shared" si="326"/>
        <v>3.6614876386558384E-3</v>
      </c>
      <c r="N1035" s="30">
        <f t="shared" si="327"/>
        <v>1.8552648466967643E-2</v>
      </c>
      <c r="O1035" s="30">
        <f t="shared" si="328"/>
        <v>58.725660819900895</v>
      </c>
      <c r="P1035" s="30">
        <f t="shared" si="329"/>
        <v>-1.7206481006184235</v>
      </c>
      <c r="Q1035" s="30">
        <f t="shared" si="330"/>
        <v>6.0621082388465919E-2</v>
      </c>
      <c r="R1035" s="30">
        <f t="shared" si="335"/>
        <v>-3.7669200253539303</v>
      </c>
      <c r="S1035" s="30">
        <f t="shared" si="336"/>
        <v>0.53829873423965302</v>
      </c>
      <c r="T1035" s="30">
        <f t="shared" si="337"/>
        <v>-15.334920617711916</v>
      </c>
      <c r="U1035" s="39">
        <f t="shared" si="338"/>
        <v>1285199.3288956943</v>
      </c>
      <c r="V1035" s="39">
        <f t="shared" si="331"/>
        <v>154223.91946748333</v>
      </c>
      <c r="W1035" s="39">
        <f t="shared" si="332"/>
        <v>36260729.173218988</v>
      </c>
      <c r="X1035" s="30">
        <f t="shared" si="333"/>
        <v>269.57115656750369</v>
      </c>
    </row>
    <row r="1036" spans="5:24" x14ac:dyDescent="0.3">
      <c r="E1036" s="30">
        <f t="shared" si="339"/>
        <v>10.339999999999824</v>
      </c>
      <c r="F1036" s="30">
        <f t="shared" si="340"/>
        <v>252.92582161048819</v>
      </c>
      <c r="G1036" s="30">
        <f t="shared" si="334"/>
        <v>5.5330962505219379</v>
      </c>
      <c r="H1036" s="30">
        <f t="shared" si="341"/>
        <v>-1.4892269671751279E-2</v>
      </c>
      <c r="I1036" s="30">
        <f t="shared" si="322"/>
        <v>0.60097503267682206</v>
      </c>
      <c r="J1036" s="30">
        <f t="shared" si="323"/>
        <v>55.40219810869376</v>
      </c>
      <c r="K1036" s="30">
        <f t="shared" si="324"/>
        <v>96.793413610884386</v>
      </c>
      <c r="L1036" s="30">
        <f t="shared" si="325"/>
        <v>3868.0614618093</v>
      </c>
      <c r="M1036" s="30">
        <f t="shared" si="326"/>
        <v>3.708147040291813E-3</v>
      </c>
      <c r="N1036" s="30">
        <f t="shared" si="327"/>
        <v>1.8605984818767182E-2</v>
      </c>
      <c r="O1036" s="30">
        <f t="shared" si="328"/>
        <v>58.616859558118222</v>
      </c>
      <c r="P1036" s="30">
        <f t="shared" si="329"/>
        <v>-1.6997590864805321</v>
      </c>
      <c r="Q1036" s="30">
        <f t="shared" si="330"/>
        <v>6.0622342192310094E-2</v>
      </c>
      <c r="R1036" s="30">
        <f t="shared" si="335"/>
        <v>-3.7680478603406526</v>
      </c>
      <c r="S1036" s="30">
        <f t="shared" si="336"/>
        <v>0.55177592182211221</v>
      </c>
      <c r="T1036" s="30">
        <f t="shared" si="337"/>
        <v>-15.332955706942194</v>
      </c>
      <c r="U1036" s="39">
        <f t="shared" si="338"/>
        <v>1301383.1777192415</v>
      </c>
      <c r="V1036" s="39">
        <f t="shared" si="331"/>
        <v>156165.98132630897</v>
      </c>
      <c r="W1036" s="39">
        <f t="shared" si="332"/>
        <v>36262290.83303225</v>
      </c>
      <c r="X1036" s="30">
        <f t="shared" si="333"/>
        <v>269.73929301320413</v>
      </c>
    </row>
    <row r="1037" spans="5:24" x14ac:dyDescent="0.3">
      <c r="E1037" s="30">
        <f t="shared" si="339"/>
        <v>10.349999999999824</v>
      </c>
      <c r="F1037" s="30">
        <f t="shared" si="340"/>
        <v>252.88814113188477</v>
      </c>
      <c r="G1037" s="30">
        <f t="shared" si="334"/>
        <v>5.5329472610457726</v>
      </c>
      <c r="H1037" s="30">
        <f t="shared" si="341"/>
        <v>-1.4898947616526215E-2</v>
      </c>
      <c r="I1037" s="30">
        <f t="shared" si="322"/>
        <v>0.60649279189504324</v>
      </c>
      <c r="J1037" s="30">
        <f t="shared" si="323"/>
        <v>55.248868551624341</v>
      </c>
      <c r="K1037" s="30">
        <f t="shared" si="324"/>
        <v>96.921188241775567</v>
      </c>
      <c r="L1037" s="30">
        <f t="shared" si="325"/>
        <v>3873.167595657766</v>
      </c>
      <c r="M1037" s="30">
        <f t="shared" si="326"/>
        <v>3.7559545069135733E-3</v>
      </c>
      <c r="N1037" s="30">
        <f t="shared" si="327"/>
        <v>1.8659481419875893E-2</v>
      </c>
      <c r="O1037" s="30">
        <f t="shared" si="328"/>
        <v>58.508072237377476</v>
      </c>
      <c r="P1037" s="30">
        <f t="shared" si="329"/>
        <v>-1.6787646296819523</v>
      </c>
      <c r="Q1037" s="30">
        <f t="shared" si="330"/>
        <v>6.0623632993908882E-2</v>
      </c>
      <c r="R1037" s="30">
        <f t="shared" si="335"/>
        <v>-3.7689252173280581</v>
      </c>
      <c r="S1037" s="30">
        <f t="shared" si="336"/>
        <v>0.56579483307868372</v>
      </c>
      <c r="T1037" s="30">
        <f t="shared" si="337"/>
        <v>-15.330997856491216</v>
      </c>
      <c r="U1037" s="39">
        <f t="shared" si="338"/>
        <v>1317964.9462912809</v>
      </c>
      <c r="V1037" s="39">
        <f t="shared" si="331"/>
        <v>158155.79355495371</v>
      </c>
      <c r="W1037" s="39">
        <f t="shared" si="332"/>
        <v>36263872.390967801</v>
      </c>
      <c r="X1037" s="30">
        <f t="shared" si="333"/>
        <v>269.90714952319257</v>
      </c>
    </row>
    <row r="1038" spans="5:24" x14ac:dyDescent="0.3">
      <c r="E1038" s="30">
        <f t="shared" si="339"/>
        <v>10.359999999999824</v>
      </c>
      <c r="F1038" s="30">
        <f t="shared" si="340"/>
        <v>252.85045187971147</v>
      </c>
      <c r="G1038" s="30">
        <f t="shared" si="334"/>
        <v>5.5327982146697838</v>
      </c>
      <c r="H1038" s="30">
        <f t="shared" si="341"/>
        <v>-1.4904637598878168E-2</v>
      </c>
      <c r="I1038" s="30">
        <f t="shared" si="322"/>
        <v>0.61215074022583005</v>
      </c>
      <c r="J1038" s="30">
        <f t="shared" si="323"/>
        <v>55.095558573059428</v>
      </c>
      <c r="K1038" s="30">
        <f t="shared" si="324"/>
        <v>97.048946557246325</v>
      </c>
      <c r="L1038" s="30">
        <f t="shared" si="325"/>
        <v>3878.2730775088835</v>
      </c>
      <c r="M1038" s="30">
        <f t="shared" si="326"/>
        <v>3.8049551539960434E-3</v>
      </c>
      <c r="N1038" s="30">
        <f t="shared" si="327"/>
        <v>1.8713138751763544E-2</v>
      </c>
      <c r="O1038" s="30">
        <f t="shared" si="328"/>
        <v>58.399298807585666</v>
      </c>
      <c r="P1038" s="30">
        <f t="shared" si="329"/>
        <v>-1.6576630907334158</v>
      </c>
      <c r="Q1038" s="30">
        <f t="shared" si="330"/>
        <v>6.0624956011380106E-2</v>
      </c>
      <c r="R1038" s="30">
        <f t="shared" si="335"/>
        <v>-3.7695409594012155</v>
      </c>
      <c r="S1038" s="30">
        <f t="shared" si="336"/>
        <v>0.58038610827986303</v>
      </c>
      <c r="T1038" s="30">
        <f t="shared" si="337"/>
        <v>-15.329047522665091</v>
      </c>
      <c r="U1038" s="39">
        <f t="shared" si="338"/>
        <v>1334960.294181007</v>
      </c>
      <c r="V1038" s="39">
        <f t="shared" si="331"/>
        <v>160195.23530172082</v>
      </c>
      <c r="W1038" s="39">
        <f t="shared" si="332"/>
        <v>36265474.343320817</v>
      </c>
      <c r="X1038" s="30">
        <f t="shared" si="333"/>
        <v>270.07472684602584</v>
      </c>
    </row>
    <row r="1039" spans="5:24" x14ac:dyDescent="0.3">
      <c r="E1039" s="30">
        <f t="shared" si="339"/>
        <v>10.369999999999823</v>
      </c>
      <c r="F1039" s="30">
        <f t="shared" si="340"/>
        <v>252.81275647011745</v>
      </c>
      <c r="G1039" s="30">
        <f t="shared" si="334"/>
        <v>5.532649121720004</v>
      </c>
      <c r="H1039" s="30">
        <f t="shared" si="341"/>
        <v>-1.4909294977982768E-2</v>
      </c>
      <c r="I1039" s="30">
        <f t="shared" si="322"/>
        <v>0.61795460130862867</v>
      </c>
      <c r="J1039" s="30">
        <f t="shared" si="323"/>
        <v>54.94226809783278</v>
      </c>
      <c r="K1039" s="30">
        <f t="shared" si="324"/>
        <v>97.176688619935206</v>
      </c>
      <c r="L1039" s="30">
        <f t="shared" si="325"/>
        <v>3883.3779098658169</v>
      </c>
      <c r="M1039" s="30">
        <f t="shared" si="326"/>
        <v>3.8551966061630238E-3</v>
      </c>
      <c r="N1039" s="30">
        <f t="shared" si="327"/>
        <v>1.8766957297346502E-2</v>
      </c>
      <c r="O1039" s="30">
        <f t="shared" si="328"/>
        <v>58.290539215412366</v>
      </c>
      <c r="P1039" s="30">
        <f t="shared" si="329"/>
        <v>-1.636452756347172</v>
      </c>
      <c r="Q1039" s="30">
        <f t="shared" si="330"/>
        <v>6.0626312530588616E-2</v>
      </c>
      <c r="R1039" s="30">
        <f t="shared" si="335"/>
        <v>-3.7698833241608387</v>
      </c>
      <c r="S1039" s="30">
        <f t="shared" si="336"/>
        <v>0.59558265703549962</v>
      </c>
      <c r="T1039" s="30">
        <f t="shared" si="337"/>
        <v>-15.327105185476929</v>
      </c>
      <c r="U1039" s="39">
        <f t="shared" si="338"/>
        <v>1352385.7529012442</v>
      </c>
      <c r="V1039" s="39">
        <f t="shared" si="331"/>
        <v>162286.29034814931</v>
      </c>
      <c r="W1039" s="39">
        <f t="shared" si="332"/>
        <v>36267097.2062243</v>
      </c>
      <c r="X1039" s="30">
        <f t="shared" si="333"/>
        <v>270.24202573875186</v>
      </c>
    </row>
    <row r="1040" spans="5:24" x14ac:dyDescent="0.3">
      <c r="E1040" s="30">
        <f t="shared" si="339"/>
        <v>10.379999999999823</v>
      </c>
      <c r="F1040" s="30">
        <f t="shared" si="340"/>
        <v>252.77505763687583</v>
      </c>
      <c r="G1040" s="30">
        <f t="shared" si="334"/>
        <v>5.5324999929939569</v>
      </c>
      <c r="H1040" s="30">
        <f t="shared" si="341"/>
        <v>-1.4912872604710969E-2</v>
      </c>
      <c r="I1040" s="30">
        <f t="shared" si="322"/>
        <v>0.62391042787898365</v>
      </c>
      <c r="J1040" s="30">
        <f t="shared" si="323"/>
        <v>54.788997045978014</v>
      </c>
      <c r="K1040" s="30">
        <f t="shared" si="324"/>
        <v>97.304414496480845</v>
      </c>
      <c r="L1040" s="30">
        <f t="shared" si="325"/>
        <v>3888.4820953915814</v>
      </c>
      <c r="M1040" s="30">
        <f t="shared" si="326"/>
        <v>3.9067291806693799E-3</v>
      </c>
      <c r="N1040" s="30">
        <f t="shared" si="327"/>
        <v>1.8820937540992011E-2</v>
      </c>
      <c r="O1040" s="30">
        <f t="shared" si="328"/>
        <v>58.181793404121407</v>
      </c>
      <c r="P1040" s="30">
        <f t="shared" si="329"/>
        <v>-1.6151318346086405</v>
      </c>
      <c r="Q1040" s="30">
        <f t="shared" si="330"/>
        <v>6.0627703910100285E-2</v>
      </c>
      <c r="R1040" s="30">
        <f t="shared" si="335"/>
        <v>-3.7699398778889286</v>
      </c>
      <c r="S1040" s="30">
        <f t="shared" si="336"/>
        <v>0.61141986843114404</v>
      </c>
      <c r="T1040" s="30">
        <f t="shared" si="337"/>
        <v>-15.325171350267041</v>
      </c>
      <c r="U1040" s="39">
        <f t="shared" si="338"/>
        <v>1370258.7897185779</v>
      </c>
      <c r="V1040" s="39">
        <f t="shared" si="331"/>
        <v>164431.05476622932</v>
      </c>
      <c r="W1040" s="39">
        <f t="shared" si="332"/>
        <v>36268741.516771965</v>
      </c>
      <c r="X1040" s="30">
        <f t="shared" si="333"/>
        <v>270.40904696742899</v>
      </c>
    </row>
    <row r="1041" spans="5:24" x14ac:dyDescent="0.3">
      <c r="E1041" s="30">
        <f t="shared" si="339"/>
        <v>10.389999999999823</v>
      </c>
      <c r="F1041" s="30">
        <f t="shared" si="340"/>
        <v>252.73735823809693</v>
      </c>
      <c r="G1041" s="30">
        <f t="shared" si="334"/>
        <v>5.5323508397875667</v>
      </c>
      <c r="H1041" s="30">
        <f t="shared" si="341"/>
        <v>-1.4915320639019569E-2</v>
      </c>
      <c r="I1041" s="30">
        <f t="shared" si="322"/>
        <v>0.63002462656329505</v>
      </c>
      <c r="J1041" s="30">
        <f t="shared" si="323"/>
        <v>54.635745332475345</v>
      </c>
      <c r="K1041" s="30">
        <f t="shared" si="324"/>
        <v>97.432124257733065</v>
      </c>
      <c r="L1041" s="30">
        <f t="shared" si="325"/>
        <v>3893.5856369174794</v>
      </c>
      <c r="M1041" s="30">
        <f t="shared" si="326"/>
        <v>3.9596060877046717E-3</v>
      </c>
      <c r="N1041" s="30">
        <f t="shared" si="327"/>
        <v>1.8875079968522661E-2</v>
      </c>
      <c r="O1041" s="30">
        <f t="shared" si="328"/>
        <v>58.073061313391264</v>
      </c>
      <c r="P1041" s="30">
        <f t="shared" si="329"/>
        <v>-1.593698449740125</v>
      </c>
      <c r="Q1041" s="30">
        <f t="shared" si="330"/>
        <v>6.0629131586590237E-2</v>
      </c>
      <c r="R1041" s="30">
        <f t="shared" si="335"/>
        <v>-3.7696974655072744</v>
      </c>
      <c r="S1041" s="30">
        <f t="shared" si="336"/>
        <v>0.62793584472216168</v>
      </c>
      <c r="T1041" s="30">
        <f t="shared" si="337"/>
        <v>-15.323246549464775</v>
      </c>
      <c r="U1041" s="39">
        <f t="shared" si="338"/>
        <v>1388597.877316481</v>
      </c>
      <c r="V1041" s="39">
        <f t="shared" si="331"/>
        <v>166631.74527797772</v>
      </c>
      <c r="W1041" s="39">
        <f t="shared" si="332"/>
        <v>36270407.834224746</v>
      </c>
      <c r="X1041" s="30">
        <f t="shared" si="333"/>
        <v>270.57579130768084</v>
      </c>
    </row>
    <row r="1042" spans="5:24" x14ac:dyDescent="0.3">
      <c r="E1042" s="30">
        <f t="shared" si="339"/>
        <v>10.399999999999823</v>
      </c>
      <c r="F1042" s="30">
        <f t="shared" si="340"/>
        <v>252.69966126344187</v>
      </c>
      <c r="G1042" s="30">
        <f t="shared" si="334"/>
        <v>5.5322016739240842</v>
      </c>
      <c r="H1042" s="30">
        <f t="shared" si="341"/>
        <v>-1.4916586348245886E-2</v>
      </c>
      <c r="I1042" s="30">
        <f t="shared" si="322"/>
        <v>0.63630398501051666</v>
      </c>
      <c r="J1042" s="30">
        <f t="shared" si="323"/>
        <v>54.482512866980699</v>
      </c>
      <c r="K1042" s="30">
        <f t="shared" si="324"/>
        <v>97.5598179789786</v>
      </c>
      <c r="L1042" s="30">
        <f t="shared" si="325"/>
        <v>3898.6885374521221</v>
      </c>
      <c r="M1042" s="30">
        <f t="shared" si="326"/>
        <v>4.0138836493889812E-3</v>
      </c>
      <c r="N1042" s="30">
        <f t="shared" si="327"/>
        <v>1.8929385067220653E-2</v>
      </c>
      <c r="O1042" s="30">
        <f t="shared" si="328"/>
        <v>57.96434287912281</v>
      </c>
      <c r="P1042" s="30">
        <f t="shared" si="329"/>
        <v>-1.5721506364138915</v>
      </c>
      <c r="Q1042" s="30">
        <f t="shared" si="330"/>
        <v>6.0630597080755716E-2</v>
      </c>
      <c r="R1042" s="30">
        <f t="shared" si="335"/>
        <v>-3.7691421558604503</v>
      </c>
      <c r="S1042" s="30">
        <f t="shared" si="336"/>
        <v>0.64517166170865092</v>
      </c>
      <c r="T1042" s="30">
        <f t="shared" si="337"/>
        <v>-15.321331344507197</v>
      </c>
      <c r="U1042" s="39">
        <f t="shared" si="338"/>
        <v>1407422.5699625793</v>
      </c>
      <c r="V1042" s="39">
        <f t="shared" si="331"/>
        <v>168890.70839550951</v>
      </c>
      <c r="W1042" s="39">
        <f t="shared" si="332"/>
        <v>36272096.741308704</v>
      </c>
      <c r="X1042" s="30">
        <f t="shared" si="333"/>
        <v>270.74225954528958</v>
      </c>
    </row>
    <row r="1043" spans="5:24" x14ac:dyDescent="0.3">
      <c r="E1043" s="30">
        <f t="shared" si="339"/>
        <v>10.409999999999823</v>
      </c>
      <c r="F1043" s="30">
        <f t="shared" si="340"/>
        <v>252.66196984188326</v>
      </c>
      <c r="G1043" s="30">
        <f t="shared" si="334"/>
        <v>5.532052507785191</v>
      </c>
      <c r="H1043" s="30">
        <f t="shared" si="341"/>
        <v>-1.4916613889326413E-2</v>
      </c>
      <c r="I1043" s="30">
        <f t="shared" si="322"/>
        <v>0.6427557016276032</v>
      </c>
      <c r="J1043" s="30">
        <f t="shared" si="323"/>
        <v>54.329299553535627</v>
      </c>
      <c r="K1043" s="30">
        <f t="shared" si="324"/>
        <v>97.687495740182825</v>
      </c>
      <c r="L1043" s="30">
        <f t="shared" si="325"/>
        <v>3903.7908001910882</v>
      </c>
      <c r="M1043" s="30">
        <f t="shared" si="326"/>
        <v>4.0696215395781225E-3</v>
      </c>
      <c r="N1043" s="30">
        <f t="shared" si="327"/>
        <v>1.8983853325832231E-2</v>
      </c>
      <c r="O1043" s="30">
        <f t="shared" si="328"/>
        <v>57.855638033233532</v>
      </c>
      <c r="P1043" s="30">
        <f t="shared" si="329"/>
        <v>-1.550486333566657</v>
      </c>
      <c r="Q1043" s="30">
        <f t="shared" si="330"/>
        <v>6.0632102003790822E-2</v>
      </c>
      <c r="R1043" s="30">
        <f t="shared" si="335"/>
        <v>-3.7682591817933924</v>
      </c>
      <c r="S1043" s="30">
        <f t="shared" si="336"/>
        <v>0.6631716593950624</v>
      </c>
      <c r="T1043" s="30">
        <f t="shared" si="337"/>
        <v>-15.319426327931787</v>
      </c>
      <c r="U1043" s="39">
        <f t="shared" si="338"/>
        <v>1426753.5869170029</v>
      </c>
      <c r="V1043" s="39">
        <f t="shared" si="331"/>
        <v>171210.43043004035</v>
      </c>
      <c r="W1043" s="39">
        <f t="shared" si="332"/>
        <v>36273808.845613003</v>
      </c>
      <c r="X1043" s="30">
        <f t="shared" si="333"/>
        <v>270.90845247683109</v>
      </c>
    </row>
    <row r="1044" spans="5:24" x14ac:dyDescent="0.3">
      <c r="E1044" s="30">
        <f t="shared" si="339"/>
        <v>10.419999999999822</v>
      </c>
      <c r="F1044" s="30">
        <f t="shared" si="340"/>
        <v>252.62428725006532</v>
      </c>
      <c r="G1044" s="30">
        <f t="shared" si="334"/>
        <v>5.5319033543445073</v>
      </c>
      <c r="H1044" s="30">
        <f t="shared" si="341"/>
        <v>-1.491534406836692E-2</v>
      </c>
      <c r="I1044" s="30">
        <f t="shared" si="322"/>
        <v>0.64938741822155388</v>
      </c>
      <c r="J1044" s="30">
        <f t="shared" si="323"/>
        <v>54.176105290256309</v>
      </c>
      <c r="K1044" s="30">
        <f t="shared" si="324"/>
        <v>97.815157626248919</v>
      </c>
      <c r="L1044" s="30">
        <f t="shared" si="325"/>
        <v>3908.8924285272815</v>
      </c>
      <c r="M1044" s="30">
        <f t="shared" si="326"/>
        <v>4.1268830468794938E-3</v>
      </c>
      <c r="N1044" s="30">
        <f t="shared" si="327"/>
        <v>1.9038485234572106E-2</v>
      </c>
      <c r="O1044" s="30">
        <f t="shared" si="328"/>
        <v>57.746946703436848</v>
      </c>
      <c r="P1044" s="30">
        <f t="shared" si="329"/>
        <v>-1.5287033776612917</v>
      </c>
      <c r="Q1044" s="30">
        <f t="shared" si="330"/>
        <v>6.0633648064487962E-2</v>
      </c>
      <c r="R1044" s="30">
        <f t="shared" si="335"/>
        <v>-3.7670328744223607</v>
      </c>
      <c r="S1044" s="30">
        <f t="shared" si="336"/>
        <v>0.68198376710416586</v>
      </c>
      <c r="T1044" s="30">
        <f t="shared" si="337"/>
        <v>-15.317532125662574</v>
      </c>
      <c r="U1044" s="39">
        <f t="shared" si="338"/>
        <v>1446612.903917664</v>
      </c>
      <c r="V1044" s="39">
        <f t="shared" si="331"/>
        <v>173593.54847011965</v>
      </c>
      <c r="W1044" s="39">
        <f t="shared" si="332"/>
        <v>36275544.781097703</v>
      </c>
      <c r="X1044" s="30">
        <f t="shared" si="333"/>
        <v>271.07437091035575</v>
      </c>
    </row>
    <row r="1045" spans="5:24" x14ac:dyDescent="0.3">
      <c r="E1045" s="30">
        <f t="shared" si="339"/>
        <v>10.429999999999822</v>
      </c>
      <c r="F1045" s="30">
        <f t="shared" si="340"/>
        <v>252.58661692132111</v>
      </c>
      <c r="G1045" s="30">
        <f t="shared" si="334"/>
        <v>5.5317542272037308</v>
      </c>
      <c r="H1045" s="30">
        <f t="shared" si="341"/>
        <v>-1.4912714077652822E-2</v>
      </c>
      <c r="I1045" s="30">
        <f t="shared" si="322"/>
        <v>0.65620725589259554</v>
      </c>
      <c r="J1045" s="30">
        <f t="shared" si="323"/>
        <v>54.022929968999684</v>
      </c>
      <c r="K1045" s="30">
        <f t="shared" si="324"/>
        <v>97.942803727296109</v>
      </c>
      <c r="L1045" s="30">
        <f t="shared" si="325"/>
        <v>3913.9934260620489</v>
      </c>
      <c r="M1045" s="30">
        <f t="shared" si="326"/>
        <v>4.1857353636083642E-3</v>
      </c>
      <c r="N1045" s="30">
        <f t="shared" si="327"/>
        <v>1.9093281285127817E-2</v>
      </c>
      <c r="O1045" s="30">
        <f t="shared" si="328"/>
        <v>57.638268813005283</v>
      </c>
      <c r="P1045" s="30">
        <f t="shared" si="329"/>
        <v>-1.5067994953345487</v>
      </c>
      <c r="Q1045" s="30">
        <f t="shared" si="330"/>
        <v>6.063523707703964E-2</v>
      </c>
      <c r="R1045" s="30">
        <f t="shared" si="335"/>
        <v>-3.7654465909158366</v>
      </c>
      <c r="S1045" s="30">
        <f t="shared" si="336"/>
        <v>0.70165986788244394</v>
      </c>
      <c r="T1045" s="30">
        <f t="shared" si="337"/>
        <v>-15.315649399511697</v>
      </c>
      <c r="U1045" s="39">
        <f t="shared" si="338"/>
        <v>1467023.8536926867</v>
      </c>
      <c r="V1045" s="39">
        <f t="shared" si="331"/>
        <v>176042.8624431224</v>
      </c>
      <c r="W1045" s="39">
        <f t="shared" si="332"/>
        <v>36277305.209722131</v>
      </c>
      <c r="X1045" s="30">
        <f t="shared" si="333"/>
        <v>271.24001566611901</v>
      </c>
    </row>
    <row r="1046" spans="5:24" x14ac:dyDescent="0.3">
      <c r="E1046" s="30">
        <f t="shared" si="339"/>
        <v>10.439999999999822</v>
      </c>
      <c r="F1046" s="30">
        <f t="shared" si="340"/>
        <v>252.54896245541195</v>
      </c>
      <c r="G1046" s="30">
        <f t="shared" si="334"/>
        <v>5.5316051406316644</v>
      </c>
      <c r="H1046" s="30">
        <f t="shared" si="341"/>
        <v>-1.4908657206635922E-2</v>
      </c>
      <c r="I1046" s="30">
        <f t="shared" si="322"/>
        <v>0.66322385457141997</v>
      </c>
      <c r="J1046" s="30">
        <f t="shared" si="323"/>
        <v>53.869773475004564</v>
      </c>
      <c r="K1046" s="30">
        <f t="shared" si="324"/>
        <v>98.070434138958703</v>
      </c>
      <c r="L1046" s="30">
        <f t="shared" si="325"/>
        <v>3919.0937966171323</v>
      </c>
      <c r="M1046" s="30">
        <f t="shared" si="326"/>
        <v>4.2462499037951131E-3</v>
      </c>
      <c r="N1046" s="30">
        <f t="shared" si="327"/>
        <v>1.9148241970664181E-2</v>
      </c>
      <c r="O1046" s="30">
        <f t="shared" si="328"/>
        <v>57.529604280515741</v>
      </c>
      <c r="P1046" s="30">
        <f t="shared" si="329"/>
        <v>-1.4847722953614719</v>
      </c>
      <c r="Q1046" s="30">
        <f t="shared" si="330"/>
        <v>6.0636870969624682E-2</v>
      </c>
      <c r="R1046" s="30">
        <f t="shared" si="335"/>
        <v>-3.7634826350065631</v>
      </c>
      <c r="S1046" s="30">
        <f t="shared" si="336"/>
        <v>0.72225620782395672</v>
      </c>
      <c r="T1046" s="30">
        <f t="shared" si="337"/>
        <v>-15.313778849921402</v>
      </c>
      <c r="U1046" s="39">
        <f t="shared" si="338"/>
        <v>1488011.2365827688</v>
      </c>
      <c r="V1046" s="39">
        <f t="shared" si="331"/>
        <v>178561.34838993225</v>
      </c>
      <c r="W1046" s="39">
        <f t="shared" si="332"/>
        <v>36279090.82320603</v>
      </c>
      <c r="X1046" s="30">
        <f t="shared" si="333"/>
        <v>271.40538757736709</v>
      </c>
    </row>
    <row r="1047" spans="5:24" x14ac:dyDescent="0.3">
      <c r="E1047" s="30">
        <f t="shared" si="339"/>
        <v>10.449999999999822</v>
      </c>
      <c r="F1047" s="30">
        <f t="shared" si="340"/>
        <v>252.5113276290619</v>
      </c>
      <c r="G1047" s="30">
        <f t="shared" si="334"/>
        <v>5.5314561096064248</v>
      </c>
      <c r="H1047" s="30">
        <f t="shared" si="341"/>
        <v>-1.4903102523966538E-2</v>
      </c>
      <c r="I1047" s="30">
        <f t="shared" si="322"/>
        <v>0.67044641664965954</v>
      </c>
      <c r="J1047" s="30">
        <f t="shared" si="323"/>
        <v>53.716635686505349</v>
      </c>
      <c r="K1047" s="30">
        <f t="shared" si="324"/>
        <v>98.198048962708043</v>
      </c>
      <c r="L1047" s="30">
        <f t="shared" si="325"/>
        <v>3924.1935442475319</v>
      </c>
      <c r="M1047" s="30">
        <f t="shared" si="326"/>
        <v>4.3085026537966111E-3</v>
      </c>
      <c r="N1047" s="30">
        <f t="shared" si="327"/>
        <v>1.9203367785827756E-2</v>
      </c>
      <c r="O1047" s="30">
        <f t="shared" si="328"/>
        <v>57.420953019575549</v>
      </c>
      <c r="P1047" s="30">
        <f t="shared" si="329"/>
        <v>-1.462619259857723</v>
      </c>
      <c r="Q1047" s="30">
        <f t="shared" si="330"/>
        <v>6.0638551793874722E-2</v>
      </c>
      <c r="R1047" s="30">
        <f t="shared" si="335"/>
        <v>-3.7611221693450068</v>
      </c>
      <c r="S1047" s="30">
        <f t="shared" si="336"/>
        <v>0.74383385687766013</v>
      </c>
      <c r="T1047" s="30">
        <f t="shared" si="337"/>
        <v>-15.311921218974939</v>
      </c>
      <c r="U1047" s="39">
        <f t="shared" si="338"/>
        <v>1509601.4425103972</v>
      </c>
      <c r="V1047" s="39">
        <f t="shared" si="331"/>
        <v>181152.17310124767</v>
      </c>
      <c r="W1047" s="39">
        <f t="shared" si="332"/>
        <v>36280902.344937041</v>
      </c>
      <c r="X1047" s="30">
        <f t="shared" si="333"/>
        <v>271.57048749118201</v>
      </c>
    </row>
    <row r="1048" spans="5:24" x14ac:dyDescent="0.3">
      <c r="E1048" s="30">
        <f t="shared" si="339"/>
        <v>10.459999999999821</v>
      </c>
      <c r="F1048" s="30">
        <f t="shared" si="340"/>
        <v>252.47371640736844</v>
      </c>
      <c r="G1048" s="30">
        <f t="shared" si="334"/>
        <v>5.5313071498611519</v>
      </c>
      <c r="H1048" s="30">
        <f t="shared" si="341"/>
        <v>-1.489597452728475E-2</v>
      </c>
      <c r="I1048" s="30">
        <f t="shared" si="322"/>
        <v>0.67788475521843616</v>
      </c>
      <c r="J1048" s="30">
        <f t="shared" si="323"/>
        <v>53.563516474315598</v>
      </c>
      <c r="K1048" s="30">
        <f t="shared" si="324"/>
        <v>98.325648306199497</v>
      </c>
      <c r="L1048" s="30">
        <f t="shared" si="325"/>
        <v>3929.2926732553751</v>
      </c>
      <c r="M1048" s="30">
        <f t="shared" si="326"/>
        <v>4.3725745595809482E-3</v>
      </c>
      <c r="N1048" s="30">
        <f t="shared" si="327"/>
        <v>1.9258659226751244E-2</v>
      </c>
      <c r="O1048" s="30">
        <f t="shared" si="328"/>
        <v>57.312314938526924</v>
      </c>
      <c r="P1048" s="30">
        <f t="shared" si="329"/>
        <v>-1.4403377346301027</v>
      </c>
      <c r="Q1048" s="30">
        <f t="shared" si="330"/>
        <v>6.0640281735330898E-2</v>
      </c>
      <c r="R1048" s="30">
        <f t="shared" si="335"/>
        <v>-3.758345118675229</v>
      </c>
      <c r="S1048" s="30">
        <f t="shared" si="336"/>
        <v>0.76645922882054152</v>
      </c>
      <c r="T1048" s="30">
        <f t="shared" si="337"/>
        <v>-15.310077293708858</v>
      </c>
      <c r="U1048" s="39">
        <f t="shared" si="338"/>
        <v>1531822.5857124785</v>
      </c>
      <c r="V1048" s="39">
        <f t="shared" si="331"/>
        <v>183818.71028549742</v>
      </c>
      <c r="W1048" s="39">
        <f t="shared" si="332"/>
        <v>36282740.532039896</v>
      </c>
      <c r="X1048" s="30">
        <f t="shared" si="333"/>
        <v>271.73531626939308</v>
      </c>
    </row>
    <row r="1049" spans="5:24" x14ac:dyDescent="0.3">
      <c r="E1049" s="30">
        <f t="shared" si="339"/>
        <v>10.469999999999821</v>
      </c>
      <c r="F1049" s="30">
        <f t="shared" si="340"/>
        <v>252.43613295618169</v>
      </c>
      <c r="G1049" s="30">
        <f t="shared" si="334"/>
        <v>5.5311582779336046</v>
      </c>
      <c r="H1049" s="30">
        <f t="shared" si="341"/>
        <v>-1.488719275473116E-2</v>
      </c>
      <c r="I1049" s="30">
        <f t="shared" si="322"/>
        <v>0.68554934750664154</v>
      </c>
      <c r="J1049" s="30">
        <f t="shared" si="323"/>
        <v>53.410415701378511</v>
      </c>
      <c r="K1049" s="30">
        <f t="shared" si="324"/>
        <v>98.453232283647068</v>
      </c>
      <c r="L1049" s="30">
        <f t="shared" si="325"/>
        <v>3934.3911882048865</v>
      </c>
      <c r="M1049" s="30">
        <f t="shared" si="326"/>
        <v>4.4385519553581058E-3</v>
      </c>
      <c r="N1049" s="30">
        <f t="shared" si="327"/>
        <v>1.9314116791057979E-2</v>
      </c>
      <c r="O1049" s="30">
        <f t="shared" si="328"/>
        <v>57.203689940128058</v>
      </c>
      <c r="P1049" s="30">
        <f t="shared" si="329"/>
        <v>-1.4179249185729244</v>
      </c>
      <c r="Q1049" s="30">
        <f t="shared" si="330"/>
        <v>6.0642063125016882E-2</v>
      </c>
      <c r="R1049" s="30">
        <f t="shared" si="335"/>
        <v>-3.7551300626630342</v>
      </c>
      <c r="S1049" s="30">
        <f t="shared" si="336"/>
        <v>0.79020466941464063</v>
      </c>
      <c r="T1049" s="30">
        <f t="shared" si="337"/>
        <v>-15.308247909763924</v>
      </c>
      <c r="U1049" s="39">
        <f t="shared" si="338"/>
        <v>1554704.653863078</v>
      </c>
      <c r="V1049" s="39">
        <f t="shared" si="331"/>
        <v>186564.55846356935</v>
      </c>
      <c r="W1049" s="39">
        <f t="shared" si="332"/>
        <v>36284606.177624531</v>
      </c>
      <c r="X1049" s="30">
        <f t="shared" si="333"/>
        <v>271.89987478956016</v>
      </c>
    </row>
    <row r="1050" spans="5:24" x14ac:dyDescent="0.3">
      <c r="E1050" s="30">
        <f t="shared" si="339"/>
        <v>10.479999999999821</v>
      </c>
      <c r="F1050" s="30">
        <f t="shared" si="340"/>
        <v>252.39858165555506</v>
      </c>
      <c r="G1050" s="30">
        <f t="shared" si="334"/>
        <v>5.531009511220029</v>
      </c>
      <c r="H1050" s="30">
        <f t="shared" si="341"/>
        <v>-1.4876671357555438E-2</v>
      </c>
      <c r="I1050" s="30">
        <f t="shared" si="322"/>
        <v>0.69345139420078794</v>
      </c>
      <c r="J1050" s="30">
        <f t="shared" si="323"/>
        <v>53.25733322228087</v>
      </c>
      <c r="K1050" s="30">
        <f t="shared" si="324"/>
        <v>98.580801016228435</v>
      </c>
      <c r="L1050" s="30">
        <f t="shared" si="325"/>
        <v>3939.4890939385709</v>
      </c>
      <c r="M1050" s="30">
        <f t="shared" si="326"/>
        <v>4.5065270389369229E-3</v>
      </c>
      <c r="N1050" s="30">
        <f t="shared" si="327"/>
        <v>1.9369740977866427E-2</v>
      </c>
      <c r="O1050" s="30">
        <f t="shared" si="328"/>
        <v>57.095077921208286</v>
      </c>
      <c r="P1050" s="30">
        <f t="shared" si="329"/>
        <v>-1.3953778519929976</v>
      </c>
      <c r="Q1050" s="30">
        <f t="shared" si="330"/>
        <v>6.0643898452273512E-2</v>
      </c>
      <c r="R1050" s="30">
        <f t="shared" si="335"/>
        <v>-3.7514541170288824</v>
      </c>
      <c r="S1050" s="30">
        <f t="shared" si="336"/>
        <v>0.81514912336862555</v>
      </c>
      <c r="T1050" s="30">
        <f t="shared" si="337"/>
        <v>-15.306433955417345</v>
      </c>
      <c r="U1050" s="39">
        <f t="shared" si="338"/>
        <v>1578279.6734593636</v>
      </c>
      <c r="V1050" s="39">
        <f t="shared" si="331"/>
        <v>189393.56081512364</v>
      </c>
      <c r="W1050" s="39">
        <f t="shared" si="332"/>
        <v>36286500.11323268</v>
      </c>
      <c r="X1050" s="30">
        <f t="shared" si="333"/>
        <v>272.06416394603724</v>
      </c>
    </row>
    <row r="1051" spans="5:24" x14ac:dyDescent="0.3">
      <c r="E1051" s="30">
        <f t="shared" si="339"/>
        <v>10.489999999999821</v>
      </c>
      <c r="F1051" s="30">
        <f t="shared" si="340"/>
        <v>252.36106711438478</v>
      </c>
      <c r="G1051" s="30">
        <f t="shared" si="334"/>
        <v>5.5308608680337885</v>
      </c>
      <c r="H1051" s="30">
        <f t="shared" si="341"/>
        <v>-1.4864318624052686E-2</v>
      </c>
      <c r="I1051" s="30">
        <f t="shared" si="322"/>
        <v>0.70160288543447424</v>
      </c>
      <c r="J1051" s="30">
        <f t="shared" si="323"/>
        <v>53.1042688827267</v>
      </c>
      <c r="K1051" s="30">
        <f t="shared" si="324"/>
        <v>98.70835463252358</v>
      </c>
      <c r="L1051" s="30">
        <f t="shared" si="325"/>
        <v>3944.5863955947466</v>
      </c>
      <c r="M1051" s="30">
        <f t="shared" si="326"/>
        <v>4.5765984000216116E-3</v>
      </c>
      <c r="N1051" s="30">
        <f t="shared" si="327"/>
        <v>1.9425532287794634E-2</v>
      </c>
      <c r="O1051" s="30">
        <f t="shared" si="328"/>
        <v>56.986478772294589</v>
      </c>
      <c r="P1051" s="30">
        <f t="shared" si="329"/>
        <v>-1.3726934037286975</v>
      </c>
      <c r="Q1051" s="30">
        <f t="shared" si="330"/>
        <v>6.0645790379022797E-2</v>
      </c>
      <c r="R1051" s="30">
        <f t="shared" si="335"/>
        <v>-3.7472928014293503</v>
      </c>
      <c r="S1051" s="30">
        <f t="shared" si="336"/>
        <v>0.8413788926545378</v>
      </c>
      <c r="T1051" s="30">
        <f t="shared" si="337"/>
        <v>-15.304636376045483</v>
      </c>
      <c r="U1051" s="39">
        <f t="shared" si="338"/>
        <v>1602581.8936339037</v>
      </c>
      <c r="V1051" s="39">
        <f t="shared" si="331"/>
        <v>192309.82723606844</v>
      </c>
      <c r="W1051" s="39">
        <f t="shared" si="332"/>
        <v>36288423.211505041</v>
      </c>
      <c r="X1051" s="30">
        <f t="shared" si="333"/>
        <v>272.22818465112459</v>
      </c>
    </row>
    <row r="1052" spans="5:24" x14ac:dyDescent="0.3">
      <c r="E1052" s="30">
        <f t="shared" si="339"/>
        <v>10.499999999999821</v>
      </c>
      <c r="F1052" s="30">
        <f t="shared" si="340"/>
        <v>252.32359418637049</v>
      </c>
      <c r="G1052" s="30">
        <f t="shared" si="334"/>
        <v>5.5307123676692775</v>
      </c>
      <c r="H1052" s="30">
        <f t="shared" si="341"/>
        <v>-1.4850036451097282E-2</v>
      </c>
      <c r="I1052" s="30">
        <f t="shared" si="322"/>
        <v>0.71001667436101967</v>
      </c>
      <c r="J1052" s="30">
        <f t="shared" si="323"/>
        <v>52.951222518966247</v>
      </c>
      <c r="K1052" s="30">
        <f t="shared" si="324"/>
        <v>98.835893268990631</v>
      </c>
      <c r="L1052" s="30">
        <f t="shared" si="325"/>
        <v>3949.6830986265572</v>
      </c>
      <c r="M1052" s="30">
        <f t="shared" si="326"/>
        <v>4.6488716086445078E-3</v>
      </c>
      <c r="N1052" s="30">
        <f t="shared" si="327"/>
        <v>1.9481491222964761E-2</v>
      </c>
      <c r="O1052" s="30">
        <f t="shared" si="328"/>
        <v>56.87789237720655</v>
      </c>
      <c r="P1052" s="30">
        <f t="shared" si="329"/>
        <v>-1.3498682569082001</v>
      </c>
      <c r="Q1052" s="30">
        <f t="shared" si="330"/>
        <v>6.0647741755655613E-2</v>
      </c>
      <c r="R1052" s="30">
        <f t="shared" si="335"/>
        <v>-3.7426198922845426</v>
      </c>
      <c r="S1052" s="30">
        <f t="shared" si="336"/>
        <v>0.86898850106372205</v>
      </c>
      <c r="T1052" s="30">
        <f t="shared" si="337"/>
        <v>-15.302856179073842</v>
      </c>
      <c r="U1052" s="39">
        <f t="shared" si="338"/>
        <v>1627647.9908988781</v>
      </c>
      <c r="V1052" s="39">
        <f t="shared" si="331"/>
        <v>195317.75890786535</v>
      </c>
      <c r="W1052" s="39">
        <f t="shared" si="332"/>
        <v>36290376.389094122</v>
      </c>
      <c r="X1052" s="30">
        <f t="shared" si="333"/>
        <v>272.39193783631765</v>
      </c>
    </row>
    <row r="1053" spans="5:24" x14ac:dyDescent="0.3">
      <c r="E1053" s="30">
        <f t="shared" si="339"/>
        <v>10.50999999999982</v>
      </c>
      <c r="F1053" s="30">
        <f t="shared" si="340"/>
        <v>252.28616798744764</v>
      </c>
      <c r="G1053" s="30">
        <f t="shared" si="334"/>
        <v>5.5305640304717167</v>
      </c>
      <c r="H1053" s="30">
        <f t="shared" si="341"/>
        <v>-1.4833719756079944E-2</v>
      </c>
      <c r="I1053" s="30">
        <f t="shared" si="322"/>
        <v>0.71870655937165684</v>
      </c>
      <c r="J1053" s="30">
        <f t="shared" si="323"/>
        <v>52.798193957175506</v>
      </c>
      <c r="K1053" s="30">
        <f t="shared" si="324"/>
        <v>98.963417070482919</v>
      </c>
      <c r="L1053" s="30">
        <f t="shared" si="325"/>
        <v>3954.779208822637</v>
      </c>
      <c r="M1053" s="30">
        <f t="shared" si="326"/>
        <v>4.7234598720971594E-3</v>
      </c>
      <c r="N1053" s="30">
        <f t="shared" si="327"/>
        <v>1.9537618287007626E-2</v>
      </c>
      <c r="O1053" s="30">
        <f t="shared" si="328"/>
        <v>56.769318612616019</v>
      </c>
      <c r="P1053" s="30">
        <f t="shared" si="329"/>
        <v>-1.3268988931679822</v>
      </c>
      <c r="Q1053" s="30">
        <f t="shared" si="330"/>
        <v>6.0649755638768836E-2</v>
      </c>
      <c r="R1053" s="30">
        <f t="shared" si="335"/>
        <v>-3.7374072584567628</v>
      </c>
      <c r="S1053" s="30">
        <f t="shared" si="336"/>
        <v>0.89808168271869249</v>
      </c>
      <c r="T1053" s="30">
        <f t="shared" si="337"/>
        <v>-15.301094439480085</v>
      </c>
      <c r="U1053" s="39">
        <f t="shared" si="338"/>
        <v>1653517.2977336114</v>
      </c>
      <c r="V1053" s="39">
        <f t="shared" si="331"/>
        <v>198422.07572803338</v>
      </c>
      <c r="W1053" s="39">
        <f t="shared" si="332"/>
        <v>36292360.609851405</v>
      </c>
      <c r="X1053" s="30">
        <f t="shared" si="333"/>
        <v>272.55542445366547</v>
      </c>
    </row>
    <row r="1054" spans="5:24" x14ac:dyDescent="0.3">
      <c r="E1054" s="30">
        <f t="shared" si="339"/>
        <v>10.51999999999982</v>
      </c>
      <c r="F1054" s="30">
        <f t="shared" si="340"/>
        <v>252.24879391486309</v>
      </c>
      <c r="G1054" s="30">
        <f t="shared" si="334"/>
        <v>5.5304158779135193</v>
      </c>
      <c r="H1054" s="30">
        <f t="shared" si="341"/>
        <v>-1.4815255819744522E-2</v>
      </c>
      <c r="I1054" s="30">
        <f t="shared" si="322"/>
        <v>0.72768737619884372</v>
      </c>
      <c r="J1054" s="30">
        <f t="shared" si="323"/>
        <v>52.645183012780706</v>
      </c>
      <c r="K1054" s="30">
        <f t="shared" si="324"/>
        <v>99.090926190811913</v>
      </c>
      <c r="L1054" s="30">
        <f t="shared" si="325"/>
        <v>3959.8747323296034</v>
      </c>
      <c r="M1054" s="30">
        <f t="shared" si="326"/>
        <v>4.8004847701078723E-3</v>
      </c>
      <c r="N1054" s="30">
        <f t="shared" si="327"/>
        <v>1.9593913985067154E-2</v>
      </c>
      <c r="O1054" s="30">
        <f t="shared" si="328"/>
        <v>56.660757347567909</v>
      </c>
      <c r="P1054" s="30">
        <f t="shared" si="329"/>
        <v>-1.3037815751242963</v>
      </c>
      <c r="Q1054" s="30">
        <f t="shared" si="330"/>
        <v>6.0651835311015125E-2</v>
      </c>
      <c r="R1054" s="30">
        <f t="shared" si="335"/>
        <v>-3.7316246773383788</v>
      </c>
      <c r="S1054" s="30">
        <f t="shared" si="336"/>
        <v>0.92877251571141173</v>
      </c>
      <c r="T1054" s="30">
        <f t="shared" si="337"/>
        <v>-15.299352305926471</v>
      </c>
      <c r="U1054" s="39">
        <f t="shared" si="338"/>
        <v>1680232.058409458</v>
      </c>
      <c r="V1054" s="39">
        <f t="shared" si="331"/>
        <v>201627.84700913494</v>
      </c>
      <c r="W1054" s="39">
        <f t="shared" si="332"/>
        <v>36294376.888321497</v>
      </c>
      <c r="X1054" s="30">
        <f t="shared" si="333"/>
        <v>272.7186454772488</v>
      </c>
    </row>
    <row r="1055" spans="5:24" x14ac:dyDescent="0.3">
      <c r="E1055" s="30">
        <f t="shared" si="339"/>
        <v>10.52999999999982</v>
      </c>
      <c r="F1055" s="30">
        <f t="shared" si="340"/>
        <v>252.21147766808971</v>
      </c>
      <c r="G1055" s="30">
        <f t="shared" si="334"/>
        <v>5.5302679326780133</v>
      </c>
      <c r="H1055" s="30">
        <f t="shared" si="341"/>
        <v>-1.4794523550598626E-2</v>
      </c>
      <c r="I1055" s="30">
        <f t="shared" si="322"/>
        <v>0.73697510135595778</v>
      </c>
      <c r="J1055" s="30">
        <f t="shared" si="323"/>
        <v>52.49218948972144</v>
      </c>
      <c r="K1055" s="30">
        <f t="shared" si="324"/>
        <v>99.218420793361304</v>
      </c>
      <c r="L1055" s="30">
        <f t="shared" si="325"/>
        <v>3964.9696756766011</v>
      </c>
      <c r="M1055" s="30">
        <f t="shared" si="326"/>
        <v>4.8800770796687629E-3</v>
      </c>
      <c r="N1055" s="30">
        <f t="shared" si="327"/>
        <v>1.9650378823805031E-2</v>
      </c>
      <c r="O1055" s="30">
        <f t="shared" si="328"/>
        <v>56.552208442957365</v>
      </c>
      <c r="P1055" s="30">
        <f t="shared" si="329"/>
        <v>-1.2805123268566732</v>
      </c>
      <c r="Q1055" s="30">
        <f t="shared" si="330"/>
        <v>6.0653984303373272E-2</v>
      </c>
      <c r="R1055" s="30">
        <f t="shared" si="335"/>
        <v>-3.7252396284921709</v>
      </c>
      <c r="S1055" s="30">
        <f t="shared" si="336"/>
        <v>0.96118672626819512</v>
      </c>
      <c r="T1055" s="30">
        <f t="shared" si="337"/>
        <v>-15.297631007610892</v>
      </c>
      <c r="U1055" s="39">
        <f t="shared" si="338"/>
        <v>1707837.7160223741</v>
      </c>
      <c r="V1055" s="39">
        <f t="shared" si="331"/>
        <v>204940.52592268487</v>
      </c>
      <c r="W1055" s="39">
        <f t="shared" si="332"/>
        <v>36296426.293580726</v>
      </c>
      <c r="X1055" s="30">
        <f t="shared" si="333"/>
        <v>272.88160190479357</v>
      </c>
    </row>
    <row r="1056" spans="5:24" x14ac:dyDescent="0.3">
      <c r="E1056" s="30">
        <f t="shared" si="339"/>
        <v>10.53999999999982</v>
      </c>
      <c r="F1056" s="30">
        <f t="shared" si="340"/>
        <v>252.1742252718048</v>
      </c>
      <c r="G1056" s="30">
        <f t="shared" si="334"/>
        <v>5.5301202187514065</v>
      </c>
      <c r="H1056" s="30">
        <f t="shared" si="341"/>
        <v>-1.4771392660684057E-2</v>
      </c>
      <c r="I1056" s="30">
        <f t="shared" si="322"/>
        <v>0.74658696861863971</v>
      </c>
      <c r="J1056" s="30">
        <f t="shared" si="323"/>
        <v>52.339213179645334</v>
      </c>
      <c r="K1056" s="30">
        <f t="shared" si="324"/>
        <v>99.345901051758062</v>
      </c>
      <c r="L1056" s="30">
        <f t="shared" si="325"/>
        <v>3970.0640458021167</v>
      </c>
      <c r="M1056" s="30">
        <f t="shared" si="326"/>
        <v>4.9623777028993121E-3</v>
      </c>
      <c r="N1056" s="30">
        <f t="shared" si="327"/>
        <v>1.9707013311405182E-2</v>
      </c>
      <c r="O1056" s="30">
        <f t="shared" si="328"/>
        <v>56.443671750958373</v>
      </c>
      <c r="P1056" s="30">
        <f t="shared" si="329"/>
        <v>-1.2570869121222881</v>
      </c>
      <c r="Q1056" s="30">
        <f t="shared" si="330"/>
        <v>6.0656206420200497E-2</v>
      </c>
      <c r="R1056" s="30">
        <f t="shared" si="335"/>
        <v>-3.7182170614900341</v>
      </c>
      <c r="S1056" s="30">
        <f t="shared" si="336"/>
        <v>0.9954631940460289</v>
      </c>
      <c r="T1056" s="30">
        <f t="shared" si="337"/>
        <v>-15.295931861940733</v>
      </c>
      <c r="U1056" s="39">
        <f t="shared" si="338"/>
        <v>1736383.2353944031</v>
      </c>
      <c r="V1056" s="39">
        <f t="shared" si="331"/>
        <v>208365.98824732835</v>
      </c>
      <c r="W1056" s="39">
        <f t="shared" si="332"/>
        <v>36298509.953463197</v>
      </c>
      <c r="X1056" s="30">
        <f t="shared" si="333"/>
        <v>273.04429475943368</v>
      </c>
    </row>
    <row r="1057" spans="5:24" x14ac:dyDescent="0.3">
      <c r="E1057" s="30">
        <f t="shared" si="339"/>
        <v>10.54999999999982</v>
      </c>
      <c r="F1057" s="30">
        <f t="shared" si="340"/>
        <v>252.1370431011899</v>
      </c>
      <c r="G1057" s="30">
        <f t="shared" si="334"/>
        <v>5.5299727615240393</v>
      </c>
      <c r="H1057" s="30">
        <f t="shared" si="341"/>
        <v>-1.4745722736719813E-2</v>
      </c>
      <c r="I1057" s="30">
        <f t="shared" si="322"/>
        <v>0.75654160055910002</v>
      </c>
      <c r="J1057" s="30">
        <f t="shared" si="323"/>
        <v>52.186253861025925</v>
      </c>
      <c r="K1057" s="30">
        <f t="shared" si="324"/>
        <v>99.473367150607572</v>
      </c>
      <c r="L1057" s="30">
        <f t="shared" si="325"/>
        <v>3975.1578500833571</v>
      </c>
      <c r="M1057" s="30">
        <f t="shared" si="326"/>
        <v>5.0475387137217959E-3</v>
      </c>
      <c r="N1057" s="30">
        <f t="shared" si="327"/>
        <v>1.9763817957578367E-2</v>
      </c>
      <c r="O1057" s="30">
        <f t="shared" si="328"/>
        <v>56.335147114397898</v>
      </c>
      <c r="P1057" s="30">
        <f t="shared" si="329"/>
        <v>-1.2335008099720444</v>
      </c>
      <c r="Q1057" s="30">
        <f t="shared" si="330"/>
        <v>6.0658505767492703E-2</v>
      </c>
      <c r="R1057" s="30">
        <f t="shared" si="335"/>
        <v>-3.7105191339974106</v>
      </c>
      <c r="S1057" s="30">
        <f t="shared" si="336"/>
        <v>1.0317556956005893</v>
      </c>
      <c r="T1057" s="30">
        <f t="shared" si="337"/>
        <v>-15.294256283152084</v>
      </c>
      <c r="U1057" s="39">
        <f t="shared" si="338"/>
        <v>1765921.4673370107</v>
      </c>
      <c r="V1057" s="39">
        <f t="shared" si="331"/>
        <v>211910.57608044127</v>
      </c>
      <c r="W1057" s="39">
        <f t="shared" si="332"/>
        <v>36300629.059224002</v>
      </c>
      <c r="X1057" s="30">
        <f t="shared" si="333"/>
        <v>273.20672509164302</v>
      </c>
    </row>
    <row r="1058" spans="5:24" x14ac:dyDescent="0.3">
      <c r="E1058" s="30">
        <f t="shared" si="339"/>
        <v>10.559999999999819</v>
      </c>
      <c r="F1058" s="30">
        <f t="shared" si="340"/>
        <v>252.09993790984993</v>
      </c>
      <c r="G1058" s="30">
        <f t="shared" si="334"/>
        <v>5.5298255879020939</v>
      </c>
      <c r="H1058" s="30">
        <f t="shared" si="341"/>
        <v>-1.4717362194538453E-2</v>
      </c>
      <c r="I1058" s="30">
        <f t="shared" si="322"/>
        <v>0.76685915751510592</v>
      </c>
      <c r="J1058" s="30">
        <f t="shared" si="323"/>
        <v>52.033311298194405</v>
      </c>
      <c r="K1058" s="30">
        <f t="shared" si="324"/>
        <v>99.600819286300506</v>
      </c>
      <c r="L1058" s="30">
        <f t="shared" si="325"/>
        <v>3980.2510963684917</v>
      </c>
      <c r="M1058" s="30">
        <f t="shared" si="326"/>
        <v>5.1357245420123251E-3</v>
      </c>
      <c r="N1058" s="30">
        <f t="shared" si="327"/>
        <v>1.9820793273566797E-2</v>
      </c>
      <c r="O1058" s="30">
        <f t="shared" si="328"/>
        <v>56.226634366068936</v>
      </c>
      <c r="P1058" s="30">
        <f t="shared" si="329"/>
        <v>-1.2097491873813921</v>
      </c>
      <c r="Q1058" s="30">
        <f t="shared" si="330"/>
        <v>6.0660886784856545E-2</v>
      </c>
      <c r="R1058" s="30">
        <f t="shared" si="335"/>
        <v>-3.7021049154267609</v>
      </c>
      <c r="S1058" s="30">
        <f t="shared" si="336"/>
        <v>1.0702349310652775</v>
      </c>
      <c r="T1058" s="30">
        <f t="shared" si="337"/>
        <v>-15.292605792018771</v>
      </c>
      <c r="U1058" s="39">
        <f t="shared" si="338"/>
        <v>1796509.5607751044</v>
      </c>
      <c r="V1058" s="39">
        <f t="shared" si="331"/>
        <v>215581.14729301253</v>
      </c>
      <c r="W1058" s="39">
        <f t="shared" si="332"/>
        <v>36302784.870696932</v>
      </c>
      <c r="X1058" s="30">
        <f t="shared" si="333"/>
        <v>273.36889398135582</v>
      </c>
    </row>
    <row r="1059" spans="5:24" x14ac:dyDescent="0.3">
      <c r="E1059" s="30">
        <f t="shared" si="339"/>
        <v>10.569999999999819</v>
      </c>
      <c r="F1059" s="30">
        <f t="shared" si="340"/>
        <v>252.06291686069565</v>
      </c>
      <c r="G1059" s="30">
        <f t="shared" si="334"/>
        <v>5.5296787264311611</v>
      </c>
      <c r="H1059" s="30">
        <f t="shared" si="341"/>
        <v>-1.4686147093279089E-2</v>
      </c>
      <c r="I1059" s="30">
        <f t="shared" si="322"/>
        <v>0.77756150682575864</v>
      </c>
      <c r="J1059" s="30">
        <f t="shared" si="323"/>
        <v>51.880385240274215</v>
      </c>
      <c r="K1059" s="30">
        <f t="shared" si="324"/>
        <v>99.728257667900664</v>
      </c>
      <c r="L1059" s="30">
        <f t="shared" si="325"/>
        <v>3985.3437930121349</v>
      </c>
      <c r="M1059" s="30">
        <f t="shared" si="326"/>
        <v>5.2271133174001151E-3</v>
      </c>
      <c r="N1059" s="30">
        <f t="shared" si="327"/>
        <v>1.9877939772148696E-2</v>
      </c>
      <c r="O1059" s="30">
        <f t="shared" si="328"/>
        <v>56.118133327974562</v>
      </c>
      <c r="P1059" s="30">
        <f t="shared" si="329"/>
        <v>-1.1858268684391666</v>
      </c>
      <c r="Q1059" s="30">
        <f t="shared" si="330"/>
        <v>6.0663354281792016E-2</v>
      </c>
      <c r="R1059" s="30">
        <f t="shared" si="335"/>
        <v>-3.6929300506037719</v>
      </c>
      <c r="S1059" s="30">
        <f t="shared" si="336"/>
        <v>1.1110908890768245</v>
      </c>
      <c r="T1059" s="30">
        <f t="shared" si="337"/>
        <v>-15.290982026822267</v>
      </c>
      <c r="U1059" s="39">
        <f t="shared" si="338"/>
        <v>1828209.4304525265</v>
      </c>
      <c r="V1059" s="39">
        <f t="shared" si="331"/>
        <v>219385.13165430317</v>
      </c>
      <c r="W1059" s="39">
        <f t="shared" si="332"/>
        <v>36304978.722013474</v>
      </c>
      <c r="X1059" s="30">
        <f t="shared" si="333"/>
        <v>273.5308025403009</v>
      </c>
    </row>
    <row r="1060" spans="5:24" x14ac:dyDescent="0.3">
      <c r="E1060" s="30">
        <f t="shared" si="339"/>
        <v>10.579999999999819</v>
      </c>
      <c r="F1060" s="30">
        <f t="shared" si="340"/>
        <v>252.02598756018961</v>
      </c>
      <c r="G1060" s="30">
        <f t="shared" si="334"/>
        <v>5.5295322074332294</v>
      </c>
      <c r="H1060" s="30">
        <f t="shared" si="341"/>
        <v>-1.4651899793172163E-2</v>
      </c>
      <c r="I1060" s="30">
        <f t="shared" si="322"/>
        <v>0.78867241571652691</v>
      </c>
      <c r="J1060" s="30">
        <f t="shared" si="323"/>
        <v>51.727475420005995</v>
      </c>
      <c r="K1060" s="30">
        <f t="shared" si="324"/>
        <v>99.855682518124183</v>
      </c>
      <c r="L1060" s="30">
        <f t="shared" si="325"/>
        <v>3990.4359489144758</v>
      </c>
      <c r="M1060" s="30">
        <f t="shared" si="326"/>
        <v>5.3218983991718252E-3</v>
      </c>
      <c r="N1060" s="30">
        <f t="shared" si="327"/>
        <v>1.9935257967642925E-2</v>
      </c>
      <c r="O1060" s="30">
        <f t="shared" si="328"/>
        <v>56.009643810494254</v>
      </c>
      <c r="P1060" s="30">
        <f t="shared" si="329"/>
        <v>-1.1617282995530536</v>
      </c>
      <c r="Q1060" s="30">
        <f t="shared" si="330"/>
        <v>6.0665913478999856E-2</v>
      </c>
      <c r="R1060" s="30">
        <f t="shared" si="335"/>
        <v>-3.6829463768160751</v>
      </c>
      <c r="S1060" s="30">
        <f t="shared" si="336"/>
        <v>1.1545356175469659</v>
      </c>
      <c r="T1060" s="30">
        <f t="shared" si="337"/>
        <v>-15.289386755785957</v>
      </c>
      <c r="U1060" s="39">
        <f t="shared" si="338"/>
        <v>1861088.289431846</v>
      </c>
      <c r="V1060" s="39">
        <f t="shared" si="331"/>
        <v>223330.5947318215</v>
      </c>
      <c r="W1060" s="39">
        <f t="shared" si="332"/>
        <v>36307212.027960792</v>
      </c>
      <c r="X1060" s="30">
        <f t="shared" si="333"/>
        <v>273.69245191457651</v>
      </c>
    </row>
    <row r="1061" spans="5:24" x14ac:dyDescent="0.3">
      <c r="E1061" s="30">
        <f t="shared" si="339"/>
        <v>10.589999999999819</v>
      </c>
      <c r="F1061" s="30">
        <f t="shared" si="340"/>
        <v>251.98915809642145</v>
      </c>
      <c r="G1061" s="30">
        <f t="shared" si="334"/>
        <v>5.5293860631589897</v>
      </c>
      <c r="H1061" s="30">
        <f t="shared" si="341"/>
        <v>-1.4614427423964571E-2</v>
      </c>
      <c r="I1061" s="30">
        <f t="shared" si="322"/>
        <v>0.80021777189199661</v>
      </c>
      <c r="J1061" s="30">
        <f t="shared" si="323"/>
        <v>51.574581552448137</v>
      </c>
      <c r="K1061" s="30">
        <f t="shared" si="324"/>
        <v>99.983094074422397</v>
      </c>
      <c r="L1061" s="30">
        <f t="shared" si="325"/>
        <v>3995.5275735645528</v>
      </c>
      <c r="M1061" s="30">
        <f t="shared" si="326"/>
        <v>5.4202901239952875E-3</v>
      </c>
      <c r="N1061" s="30">
        <f t="shared" si="327"/>
        <v>1.9992748375913656E-2</v>
      </c>
      <c r="O1061" s="30">
        <f t="shared" si="328"/>
        <v>55.901165611461948</v>
      </c>
      <c r="P1061" s="30">
        <f t="shared" si="329"/>
        <v>-1.1374475100270456</v>
      </c>
      <c r="Q1061" s="30">
        <f t="shared" si="330"/>
        <v>6.0668570055570088E-2</v>
      </c>
      <c r="R1061" s="30">
        <f t="shared" si="335"/>
        <v>-3.672101486296159</v>
      </c>
      <c r="S1061" s="30">
        <f t="shared" si="336"/>
        <v>1.2008064837659573</v>
      </c>
      <c r="T1061" s="30">
        <f t="shared" si="337"/>
        <v>-15.287821891216872</v>
      </c>
      <c r="U1061" s="39">
        <f t="shared" si="338"/>
        <v>1895219.2574322647</v>
      </c>
      <c r="V1061" s="39">
        <f t="shared" si="331"/>
        <v>227426.31089187175</v>
      </c>
      <c r="W1061" s="39">
        <f t="shared" si="332"/>
        <v>36309486.291069709</v>
      </c>
      <c r="X1061" s="30">
        <f t="shared" si="333"/>
        <v>273.85384328749848</v>
      </c>
    </row>
    <row r="1062" spans="5:24" x14ac:dyDescent="0.3">
      <c r="E1062" s="30">
        <f t="shared" si="339"/>
        <v>10.599999999999818</v>
      </c>
      <c r="F1062" s="30">
        <f t="shared" si="340"/>
        <v>251.95243708155849</v>
      </c>
      <c r="G1062" s="30">
        <f t="shared" si="334"/>
        <v>5.5292403279576119</v>
      </c>
      <c r="H1062" s="30">
        <f t="shared" si="341"/>
        <v>-1.4573520137783902E-2</v>
      </c>
      <c r="I1062" s="30">
        <f t="shared" si="322"/>
        <v>0.8122258367296562</v>
      </c>
      <c r="J1062" s="30">
        <f t="shared" si="323"/>
        <v>51.421703333535966</v>
      </c>
      <c r="K1062" s="30">
        <f t="shared" si="324"/>
        <v>100.11049259018253</v>
      </c>
      <c r="L1062" s="30">
        <f t="shared" si="325"/>
        <v>4000.6186770882337</v>
      </c>
      <c r="M1062" s="30">
        <f t="shared" si="326"/>
        <v>5.5225178096643956E-3</v>
      </c>
      <c r="N1062" s="30">
        <f t="shared" si="327"/>
        <v>2.0050411514374936E-2</v>
      </c>
      <c r="O1062" s="30">
        <f t="shared" si="328"/>
        <v>55.792698515143769</v>
      </c>
      <c r="P1062" s="30">
        <f t="shared" si="329"/>
        <v>-1.1129780672395904</v>
      </c>
      <c r="Q1062" s="30">
        <f t="shared" si="330"/>
        <v>6.067133020308315E-2</v>
      </c>
      <c r="R1062" s="30">
        <f t="shared" si="335"/>
        <v>-3.660338224563652</v>
      </c>
      <c r="S1062" s="30">
        <f t="shared" si="336"/>
        <v>1.2501700275390299</v>
      </c>
      <c r="T1062" s="30">
        <f t="shared" si="337"/>
        <v>-15.286289505646767</v>
      </c>
      <c r="U1062" s="39">
        <f t="shared" si="338"/>
        <v>1930682.0583088323</v>
      </c>
      <c r="V1062" s="39">
        <f t="shared" si="331"/>
        <v>231681.84699705988</v>
      </c>
      <c r="W1062" s="39">
        <f t="shared" si="332"/>
        <v>36311803.10953968</v>
      </c>
      <c r="X1062" s="30">
        <f t="shared" si="333"/>
        <v>274.01497788275913</v>
      </c>
    </row>
    <row r="1063" spans="5:24" x14ac:dyDescent="0.3">
      <c r="E1063" s="30">
        <f t="shared" si="339"/>
        <v>10.609999999999818</v>
      </c>
      <c r="F1063" s="30">
        <f t="shared" si="340"/>
        <v>251.91583369931286</v>
      </c>
      <c r="G1063" s="30">
        <f t="shared" si="334"/>
        <v>5.5290950384665587</v>
      </c>
      <c r="H1063" s="30">
        <f t="shared" si="341"/>
        <v>-1.45289491053191E-2</v>
      </c>
      <c r="I1063" s="30">
        <f t="shared" si="322"/>
        <v>0.82472753700504653</v>
      </c>
      <c r="J1063" s="30">
        <f t="shared" si="323"/>
        <v>51.268840438479501</v>
      </c>
      <c r="K1063" s="30">
        <f t="shared" si="324"/>
        <v>100.23787833606292</v>
      </c>
      <c r="L1063" s="30">
        <f t="shared" si="325"/>
        <v>4005.709270301576</v>
      </c>
      <c r="M1063" s="30">
        <f t="shared" si="326"/>
        <v>5.6288320611179513E-3</v>
      </c>
      <c r="N1063" s="30">
        <f t="shared" si="327"/>
        <v>2.0108247901995391E-2</v>
      </c>
      <c r="O1063" s="30">
        <f t="shared" si="328"/>
        <v>55.684242291101214</v>
      </c>
      <c r="P1063" s="30">
        <f t="shared" si="329"/>
        <v>-1.0883130254950557</v>
      </c>
      <c r="Q1063" s="30">
        <f t="shared" si="330"/>
        <v>6.0674200687872396E-2</v>
      </c>
      <c r="R1063" s="30">
        <f t="shared" si="335"/>
        <v>-3.6475941130336773</v>
      </c>
      <c r="S1063" s="30">
        <f t="shared" si="336"/>
        <v>1.3029265369537675</v>
      </c>
      <c r="T1063" s="30">
        <f t="shared" si="337"/>
        <v>-15.284791850324796</v>
      </c>
      <c r="U1063" s="39">
        <f t="shared" si="338"/>
        <v>1967563.8227801358</v>
      </c>
      <c r="V1063" s="39">
        <f t="shared" si="331"/>
        <v>236107.65873361629</v>
      </c>
      <c r="W1063" s="39">
        <f t="shared" si="332"/>
        <v>36314164.186127014</v>
      </c>
      <c r="X1063" s="30">
        <f t="shared" si="333"/>
        <v>274.17585696794151</v>
      </c>
    </row>
    <row r="1064" spans="5:24" x14ac:dyDescent="0.3">
      <c r="E1064" s="30">
        <f t="shared" si="339"/>
        <v>10.619999999999818</v>
      </c>
      <c r="F1064" s="30">
        <f t="shared" si="340"/>
        <v>251.87935775818252</v>
      </c>
      <c r="G1064" s="30">
        <f t="shared" si="334"/>
        <v>5.5289502338244629</v>
      </c>
      <c r="H1064" s="30">
        <f t="shared" si="341"/>
        <v>-1.4480464209576382E-2</v>
      </c>
      <c r="I1064" s="30">
        <f t="shared" si="322"/>
        <v>0.83775680237458416</v>
      </c>
      <c r="J1064" s="30">
        <f t="shared" si="323"/>
        <v>51.115992519976253</v>
      </c>
      <c r="K1064" s="30">
        <f t="shared" si="324"/>
        <v>100.3652516014823</v>
      </c>
      <c r="L1064" s="30">
        <f t="shared" si="325"/>
        <v>4010.7993647703393</v>
      </c>
      <c r="M1064" s="30">
        <f t="shared" si="326"/>
        <v>5.7395074350378517E-3</v>
      </c>
      <c r="N1064" s="30">
        <f t="shared" si="327"/>
        <v>2.0166258059302923E-2</v>
      </c>
      <c r="O1064" s="30">
        <f t="shared" si="328"/>
        <v>55.575796692923149</v>
      </c>
      <c r="P1064" s="30">
        <f t="shared" si="329"/>
        <v>-1.0634448674273707</v>
      </c>
      <c r="Q1064" s="30">
        <f t="shared" si="330"/>
        <v>6.0677188922968237E-2</v>
      </c>
      <c r="R1064" s="30">
        <f t="shared" si="335"/>
        <v>-3.6338006817773452</v>
      </c>
      <c r="S1064" s="30">
        <f t="shared" si="336"/>
        <v>1.3594155097884104</v>
      </c>
      <c r="T1064" s="30">
        <f t="shared" si="337"/>
        <v>-15.283331376489146</v>
      </c>
      <c r="U1064" s="39">
        <f t="shared" si="338"/>
        <v>2005960.0160127431</v>
      </c>
      <c r="V1064" s="39">
        <f t="shared" si="331"/>
        <v>240715.20192152917</v>
      </c>
      <c r="W1064" s="39">
        <f t="shared" si="332"/>
        <v>36316571.338146232</v>
      </c>
      <c r="X1064" s="30">
        <f t="shared" si="333"/>
        <v>274.33648185843975</v>
      </c>
    </row>
    <row r="1065" spans="5:24" x14ac:dyDescent="0.3">
      <c r="E1065" s="30">
        <f t="shared" si="339"/>
        <v>10.629999999999818</v>
      </c>
      <c r="F1065" s="30">
        <f t="shared" si="340"/>
        <v>251.84301975136475</v>
      </c>
      <c r="G1065" s="30">
        <f t="shared" si="334"/>
        <v>5.5288059559106628</v>
      </c>
      <c r="H1065" s="30">
        <f t="shared" si="341"/>
        <v>-1.4427791380011712E-2</v>
      </c>
      <c r="I1065" s="30">
        <f t="shared" si="322"/>
        <v>0.85135095747246825</v>
      </c>
      <c r="J1065" s="30">
        <f t="shared" si="323"/>
        <v>50.963159206211358</v>
      </c>
      <c r="K1065" s="30">
        <f t="shared" si="324"/>
        <v>100.49261269628637</v>
      </c>
      <c r="L1065" s="30">
        <f t="shared" si="325"/>
        <v>4015.8889728765885</v>
      </c>
      <c r="M1065" s="30">
        <f t="shared" si="326"/>
        <v>5.8548455319646781E-3</v>
      </c>
      <c r="N1065" s="30">
        <f t="shared" si="327"/>
        <v>2.0224442508389305E-2</v>
      </c>
      <c r="O1065" s="30">
        <f t="shared" si="328"/>
        <v>55.467361456806955</v>
      </c>
      <c r="P1065" s="30">
        <f t="shared" si="329"/>
        <v>-1.0383654365928976</v>
      </c>
      <c r="Q1065" s="30">
        <f t="shared" si="330"/>
        <v>6.0680303051585262E-2</v>
      </c>
      <c r="R1065" s="30">
        <f t="shared" si="335"/>
        <v>-3.6188826951528585</v>
      </c>
      <c r="S1065" s="30">
        <f t="shared" si="336"/>
        <v>1.4200222070044348</v>
      </c>
      <c r="T1065" s="30">
        <f t="shared" si="337"/>
        <v>-15.281910759939185</v>
      </c>
      <c r="U1065" s="39">
        <f t="shared" si="338"/>
        <v>2045975.5140704233</v>
      </c>
      <c r="V1065" s="39">
        <f t="shared" si="331"/>
        <v>245517.06168845078</v>
      </c>
      <c r="W1065" s="39">
        <f t="shared" si="332"/>
        <v>36319026.50876312</v>
      </c>
      <c r="X1065" s="30">
        <f t="shared" si="333"/>
        <v>274.49685392184813</v>
      </c>
    </row>
    <row r="1066" spans="5:24" x14ac:dyDescent="0.3">
      <c r="E1066" s="30">
        <f t="shared" si="339"/>
        <v>10.639999999999818</v>
      </c>
      <c r="F1066" s="30">
        <f t="shared" si="340"/>
        <v>251.80683092441322</v>
      </c>
      <c r="G1066" s="30">
        <f t="shared" si="334"/>
        <v>5.5286622496156435</v>
      </c>
      <c r="H1066" s="30">
        <f t="shared" si="341"/>
        <v>-1.4370629501936349E-2</v>
      </c>
      <c r="I1066" s="30">
        <f t="shared" si="322"/>
        <v>0.86555117954251259</v>
      </c>
      <c r="J1066" s="30">
        <f t="shared" si="323"/>
        <v>50.810340098611967</v>
      </c>
      <c r="K1066" s="30">
        <f t="shared" si="324"/>
        <v>100.61996195261919</v>
      </c>
      <c r="L1066" s="30">
        <f t="shared" si="325"/>
        <v>4020.9781078934739</v>
      </c>
      <c r="M1066" s="30">
        <f t="shared" si="326"/>
        <v>5.9751786008525685E-3</v>
      </c>
      <c r="N1066" s="30">
        <f t="shared" si="327"/>
        <v>2.0282801772915013E-2</v>
      </c>
      <c r="O1066" s="30">
        <f t="shared" si="328"/>
        <v>55.358936299965194</v>
      </c>
      <c r="P1066" s="30">
        <f t="shared" si="329"/>
        <v>-1.0130658595856723</v>
      </c>
      <c r="Q1066" s="30">
        <f t="shared" si="330"/>
        <v>6.0683552044445234E-2</v>
      </c>
      <c r="R1066" s="30">
        <f t="shared" si="335"/>
        <v>-3.6027572490177446</v>
      </c>
      <c r="S1066" s="30">
        <f t="shared" si="336"/>
        <v>1.4851855616804699</v>
      </c>
      <c r="T1066" s="30">
        <f t="shared" si="337"/>
        <v>-15.280532929548452</v>
      </c>
      <c r="U1066" s="39">
        <f t="shared" si="338"/>
        <v>2087725.8588031591</v>
      </c>
      <c r="V1066" s="39">
        <f t="shared" si="331"/>
        <v>250527.10305637907</v>
      </c>
      <c r="W1066" s="39">
        <f t="shared" si="332"/>
        <v>36321531.77979368</v>
      </c>
      <c r="X1066" s="30">
        <f t="shared" si="333"/>
        <v>274.656974582891</v>
      </c>
    </row>
    <row r="1067" spans="5:24" x14ac:dyDescent="0.3">
      <c r="E1067" s="30">
        <f t="shared" si="339"/>
        <v>10.649999999999817</v>
      </c>
      <c r="F1067" s="30">
        <f t="shared" si="340"/>
        <v>251.77080335192304</v>
      </c>
      <c r="G1067" s="30">
        <f t="shared" si="334"/>
        <v>5.5285191631475428</v>
      </c>
      <c r="H1067" s="30">
        <f t="shared" si="341"/>
        <v>-1.4308646810068382E-2</v>
      </c>
      <c r="I1067" s="30">
        <f t="shared" si="322"/>
        <v>0.88040303515931728</v>
      </c>
      <c r="J1067" s="30">
        <f t="shared" si="323"/>
        <v>50.657534769316484</v>
      </c>
      <c r="K1067" s="30">
        <f t="shared" si="324"/>
        <v>100.7472997270321</v>
      </c>
      <c r="L1067" s="30">
        <f t="shared" si="325"/>
        <v>4026.0667840695123</v>
      </c>
      <c r="M1067" s="30">
        <f t="shared" si="326"/>
        <v>6.100873761356449E-3</v>
      </c>
      <c r="N1067" s="30">
        <f t="shared" si="327"/>
        <v>2.0341336378113806E-2</v>
      </c>
      <c r="O1067" s="30">
        <f t="shared" si="328"/>
        <v>55.250520918830048</v>
      </c>
      <c r="P1067" s="30">
        <f t="shared" si="329"/>
        <v>-0.98753645562334458</v>
      </c>
      <c r="Q1067" s="30">
        <f t="shared" si="330"/>
        <v>6.0686945813778835E-2</v>
      </c>
      <c r="R1067" s="30">
        <f t="shared" si="335"/>
        <v>-3.5853327131240276</v>
      </c>
      <c r="S1067" s="30">
        <f t="shared" si="336"/>
        <v>1.5554077819596306</v>
      </c>
      <c r="T1067" s="30">
        <f t="shared" si="337"/>
        <v>-15.27920110050972</v>
      </c>
      <c r="U1067" s="39">
        <f t="shared" si="338"/>
        <v>2131338.7278460828</v>
      </c>
      <c r="V1067" s="39">
        <f t="shared" si="331"/>
        <v>255760.64734152993</v>
      </c>
      <c r="W1067" s="39">
        <f t="shared" si="332"/>
        <v>36324089.386267096</v>
      </c>
      <c r="X1067" s="30">
        <f t="shared" si="333"/>
        <v>274.81684532898038</v>
      </c>
    </row>
    <row r="1068" spans="5:24" x14ac:dyDescent="0.3">
      <c r="E1068" s="30">
        <f t="shared" si="339"/>
        <v>10.659999999999817</v>
      </c>
      <c r="F1068" s="30">
        <f t="shared" si="340"/>
        <v>251.7349500247918</v>
      </c>
      <c r="G1068" s="30">
        <f t="shared" si="334"/>
        <v>5.5283767483808735</v>
      </c>
      <c r="H1068" s="30">
        <f t="shared" si="341"/>
        <v>-1.4241476666931874E-2</v>
      </c>
      <c r="I1068" s="30">
        <f t="shared" si="322"/>
        <v>0.89595711297891356</v>
      </c>
      <c r="J1068" s="30">
        <f t="shared" si="323"/>
        <v>50.504742758311387</v>
      </c>
      <c r="K1068" s="30">
        <f t="shared" si="324"/>
        <v>100.87462640286968</v>
      </c>
      <c r="L1068" s="30">
        <f t="shared" si="325"/>
        <v>4031.1550167239316</v>
      </c>
      <c r="M1068" s="30">
        <f t="shared" si="326"/>
        <v>6.2323379753091192E-3</v>
      </c>
      <c r="N1068" s="30">
        <f t="shared" si="327"/>
        <v>2.040004685079751E-2</v>
      </c>
      <c r="O1068" s="30">
        <f t="shared" si="328"/>
        <v>55.142114987021927</v>
      </c>
      <c r="P1068" s="30">
        <f t="shared" si="329"/>
        <v>-0.96176663106149485</v>
      </c>
      <c r="Q1068" s="30">
        <f t="shared" si="330"/>
        <v>6.0690495347555558E-2</v>
      </c>
      <c r="R1068" s="30">
        <f t="shared" si="335"/>
        <v>-3.5665074857368695</v>
      </c>
      <c r="S1068" s="30">
        <f t="shared" si="336"/>
        <v>1.6312660868889499</v>
      </c>
      <c r="T1068" s="30">
        <f t="shared" si="337"/>
        <v>-15.277918813296758</v>
      </c>
      <c r="U1068" s="39">
        <f t="shared" si="338"/>
        <v>2176955.6655114382</v>
      </c>
      <c r="V1068" s="39">
        <f t="shared" si="331"/>
        <v>261234.67986137257</v>
      </c>
      <c r="W1068" s="39">
        <f t="shared" si="332"/>
        <v>36326701.733065709</v>
      </c>
      <c r="X1068" s="30">
        <f t="shared" si="333"/>
        <v>274.97646771650625</v>
      </c>
    </row>
    <row r="1069" spans="5:24" x14ac:dyDescent="0.3">
      <c r="E1069" s="30">
        <f t="shared" si="339"/>
        <v>10.669999999999817</v>
      </c>
      <c r="F1069" s="30">
        <f t="shared" si="340"/>
        <v>251.69928494993442</v>
      </c>
      <c r="G1069" s="30">
        <f t="shared" si="334"/>
        <v>5.5282350612549722</v>
      </c>
      <c r="H1069" s="30">
        <f t="shared" si="341"/>
        <v>-1.4168712590123533E-2</v>
      </c>
      <c r="I1069" s="30">
        <f t="shared" si="322"/>
        <v>0.91226977384780306</v>
      </c>
      <c r="J1069" s="30">
        <f t="shared" si="323"/>
        <v>50.35196357017842</v>
      </c>
      <c r="K1069" s="30">
        <f t="shared" si="324"/>
        <v>101.00194239298048</v>
      </c>
      <c r="L1069" s="30">
        <f t="shared" si="325"/>
        <v>4036.2428223549987</v>
      </c>
      <c r="M1069" s="30">
        <f t="shared" si="326"/>
        <v>6.3700239327290041E-3</v>
      </c>
      <c r="N1069" s="30">
        <f t="shared" si="327"/>
        <v>2.0458933719360799E-2</v>
      </c>
      <c r="O1069" s="30">
        <f t="shared" si="328"/>
        <v>55.03371815304159</v>
      </c>
      <c r="P1069" s="30">
        <f t="shared" si="329"/>
        <v>-0.9357447556628935</v>
      </c>
      <c r="Q1069" s="30">
        <f t="shared" si="330"/>
        <v>6.0694212868405893E-2</v>
      </c>
      <c r="R1069" s="30">
        <f t="shared" si="335"/>
        <v>-3.5461685190193557</v>
      </c>
      <c r="S1069" s="30">
        <f t="shared" si="336"/>
        <v>1.7134271491011881</v>
      </c>
      <c r="T1069" s="30">
        <f t="shared" si="337"/>
        <v>-15.276689979576872</v>
      </c>
      <c r="U1069" s="39">
        <f t="shared" si="338"/>
        <v>2224734.1321582119</v>
      </c>
      <c r="V1069" s="39">
        <f t="shared" si="331"/>
        <v>266968.09585898544</v>
      </c>
      <c r="W1069" s="39">
        <f t="shared" si="332"/>
        <v>36329371.414024301</v>
      </c>
      <c r="X1069" s="30">
        <f t="shared" si="333"/>
        <v>275.13584337798562</v>
      </c>
    </row>
    <row r="1070" spans="5:24" x14ac:dyDescent="0.3">
      <c r="E1070" s="30">
        <f t="shared" si="339"/>
        <v>10.679999999999817</v>
      </c>
      <c r="F1070" s="30">
        <f t="shared" si="340"/>
        <v>251.66382326474422</v>
      </c>
      <c r="G1070" s="30">
        <f t="shared" si="334"/>
        <v>5.5280941622313042</v>
      </c>
      <c r="H1070" s="30">
        <f t="shared" si="341"/>
        <v>-1.4089902366798412E-2</v>
      </c>
      <c r="I1070" s="30">
        <f t="shared" si="322"/>
        <v>0.92940404533881493</v>
      </c>
      <c r="J1070" s="30">
        <f t="shared" si="323"/>
        <v>50.199196670382648</v>
      </c>
      <c r="K1070" s="30">
        <f t="shared" si="324"/>
        <v>101.12924814281028</v>
      </c>
      <c r="L1070" s="30">
        <f t="shared" si="325"/>
        <v>4041.3302187636327</v>
      </c>
      <c r="M1070" s="30">
        <f t="shared" si="326"/>
        <v>6.5144370619675167E-3</v>
      </c>
      <c r="N1070" s="30">
        <f t="shared" si="327"/>
        <v>2.0517997513785871E-2</v>
      </c>
      <c r="O1070" s="30">
        <f t="shared" si="328"/>
        <v>54.925330037636485</v>
      </c>
      <c r="P1070" s="30">
        <f t="shared" si="329"/>
        <v>-0.90945801662981529</v>
      </c>
      <c r="Q1070" s="30">
        <f t="shared" si="330"/>
        <v>6.0698112022895337E-2</v>
      </c>
      <c r="R1070" s="30">
        <f t="shared" si="335"/>
        <v>-3.5241895626235764</v>
      </c>
      <c r="S1070" s="30">
        <f t="shared" si="336"/>
        <v>1.8026650020719006</v>
      </c>
      <c r="T1070" s="30">
        <f t="shared" si="337"/>
        <v>-15.275518936633578</v>
      </c>
      <c r="U1070" s="39">
        <f t="shared" si="338"/>
        <v>2274849.9450427992</v>
      </c>
      <c r="V1070" s="39">
        <f t="shared" si="331"/>
        <v>272981.99340513587</v>
      </c>
      <c r="W1070" s="39">
        <f t="shared" si="332"/>
        <v>36332101.233958349</v>
      </c>
      <c r="X1070" s="30">
        <f t="shared" si="333"/>
        <v>275.29497403022367</v>
      </c>
    </row>
    <row r="1071" spans="5:24" x14ac:dyDescent="0.3">
      <c r="E1071" s="30">
        <f t="shared" si="339"/>
        <v>10.689999999999817</v>
      </c>
      <c r="F1071" s="30">
        <f t="shared" si="340"/>
        <v>251.628581369118</v>
      </c>
      <c r="G1071" s="30">
        <f t="shared" si="334"/>
        <v>5.5279541168208857</v>
      </c>
      <c r="H1071" s="30">
        <f t="shared" si="341"/>
        <v>-1.4004541041856555E-2</v>
      </c>
      <c r="I1071" s="30">
        <f t="shared" si="322"/>
        <v>0.94743069535953395</v>
      </c>
      <c r="J1071" s="30">
        <f t="shared" si="323"/>
        <v>50.046441481016309</v>
      </c>
      <c r="K1071" s="30">
        <f t="shared" si="324"/>
        <v>101.25654413394889</v>
      </c>
      <c r="L1071" s="30">
        <f t="shared" si="325"/>
        <v>4046.4172251951395</v>
      </c>
      <c r="M1071" s="30">
        <f t="shared" si="326"/>
        <v>6.6661439319903332E-3</v>
      </c>
      <c r="N1071" s="30">
        <f t="shared" si="327"/>
        <v>2.0577238765647272E-2</v>
      </c>
      <c r="O1071" s="30">
        <f t="shared" si="328"/>
        <v>54.816950230781075</v>
      </c>
      <c r="P1071" s="30">
        <f t="shared" si="329"/>
        <v>-0.88289224533595245</v>
      </c>
      <c r="Q1071" s="30">
        <f t="shared" si="330"/>
        <v>6.0702208108385954E-2</v>
      </c>
      <c r="R1071" s="30">
        <f t="shared" si="335"/>
        <v>-3.5004290582843622</v>
      </c>
      <c r="S1071" s="30">
        <f t="shared" si="336"/>
        <v>1.8998834225470078</v>
      </c>
      <c r="T1071" s="30">
        <f t="shared" si="337"/>
        <v>-15.27441051228613</v>
      </c>
      <c r="U1071" s="39">
        <f t="shared" si="338"/>
        <v>2327500.2039900399</v>
      </c>
      <c r="V1071" s="39">
        <f t="shared" si="331"/>
        <v>279300.02447880479</v>
      </c>
      <c r="W1071" s="39">
        <f t="shared" si="332"/>
        <v>36334894.234203137</v>
      </c>
      <c r="X1071" s="30">
        <f t="shared" si="333"/>
        <v>275.45386148367527</v>
      </c>
    </row>
    <row r="1072" spans="5:24" x14ac:dyDescent="0.3">
      <c r="E1072" s="30">
        <f t="shared" si="339"/>
        <v>10.699999999999816</v>
      </c>
      <c r="F1072" s="30">
        <f t="shared" si="340"/>
        <v>251.59357707853516</v>
      </c>
      <c r="G1072" s="30">
        <f t="shared" si="334"/>
        <v>5.5278149961957235</v>
      </c>
      <c r="H1072" s="30">
        <f t="shared" si="341"/>
        <v>-1.3912062516219237E-2</v>
      </c>
      <c r="I1072" s="30">
        <f t="shared" si="322"/>
        <v>0.96642952958500405</v>
      </c>
      <c r="J1072" s="30">
        <f t="shared" si="323"/>
        <v>49.893697375893446</v>
      </c>
      <c r="K1072" s="30">
        <f t="shared" si="324"/>
        <v>101.38383088821794</v>
      </c>
      <c r="L1072" s="30">
        <f t="shared" si="325"/>
        <v>4051.5038625025727</v>
      </c>
      <c r="M1072" s="30">
        <f t="shared" si="326"/>
        <v>6.8257823925777835E-3</v>
      </c>
      <c r="N1072" s="30">
        <f t="shared" si="327"/>
        <v>2.0636658008116687E-2</v>
      </c>
      <c r="O1072" s="30">
        <f t="shared" si="328"/>
        <v>54.708578288196406</v>
      </c>
      <c r="P1072" s="30">
        <f t="shared" si="329"/>
        <v>-0.8560317102775109</v>
      </c>
      <c r="Q1072" s="30">
        <f t="shared" si="330"/>
        <v>6.0706518346821815E-2</v>
      </c>
      <c r="R1072" s="30">
        <f t="shared" si="335"/>
        <v>-3.4747275987001487</v>
      </c>
      <c r="S1072" s="30">
        <f t="shared" si="336"/>
        <v>2.006144150841795</v>
      </c>
      <c r="T1072" s="30">
        <f t="shared" si="337"/>
        <v>-15.273370102860623</v>
      </c>
      <c r="U1072" s="39">
        <f t="shared" si="338"/>
        <v>2382906.8223191909</v>
      </c>
      <c r="V1072" s="39">
        <f t="shared" si="331"/>
        <v>285948.81867830292</v>
      </c>
      <c r="W1072" s="39">
        <f t="shared" si="332"/>
        <v>36337753.722389922</v>
      </c>
      <c r="X1072" s="30">
        <f t="shared" si="333"/>
        <v>275.61250765323967</v>
      </c>
    </row>
    <row r="1073" spans="5:24" x14ac:dyDescent="0.3">
      <c r="E1073" s="30">
        <f t="shared" si="339"/>
        <v>10.709999999999816</v>
      </c>
      <c r="F1073" s="30">
        <f t="shared" si="340"/>
        <v>251.55882980254816</v>
      </c>
      <c r="G1073" s="30">
        <f t="shared" si="334"/>
        <v>5.5276768779016754</v>
      </c>
      <c r="H1073" s="30">
        <f t="shared" si="341"/>
        <v>-1.3811829404808407E-2</v>
      </c>
      <c r="I1073" s="30">
        <f t="shared" si="322"/>
        <v>0.98649097109342199</v>
      </c>
      <c r="J1073" s="30">
        <f t="shared" si="323"/>
        <v>49.740963674864837</v>
      </c>
      <c r="K1073" s="30">
        <f t="shared" si="324"/>
        <v>101.51110897240845</v>
      </c>
      <c r="L1073" s="30">
        <f t="shared" si="325"/>
        <v>4056.590153336052</v>
      </c>
      <c r="M1073" s="30">
        <f t="shared" si="326"/>
        <v>6.9940739030170283E-3</v>
      </c>
      <c r="N1073" s="30">
        <f t="shared" si="327"/>
        <v>2.069625577596769E-2</v>
      </c>
      <c r="O1073" s="30">
        <f t="shared" si="328"/>
        <v>54.6002137273166</v>
      </c>
      <c r="P1073" s="30">
        <f t="shared" si="329"/>
        <v>-0.8288588678691986</v>
      </c>
      <c r="Q1073" s="30">
        <f t="shared" si="330"/>
        <v>6.0711062217603674E-2</v>
      </c>
      <c r="R1073" s="30">
        <f t="shared" si="335"/>
        <v>-3.446904837701156</v>
      </c>
      <c r="S1073" s="30">
        <f t="shared" si="336"/>
        <v>2.122702808402789</v>
      </c>
      <c r="T1073" s="30">
        <f t="shared" si="337"/>
        <v>-15.272403767530076</v>
      </c>
      <c r="U1073" s="39">
        <f t="shared" si="338"/>
        <v>2441320.8199580647</v>
      </c>
      <c r="V1073" s="39">
        <f t="shared" si="331"/>
        <v>292958.49839496776</v>
      </c>
      <c r="W1073" s="39">
        <f t="shared" si="332"/>
        <v>36340683.307373874</v>
      </c>
      <c r="X1073" s="30">
        <f t="shared" si="333"/>
        <v>275.77091457077518</v>
      </c>
    </row>
    <row r="1074" spans="5:24" x14ac:dyDescent="0.3">
      <c r="E1074" s="30">
        <f t="shared" si="339"/>
        <v>10.719999999999816</v>
      </c>
      <c r="F1074" s="30">
        <f t="shared" si="340"/>
        <v>251.52436075417114</v>
      </c>
      <c r="G1074" s="30">
        <f t="shared" si="334"/>
        <v>5.5275398466945989</v>
      </c>
      <c r="H1074" s="30">
        <f t="shared" si="341"/>
        <v>-1.3703120707653227E-2</v>
      </c>
      <c r="I1074" s="30">
        <f t="shared" si="322"/>
        <v>1.0077179991774499</v>
      </c>
      <c r="J1074" s="30">
        <f t="shared" si="323"/>
        <v>49.588239637189538</v>
      </c>
      <c r="K1074" s="30">
        <f t="shared" si="324"/>
        <v>101.63837900380453</v>
      </c>
      <c r="L1074" s="30">
        <f t="shared" si="325"/>
        <v>4061.6761223635049</v>
      </c>
      <c r="M1074" s="30">
        <f t="shared" si="326"/>
        <v>7.1718386426924702E-3</v>
      </c>
      <c r="N1074" s="30">
        <f t="shared" si="327"/>
        <v>2.0756032605580583E-2</v>
      </c>
      <c r="O1074" s="30">
        <f t="shared" si="328"/>
        <v>54.491856022585978</v>
      </c>
      <c r="P1074" s="30">
        <f t="shared" si="329"/>
        <v>-0.80135406014981092</v>
      </c>
      <c r="Q1074" s="30">
        <f t="shared" si="330"/>
        <v>6.0715861865574913E-2</v>
      </c>
      <c r="R1074" s="30">
        <f t="shared" si="335"/>
        <v>-3.4167557028761033</v>
      </c>
      <c r="S1074" s="30">
        <f t="shared" si="336"/>
        <v>2.2510550825661921</v>
      </c>
      <c r="T1074" s="30">
        <f t="shared" si="337"/>
        <v>-15.271518343377286</v>
      </c>
      <c r="U1074" s="39">
        <f t="shared" si="338"/>
        <v>2503027.5854294184</v>
      </c>
      <c r="V1074" s="39">
        <f t="shared" si="331"/>
        <v>300363.3102515302</v>
      </c>
      <c r="W1074" s="39">
        <f t="shared" si="332"/>
        <v>36343686.940476388</v>
      </c>
      <c r="X1074" s="30">
        <f t="shared" si="333"/>
        <v>275.92908439969807</v>
      </c>
    </row>
    <row r="1075" spans="5:24" x14ac:dyDescent="0.3">
      <c r="E1075" s="30">
        <f t="shared" si="339"/>
        <v>10.729999999999816</v>
      </c>
      <c r="F1075" s="30">
        <f t="shared" si="340"/>
        <v>251.49019319714239</v>
      </c>
      <c r="G1075" s="30">
        <f t="shared" si="334"/>
        <v>5.5274039955276182</v>
      </c>
      <c r="H1075" s="30">
        <f t="shared" si="341"/>
        <v>-1.3585116698067168E-2</v>
      </c>
      <c r="I1075" s="30">
        <f t="shared" si="322"/>
        <v>1.0302285500031119</v>
      </c>
      <c r="J1075" s="30">
        <f t="shared" si="323"/>
        <v>49.435524453755768</v>
      </c>
      <c r="K1075" s="30">
        <f t="shared" si="324"/>
        <v>101.76564165666601</v>
      </c>
      <c r="L1075" s="30">
        <f t="shared" si="325"/>
        <v>4066.7617965297245</v>
      </c>
      <c r="M1075" s="30">
        <f t="shared" si="326"/>
        <v>7.3600141941895184E-3</v>
      </c>
      <c r="N1075" s="30">
        <f t="shared" si="327"/>
        <v>2.0815989034947253E-2</v>
      </c>
      <c r="O1075" s="30">
        <f t="shared" si="328"/>
        <v>54.383504599939712</v>
      </c>
      <c r="P1075" s="30">
        <f t="shared" si="329"/>
        <v>-0.77349514495514482</v>
      </c>
      <c r="Q1075" s="30">
        <f t="shared" si="330"/>
        <v>6.0720942605465331E-2</v>
      </c>
      <c r="R1075" s="30">
        <f t="shared" si="335"/>
        <v>-3.3840457123580503</v>
      </c>
      <c r="S1075" s="30">
        <f t="shared" si="336"/>
        <v>2.3929967805263606</v>
      </c>
      <c r="T1075" s="30">
        <f t="shared" si="337"/>
        <v>-15.27072158696107</v>
      </c>
      <c r="U1075" s="39">
        <f t="shared" si="338"/>
        <v>2568353.3820844507</v>
      </c>
      <c r="V1075" s="39">
        <f t="shared" si="331"/>
        <v>308202.40585013409</v>
      </c>
      <c r="W1075" s="39">
        <f t="shared" si="332"/>
        <v>36346768.964534886</v>
      </c>
      <c r="X1075" s="30">
        <f t="shared" si="333"/>
        <v>276.08701945212323</v>
      </c>
    </row>
    <row r="1076" spans="5:24" x14ac:dyDescent="0.3">
      <c r="E1076" s="30">
        <f t="shared" si="339"/>
        <v>10.739999999999815</v>
      </c>
      <c r="F1076" s="30">
        <f t="shared" si="340"/>
        <v>251.45635274001881</v>
      </c>
      <c r="G1076" s="30">
        <f t="shared" si="334"/>
        <v>5.527269426725236</v>
      </c>
      <c r="H1076" s="30">
        <f t="shared" si="341"/>
        <v>-1.3456880238216229E-2</v>
      </c>
      <c r="I1076" s="30">
        <f t="shared" si="322"/>
        <v>1.0541585178083754</v>
      </c>
      <c r="J1076" s="30">
        <f t="shared" si="323"/>
        <v>49.282817237886157</v>
      </c>
      <c r="K1076" s="30">
        <f t="shared" si="324"/>
        <v>101.89289766989069</v>
      </c>
      <c r="L1076" s="30">
        <f t="shared" si="325"/>
        <v>4071.8472053625687</v>
      </c>
      <c r="M1076" s="30">
        <f t="shared" si="326"/>
        <v>7.5596788656390633E-3</v>
      </c>
      <c r="N1076" s="30">
        <f t="shared" si="327"/>
        <v>2.0876125603675959E-2</v>
      </c>
      <c r="O1076" s="30">
        <f t="shared" si="328"/>
        <v>54.275158830280233</v>
      </c>
      <c r="P1076" s="30">
        <f t="shared" si="329"/>
        <v>-0.74525703924742204</v>
      </c>
      <c r="Q1076" s="30">
        <f t="shared" si="330"/>
        <v>6.0726333551594465E-2</v>
      </c>
      <c r="R1076" s="30">
        <f t="shared" si="335"/>
        <v>-3.3485051282034783</v>
      </c>
      <c r="S1076" s="30">
        <f t="shared" si="336"/>
        <v>2.5507028787799233</v>
      </c>
      <c r="T1076" s="30">
        <f t="shared" si="337"/>
        <v>-15.270022350157777</v>
      </c>
      <c r="U1076" s="39">
        <f t="shared" si="338"/>
        <v>2637673.4701326652</v>
      </c>
      <c r="V1076" s="39">
        <f t="shared" si="331"/>
        <v>316520.81641591981</v>
      </c>
      <c r="W1076" s="39">
        <f t="shared" si="332"/>
        <v>36349934.172699042</v>
      </c>
      <c r="X1076" s="30">
        <f t="shared" si="333"/>
        <v>276.24472220913293</v>
      </c>
    </row>
    <row r="1077" spans="5:24" x14ac:dyDescent="0.3">
      <c r="E1077" s="30">
        <f t="shared" si="339"/>
        <v>10.749999999999815</v>
      </c>
      <c r="F1077" s="30">
        <f t="shared" si="340"/>
        <v>251.42286768873677</v>
      </c>
      <c r="G1077" s="30">
        <f t="shared" si="334"/>
        <v>5.5271362533906805</v>
      </c>
      <c r="H1077" s="30">
        <f t="shared" si="341"/>
        <v>-1.3317333455553637E-2</v>
      </c>
      <c r="I1077" s="30">
        <f t="shared" si="322"/>
        <v>1.0796655465961746</v>
      </c>
      <c r="J1077" s="30">
        <f t="shared" si="323"/>
        <v>49.130117014384581</v>
      </c>
      <c r="K1077" s="30">
        <f t="shared" si="324"/>
        <v>102.020147856142</v>
      </c>
      <c r="L1077" s="30">
        <f t="shared" si="325"/>
        <v>4076.9323813377177</v>
      </c>
      <c r="M1077" s="30">
        <f t="shared" si="326"/>
        <v>7.7720811115583825E-3</v>
      </c>
      <c r="N1077" s="30">
        <f t="shared" si="327"/>
        <v>2.0936442852996225E-2</v>
      </c>
      <c r="O1077" s="30">
        <f t="shared" si="328"/>
        <v>54.166818021705865</v>
      </c>
      <c r="P1077" s="30">
        <f t="shared" si="329"/>
        <v>-0.71661114942960091</v>
      </c>
      <c r="Q1077" s="30">
        <f t="shared" si="330"/>
        <v>6.0732068412234289E-2</v>
      </c>
      <c r="R1077" s="30">
        <f t="shared" si="335"/>
        <v>-3.3098215803241953</v>
      </c>
      <c r="S1077" s="30">
        <f t="shared" si="336"/>
        <v>2.7268329868058241</v>
      </c>
      <c r="T1077" s="30">
        <f t="shared" si="337"/>
        <v>-15.269430800872492</v>
      </c>
      <c r="U1077" s="39">
        <f t="shared" si="338"/>
        <v>2711422.3527418417</v>
      </c>
      <c r="V1077" s="39">
        <f t="shared" si="331"/>
        <v>325370.68232902099</v>
      </c>
      <c r="W1077" s="39">
        <f t="shared" si="332"/>
        <v>36353187.879522331</v>
      </c>
      <c r="X1077" s="30">
        <f t="shared" si="333"/>
        <v>276.40219534493349</v>
      </c>
    </row>
    <row r="1078" spans="5:24" x14ac:dyDescent="0.3">
      <c r="E1078" s="30">
        <f t="shared" si="339"/>
        <v>10.759999999999815</v>
      </c>
      <c r="F1078" s="30">
        <f t="shared" si="340"/>
        <v>251.38976947293352</v>
      </c>
      <c r="G1078" s="30">
        <f t="shared" si="334"/>
        <v>5.5270046011074845</v>
      </c>
      <c r="H1078" s="30">
        <f t="shared" si="341"/>
        <v>-1.316522831960043E-2</v>
      </c>
      <c r="I1078" s="30">
        <f t="shared" si="322"/>
        <v>1.1069338764642329</v>
      </c>
      <c r="J1078" s="30">
        <f t="shared" si="323"/>
        <v>48.977422706375854</v>
      </c>
      <c r="K1078" s="30">
        <f t="shared" si="324"/>
        <v>102.14739311281593</v>
      </c>
      <c r="L1078" s="30">
        <f t="shared" si="325"/>
        <v>4082.0173603169396</v>
      </c>
      <c r="M1078" s="30">
        <f t="shared" si="326"/>
        <v>7.9986770788867713E-3</v>
      </c>
      <c r="N1078" s="30">
        <f t="shared" si="327"/>
        <v>2.0996941325763709E-2</v>
      </c>
      <c r="O1078" s="30">
        <f t="shared" si="328"/>
        <v>54.05848141017367</v>
      </c>
      <c r="P1078" s="30">
        <f t="shared" si="329"/>
        <v>-0.68752465264500306</v>
      </c>
      <c r="Q1078" s="30">
        <f t="shared" si="330"/>
        <v>6.0738186503352158E-2</v>
      </c>
      <c r="R1078" s="30">
        <f t="shared" si="335"/>
        <v>-3.2676306525706673</v>
      </c>
      <c r="S1078" s="30">
        <f t="shared" si="336"/>
        <v>2.9246741614486269</v>
      </c>
      <c r="T1078" s="30">
        <f t="shared" si="337"/>
        <v>-15.268958703281742</v>
      </c>
      <c r="U1078" s="39">
        <f t="shared" si="338"/>
        <v>2790106.8521324154</v>
      </c>
      <c r="V1078" s="39">
        <f t="shared" si="331"/>
        <v>334812.82225588983</v>
      </c>
      <c r="W1078" s="39">
        <f t="shared" si="332"/>
        <v>36356536.007744893</v>
      </c>
      <c r="X1078" s="30">
        <f t="shared" si="333"/>
        <v>276.55944175589366</v>
      </c>
    </row>
    <row r="1079" spans="5:24" x14ac:dyDescent="0.3">
      <c r="E1079" s="30">
        <f t="shared" si="339"/>
        <v>10.769999999999815</v>
      </c>
      <c r="F1079" s="30">
        <f t="shared" si="340"/>
        <v>251.35709316640782</v>
      </c>
      <c r="G1079" s="30">
        <f t="shared" si="334"/>
        <v>5.5268746100165398</v>
      </c>
      <c r="H1079" s="30">
        <f t="shared" si="341"/>
        <v>-1.2999109094469219E-2</v>
      </c>
      <c r="I1079" s="30">
        <f t="shared" ref="I1079:I1142" si="342">$B$11*S1078+I1078</f>
        <v>1.1361806180787193</v>
      </c>
      <c r="J1079" s="30">
        <f t="shared" ref="J1079:J1142" si="343">$B$11*T1078+J1078</f>
        <v>48.824733119343037</v>
      </c>
      <c r="K1079" s="30">
        <f t="shared" ref="K1079:K1142" si="344">-$B$11*T1078/1.2+K1078</f>
        <v>102.27463443534329</v>
      </c>
      <c r="L1079" s="30">
        <f t="shared" ref="L1079:L1142" si="345">K1079*$B$15/1000</f>
        <v>4087.1021820796709</v>
      </c>
      <c r="M1079" s="30">
        <f t="shared" ref="M1079:M1142" si="346">$B$5*I1079/(O1079*(1+J1079/$B$4)+I1079)</f>
        <v>8.2411791404792909E-3</v>
      </c>
      <c r="N1079" s="30">
        <f t="shared" ref="N1079:N1142" si="347">$B$6*(1+EXP(0.005*E1079*60))</f>
        <v>2.1057621566465064E-2</v>
      </c>
      <c r="O1079" s="30">
        <f t="shared" ref="O1079:O1142" si="348">19.309+0.7095*J1079</f>
        <v>53.950148148173881</v>
      </c>
      <c r="P1079" s="30">
        <f t="shared" ref="P1079:P1142" si="349">1/(1/$B$3+N1079/($B$3*(M1079-N1079)))</f>
        <v>-0.6579595787275444</v>
      </c>
      <c r="Q1079" s="30">
        <f t="shared" ref="Q1079:Q1142" si="350">M1079*$B$7+$B$8</f>
        <v>6.0744734059015155E-2</v>
      </c>
      <c r="R1079" s="30">
        <f t="shared" si="335"/>
        <v>-3.2215037129304078</v>
      </c>
      <c r="S1079" s="30">
        <f t="shared" si="336"/>
        <v>3.1483375270873468</v>
      </c>
      <c r="T1079" s="30">
        <f t="shared" si="337"/>
        <v>-15.268619778240538</v>
      </c>
      <c r="U1079" s="39">
        <f t="shared" si="338"/>
        <v>2874323.0126332627</v>
      </c>
      <c r="V1079" s="39">
        <f t="shared" ref="V1079:V1142" si="351">0.12*U1079</f>
        <v>344918.76151599153</v>
      </c>
      <c r="W1079" s="39">
        <f t="shared" ref="W1079:W1142" si="352">V1079*$B$11+W1078</f>
        <v>36359985.195360057</v>
      </c>
      <c r="X1079" s="30">
        <f t="shared" ref="X1079:X1142" si="353">L1079/(E1079+$B$18)</f>
        <v>276.71646459578346</v>
      </c>
    </row>
    <row r="1080" spans="5:24" x14ac:dyDescent="0.3">
      <c r="E1080" s="30">
        <f t="shared" si="339"/>
        <v>10.779999999999815</v>
      </c>
      <c r="F1080" s="30">
        <f t="shared" si="340"/>
        <v>251.32487812927852</v>
      </c>
      <c r="G1080" s="30">
        <f t="shared" si="334"/>
        <v>5.5267464373785185</v>
      </c>
      <c r="H1080" s="30">
        <f t="shared" si="341"/>
        <v>-1.2817263802133994E-2</v>
      </c>
      <c r="I1080" s="30">
        <f t="shared" si="342"/>
        <v>1.1676639933495927</v>
      </c>
      <c r="J1080" s="30">
        <f t="shared" si="343"/>
        <v>48.672046921560629</v>
      </c>
      <c r="K1080" s="30">
        <f t="shared" si="344"/>
        <v>102.4018729334953</v>
      </c>
      <c r="L1080" s="30">
        <f t="shared" si="345"/>
        <v>4092.1868909746258</v>
      </c>
      <c r="M1080" s="30">
        <f t="shared" si="346"/>
        <v>8.5016195340819837E-3</v>
      </c>
      <c r="N1080" s="30">
        <f t="shared" si="347"/>
        <v>2.1118484121222879E-2</v>
      </c>
      <c r="O1080" s="30">
        <f t="shared" si="348"/>
        <v>53.841817290847274</v>
      </c>
      <c r="P1080" s="30">
        <f t="shared" si="349"/>
        <v>-0.62787162113642125</v>
      </c>
      <c r="Q1080" s="30">
        <f t="shared" si="350"/>
        <v>6.0751765949642426E-2</v>
      </c>
      <c r="R1080" s="30">
        <f t="shared" si="335"/>
        <v>-3.1709319547367953</v>
      </c>
      <c r="S1080" s="30">
        <f t="shared" si="336"/>
        <v>3.4030340301690463</v>
      </c>
      <c r="T1080" s="30">
        <f t="shared" si="337"/>
        <v>-15.268430173432336</v>
      </c>
      <c r="U1080" s="39">
        <f t="shared" si="338"/>
        <v>2964778.2650700025</v>
      </c>
      <c r="V1080" s="39">
        <f t="shared" si="351"/>
        <v>355773.39180840028</v>
      </c>
      <c r="W1080" s="39">
        <f t="shared" si="352"/>
        <v>36363542.929278143</v>
      </c>
      <c r="X1080" s="30">
        <f t="shared" si="353"/>
        <v>276.87326731899032</v>
      </c>
    </row>
    <row r="1081" spans="5:24" x14ac:dyDescent="0.3">
      <c r="E1081" s="30">
        <f t="shared" si="339"/>
        <v>10.789999999999814</v>
      </c>
      <c r="F1081" s="30">
        <f t="shared" si="340"/>
        <v>251.29316880973116</v>
      </c>
      <c r="G1081" s="30">
        <f t="shared" si="334"/>
        <v>5.526620260772714</v>
      </c>
      <c r="H1081" s="30">
        <f t="shared" si="341"/>
        <v>-1.2617660580449552E-2</v>
      </c>
      <c r="I1081" s="30">
        <f t="shared" si="342"/>
        <v>1.2016943336512831</v>
      </c>
      <c r="J1081" s="30">
        <f t="shared" si="343"/>
        <v>48.519362619826303</v>
      </c>
      <c r="K1081" s="30">
        <f t="shared" si="344"/>
        <v>102.52910985160723</v>
      </c>
      <c r="L1081" s="30">
        <f t="shared" si="345"/>
        <v>4097.2715367279689</v>
      </c>
      <c r="M1081" s="30">
        <f t="shared" si="346"/>
        <v>8.7824351554954272E-3</v>
      </c>
      <c r="N1081" s="30">
        <f t="shared" si="347"/>
        <v>2.1179529537800553E-2</v>
      </c>
      <c r="O1081" s="30">
        <f t="shared" si="348"/>
        <v>53.733487778766758</v>
      </c>
      <c r="P1081" s="30">
        <f t="shared" si="349"/>
        <v>-0.59720857275228068</v>
      </c>
      <c r="Q1081" s="30">
        <f t="shared" si="350"/>
        <v>6.0759347971420588E-2</v>
      </c>
      <c r="R1081" s="30">
        <f t="shared" si="335"/>
        <v>-3.115305131362772</v>
      </c>
      <c r="S1081" s="30">
        <f t="shared" si="336"/>
        <v>3.6954693230866744</v>
      </c>
      <c r="T1081" s="30">
        <f t="shared" si="337"/>
        <v>-15.26840908655139</v>
      </c>
      <c r="U1081" s="39">
        <f t="shared" si="338"/>
        <v>3062320.9593480565</v>
      </c>
      <c r="V1081" s="39">
        <f t="shared" si="351"/>
        <v>367478.51512176677</v>
      </c>
      <c r="W1081" s="39">
        <f t="shared" si="352"/>
        <v>36367217.714429364</v>
      </c>
      <c r="X1081" s="30">
        <f t="shared" si="353"/>
        <v>277.02985373414606</v>
      </c>
    </row>
    <row r="1082" spans="5:24" x14ac:dyDescent="0.3">
      <c r="E1082" s="30">
        <f t="shared" si="339"/>
        <v>10.799999999999814</v>
      </c>
      <c r="F1082" s="30">
        <f t="shared" si="340"/>
        <v>251.26201575841753</v>
      </c>
      <c r="G1082" s="30">
        <f t="shared" si="334"/>
        <v>5.5264962821438584</v>
      </c>
      <c r="H1082" s="30">
        <f t="shared" si="341"/>
        <v>-1.2397862885560329E-2</v>
      </c>
      <c r="I1082" s="30">
        <f t="shared" si="342"/>
        <v>1.2386490268821497</v>
      </c>
      <c r="J1082" s="30">
        <f t="shared" si="343"/>
        <v>48.36667852896079</v>
      </c>
      <c r="K1082" s="30">
        <f t="shared" si="344"/>
        <v>102.65634659399515</v>
      </c>
      <c r="L1082" s="30">
        <f t="shared" si="345"/>
        <v>4102.3561754590228</v>
      </c>
      <c r="M1082" s="30">
        <f t="shared" si="346"/>
        <v>9.0865825996441565E-3</v>
      </c>
      <c r="N1082" s="30">
        <f t="shared" si="347"/>
        <v>2.1240758365607237E-2</v>
      </c>
      <c r="O1082" s="30">
        <f t="shared" si="348"/>
        <v>53.62515841629768</v>
      </c>
      <c r="P1082" s="30">
        <f t="shared" si="349"/>
        <v>-0.56590823178097727</v>
      </c>
      <c r="Q1082" s="30">
        <f t="shared" si="350"/>
        <v>6.0767559952412606E-2</v>
      </c>
      <c r="R1082" s="30">
        <f t="shared" si="335"/>
        <v>-3.053882702837992</v>
      </c>
      <c r="S1082" s="30">
        <f t="shared" si="336"/>
        <v>4.0344227776237451</v>
      </c>
      <c r="T1082" s="30">
        <f t="shared" si="337"/>
        <v>-15.268579606363678</v>
      </c>
      <c r="U1082" s="39">
        <f t="shared" si="338"/>
        <v>3167980.4327203874</v>
      </c>
      <c r="V1082" s="39">
        <f t="shared" si="351"/>
        <v>380157.65192644647</v>
      </c>
      <c r="W1082" s="39">
        <f t="shared" si="352"/>
        <v>36371019.290948629</v>
      </c>
      <c r="X1082" s="30">
        <f t="shared" si="353"/>
        <v>277.18622807155907</v>
      </c>
    </row>
    <row r="1083" spans="5:24" x14ac:dyDescent="0.3">
      <c r="E1083" s="30">
        <f t="shared" si="339"/>
        <v>10.809999999999814</v>
      </c>
      <c r="F1083" s="30">
        <f t="shared" si="340"/>
        <v>251.23147693138915</v>
      </c>
      <c r="G1083" s="30">
        <f t="shared" si="334"/>
        <v>5.5263747329994004</v>
      </c>
      <c r="H1083" s="30">
        <f t="shared" si="341"/>
        <v>-1.2154914445794418E-2</v>
      </c>
      <c r="I1083" s="30">
        <f t="shared" si="342"/>
        <v>1.2789932546583871</v>
      </c>
      <c r="J1083" s="30">
        <f t="shared" si="343"/>
        <v>48.213992732897154</v>
      </c>
      <c r="K1083" s="30">
        <f t="shared" si="344"/>
        <v>102.78358475738152</v>
      </c>
      <c r="L1083" s="30">
        <f t="shared" si="345"/>
        <v>4107.4408709760628</v>
      </c>
      <c r="M1083" s="30">
        <f t="shared" si="346"/>
        <v>9.4176974860330463E-3</v>
      </c>
      <c r="N1083" s="30">
        <f t="shared" si="347"/>
        <v>2.130217115570281E-2</v>
      </c>
      <c r="O1083" s="30">
        <f t="shared" si="348"/>
        <v>53.516827843990527</v>
      </c>
      <c r="P1083" s="30">
        <f t="shared" si="349"/>
        <v>-0.53389554177662135</v>
      </c>
      <c r="Q1083" s="30">
        <f t="shared" si="350"/>
        <v>6.0776500054345109E-2</v>
      </c>
      <c r="R1083" s="30">
        <f t="shared" si="335"/>
        <v>-2.985753872583341</v>
      </c>
      <c r="S1083" s="30">
        <f t="shared" si="336"/>
        <v>4.4316197899607896</v>
      </c>
      <c r="T1083" s="30">
        <f t="shared" si="337"/>
        <v>-15.268969871373775</v>
      </c>
      <c r="U1083" s="39">
        <f t="shared" si="338"/>
        <v>3283022.5028684451</v>
      </c>
      <c r="V1083" s="39">
        <f t="shared" si="351"/>
        <v>393962.7003442134</v>
      </c>
      <c r="W1083" s="39">
        <f t="shared" si="352"/>
        <v>36374958.917952068</v>
      </c>
      <c r="X1083" s="30">
        <f t="shared" si="353"/>
        <v>277.34239506928526</v>
      </c>
    </row>
    <row r="1084" spans="5:24" x14ac:dyDescent="0.3">
      <c r="E1084" s="30">
        <f t="shared" si="339"/>
        <v>10.819999999999814</v>
      </c>
      <c r="F1084" s="30">
        <f t="shared" si="340"/>
        <v>251.20161939266333</v>
      </c>
      <c r="G1084" s="30">
        <f t="shared" si="334"/>
        <v>5.5262558812001084</v>
      </c>
      <c r="H1084" s="30">
        <f t="shared" si="341"/>
        <v>-1.1885179929205236E-2</v>
      </c>
      <c r="I1084" s="30">
        <f t="shared" si="342"/>
        <v>1.3233094525579949</v>
      </c>
      <c r="J1084" s="30">
        <f t="shared" si="343"/>
        <v>48.061303034183418</v>
      </c>
      <c r="K1084" s="30">
        <f t="shared" si="344"/>
        <v>102.9108261729763</v>
      </c>
      <c r="L1084" s="30">
        <f t="shared" si="345"/>
        <v>4112.5256964579576</v>
      </c>
      <c r="M1084" s="30">
        <f t="shared" si="346"/>
        <v>9.780320395658685E-3</v>
      </c>
      <c r="N1084" s="30">
        <f t="shared" si="347"/>
        <v>2.136376846080279E-2</v>
      </c>
      <c r="O1084" s="30">
        <f t="shared" si="348"/>
        <v>53.408494502753143</v>
      </c>
      <c r="P1084" s="30">
        <f t="shared" si="349"/>
        <v>-0.50107859522452147</v>
      </c>
      <c r="Q1084" s="30">
        <f t="shared" si="350"/>
        <v>6.0786290872904998E-2</v>
      </c>
      <c r="R1084" s="30">
        <f t="shared" si="335"/>
        <v>-2.909780912115012</v>
      </c>
      <c r="S1084" s="30">
        <f t="shared" si="336"/>
        <v>4.9030877490739888</v>
      </c>
      <c r="T1084" s="30">
        <f t="shared" si="337"/>
        <v>-15.269614704147207</v>
      </c>
      <c r="U1084" s="39">
        <f t="shared" si="338"/>
        <v>3409028.1626431849</v>
      </c>
      <c r="V1084" s="39">
        <f t="shared" si="351"/>
        <v>409083.37951718218</v>
      </c>
      <c r="W1084" s="39">
        <f t="shared" si="352"/>
        <v>36379049.751747243</v>
      </c>
      <c r="X1084" s="30">
        <f t="shared" si="353"/>
        <v>277.49836008488592</v>
      </c>
    </row>
    <row r="1085" spans="5:24" x14ac:dyDescent="0.3">
      <c r="E1085" s="30">
        <f t="shared" si="339"/>
        <v>10.829999999999814</v>
      </c>
      <c r="F1085" s="30">
        <f t="shared" si="340"/>
        <v>251.17252158354219</v>
      </c>
      <c r="G1085" s="30">
        <f t="shared" si="334"/>
        <v>5.5261400400101257</v>
      </c>
      <c r="H1085" s="30">
        <f t="shared" si="341"/>
        <v>-1.1584118998264614E-2</v>
      </c>
      <c r="I1085" s="30">
        <f t="shared" si="342"/>
        <v>1.3723403300487349</v>
      </c>
      <c r="J1085" s="30">
        <f t="shared" si="343"/>
        <v>47.908606887141943</v>
      </c>
      <c r="K1085" s="30">
        <f t="shared" si="344"/>
        <v>103.03807296217752</v>
      </c>
      <c r="L1085" s="30">
        <f t="shared" si="345"/>
        <v>4117.6107366800834</v>
      </c>
      <c r="M1085" s="30">
        <f t="shared" si="346"/>
        <v>1.0180226186241023E-2</v>
      </c>
      <c r="N1085" s="30">
        <f t="shared" si="347"/>
        <v>2.142555083528333E-2</v>
      </c>
      <c r="O1085" s="30">
        <f t="shared" si="348"/>
        <v>53.300156586427207</v>
      </c>
      <c r="P1085" s="30">
        <f t="shared" si="349"/>
        <v>-0.46734289886117925</v>
      </c>
      <c r="Q1085" s="30">
        <f t="shared" si="350"/>
        <v>6.0797088329250723E-2</v>
      </c>
      <c r="R1085" s="30">
        <f t="shared" si="335"/>
        <v>-2.8245165481255179</v>
      </c>
      <c r="S1085" s="30">
        <f t="shared" si="336"/>
        <v>5.4713425361117993</v>
      </c>
      <c r="T1085" s="30">
        <f t="shared" si="337"/>
        <v>-15.270557980595248</v>
      </c>
      <c r="U1085" s="39">
        <f t="shared" si="338"/>
        <v>3548008.2828421984</v>
      </c>
      <c r="V1085" s="39">
        <f t="shared" si="351"/>
        <v>425760.99394106382</v>
      </c>
      <c r="W1085" s="39">
        <f t="shared" si="352"/>
        <v>36383307.361686654</v>
      </c>
      <c r="X1085" s="30">
        <f t="shared" si="353"/>
        <v>277.65412924343462</v>
      </c>
    </row>
    <row r="1086" spans="5:24" x14ac:dyDescent="0.3">
      <c r="E1086" s="30">
        <f t="shared" si="339"/>
        <v>10.839999999999813</v>
      </c>
      <c r="F1086" s="30">
        <f t="shared" si="340"/>
        <v>251.14427641806094</v>
      </c>
      <c r="G1086" s="30">
        <f t="shared" si="334"/>
        <v>5.526027580440295</v>
      </c>
      <c r="H1086" s="30">
        <f t="shared" si="341"/>
        <v>-1.1245956983074734E-2</v>
      </c>
      <c r="I1086" s="30">
        <f t="shared" si="342"/>
        <v>1.4270537554098528</v>
      </c>
      <c r="J1086" s="30">
        <f t="shared" si="343"/>
        <v>47.755901307335989</v>
      </c>
      <c r="K1086" s="30">
        <f t="shared" si="344"/>
        <v>103.16532761201582</v>
      </c>
      <c r="L1086" s="30">
        <f t="shared" si="345"/>
        <v>4122.6960910292373</v>
      </c>
      <c r="M1086" s="30">
        <f t="shared" si="346"/>
        <v>1.062491972809915E-2</v>
      </c>
      <c r="N1086" s="30">
        <f t="shared" si="347"/>
        <v>2.1487518835186237E-2</v>
      </c>
      <c r="O1086" s="30">
        <f t="shared" si="348"/>
        <v>53.191811977554892</v>
      </c>
      <c r="P1086" s="30">
        <f t="shared" si="349"/>
        <v>-0.43254288418167153</v>
      </c>
      <c r="Q1086" s="30">
        <f t="shared" si="350"/>
        <v>6.0809095054880892E-2</v>
      </c>
      <c r="R1086" s="30">
        <f t="shared" si="335"/>
        <v>-2.7280795927688613</v>
      </c>
      <c r="S1086" s="30">
        <f t="shared" si="336"/>
        <v>6.1690710324867988</v>
      </c>
      <c r="T1086" s="30">
        <f t="shared" si="337"/>
        <v>-15.271856177195149</v>
      </c>
      <c r="U1086" s="39">
        <f t="shared" si="338"/>
        <v>3702576.2813250823</v>
      </c>
      <c r="V1086" s="39">
        <f t="shared" si="351"/>
        <v>444309.15375900985</v>
      </c>
      <c r="W1086" s="39">
        <f t="shared" si="352"/>
        <v>36387750.453224242</v>
      </c>
      <c r="X1086" s="30">
        <f t="shared" si="353"/>
        <v>277.80970963809227</v>
      </c>
    </row>
    <row r="1087" spans="5:24" x14ac:dyDescent="0.3">
      <c r="E1087" s="30">
        <f t="shared" si="339"/>
        <v>10.849999999999813</v>
      </c>
      <c r="F1087" s="30">
        <f t="shared" si="340"/>
        <v>251.11699562213326</v>
      </c>
      <c r="G1087" s="30">
        <f t="shared" si="334"/>
        <v>5.5259189485489939</v>
      </c>
      <c r="H1087" s="30">
        <f t="shared" si="341"/>
        <v>-1.0863189130105866E-2</v>
      </c>
      <c r="I1087" s="30">
        <f t="shared" si="342"/>
        <v>1.4887444657347209</v>
      </c>
      <c r="J1087" s="30">
        <f t="shared" si="343"/>
        <v>47.603182745564041</v>
      </c>
      <c r="K1087" s="30">
        <f t="shared" si="344"/>
        <v>103.29259308015911</v>
      </c>
      <c r="L1087" s="30">
        <f t="shared" si="345"/>
        <v>4127.7818776998383</v>
      </c>
      <c r="M1087" s="30">
        <f t="shared" si="346"/>
        <v>1.1124411444840733E-2</v>
      </c>
      <c r="N1087" s="30">
        <f t="shared" si="347"/>
        <v>2.1549673018223914E-2</v>
      </c>
      <c r="O1087" s="30">
        <f t="shared" si="348"/>
        <v>53.083458157977688</v>
      </c>
      <c r="P1087" s="30">
        <f t="shared" si="349"/>
        <v>-0.39648886466393102</v>
      </c>
      <c r="Q1087" s="30">
        <f t="shared" si="350"/>
        <v>6.082258133123291E-2</v>
      </c>
      <c r="R1087" s="30">
        <f t="shared" si="335"/>
        <v>-2.6179603648828582</v>
      </c>
      <c r="S1087" s="30">
        <f t="shared" si="336"/>
        <v>7.045667682144642</v>
      </c>
      <c r="T1087" s="30">
        <f t="shared" si="337"/>
        <v>-15.273583889882058</v>
      </c>
      <c r="U1087" s="39">
        <f t="shared" si="338"/>
        <v>3876218.2509919219</v>
      </c>
      <c r="V1087" s="39">
        <f t="shared" si="351"/>
        <v>465146.19011903059</v>
      </c>
      <c r="W1087" s="39">
        <f t="shared" si="352"/>
        <v>36392401.91512543</v>
      </c>
      <c r="X1087" s="30">
        <f t="shared" si="353"/>
        <v>277.96510960942021</v>
      </c>
    </row>
    <row r="1088" spans="5:24" x14ac:dyDescent="0.3">
      <c r="E1088" s="30">
        <f t="shared" si="339"/>
        <v>10.859999999999813</v>
      </c>
      <c r="F1088" s="30">
        <f t="shared" si="340"/>
        <v>251.09081601848442</v>
      </c>
      <c r="G1088" s="30">
        <f t="shared" si="334"/>
        <v>5.5258146904985779</v>
      </c>
      <c r="H1088" s="30">
        <f t="shared" si="341"/>
        <v>-1.0425805041602842E-2</v>
      </c>
      <c r="I1088" s="30">
        <f t="shared" si="342"/>
        <v>1.5592011425561674</v>
      </c>
      <c r="J1088" s="30">
        <f t="shared" si="343"/>
        <v>47.450446906665221</v>
      </c>
      <c r="K1088" s="30">
        <f t="shared" si="344"/>
        <v>103.41987294590812</v>
      </c>
      <c r="L1088" s="30">
        <f t="shared" si="345"/>
        <v>4132.8682397280145</v>
      </c>
      <c r="M1088" s="30">
        <f t="shared" si="346"/>
        <v>1.1692488630842037E-2</v>
      </c>
      <c r="N1088" s="30">
        <f t="shared" si="347"/>
        <v>2.1612013943784425E-2</v>
      </c>
      <c r="O1088" s="30">
        <f t="shared" si="348"/>
        <v>52.975092080278969</v>
      </c>
      <c r="P1088" s="30">
        <f t="shared" si="349"/>
        <v>-0.35892607621305705</v>
      </c>
      <c r="Q1088" s="30">
        <f t="shared" si="350"/>
        <v>6.0837919415254946E-2</v>
      </c>
      <c r="R1088" s="30">
        <f t="shared" si="335"/>
        <v>-2.4907017053427163</v>
      </c>
      <c r="S1088" s="30">
        <f t="shared" si="336"/>
        <v>8.1796133136402567</v>
      </c>
      <c r="T1088" s="30">
        <f t="shared" si="337"/>
        <v>-15.27584283084316</v>
      </c>
      <c r="U1088" s="39">
        <f t="shared" si="338"/>
        <v>4073735.7703411048</v>
      </c>
      <c r="V1088" s="39">
        <f t="shared" si="351"/>
        <v>488848.29244093254</v>
      </c>
      <c r="W1088" s="39">
        <f t="shared" si="352"/>
        <v>36397290.398049839</v>
      </c>
      <c r="X1088" s="30">
        <f t="shared" si="353"/>
        <v>278.12033914724537</v>
      </c>
    </row>
    <row r="1089" spans="5:24" x14ac:dyDescent="0.3">
      <c r="E1089" s="30">
        <f t="shared" si="339"/>
        <v>10.869999999999813</v>
      </c>
      <c r="F1089" s="30">
        <f t="shared" si="340"/>
        <v>251.06590900143098</v>
      </c>
      <c r="G1089" s="30">
        <f t="shared" si="334"/>
        <v>5.5257154903252745</v>
      </c>
      <c r="H1089" s="30">
        <f t="shared" si="341"/>
        <v>-9.9200173303337635E-3</v>
      </c>
      <c r="I1089" s="30">
        <f t="shared" si="342"/>
        <v>1.6409972756925699</v>
      </c>
      <c r="J1089" s="30">
        <f t="shared" si="343"/>
        <v>47.29768847835679</v>
      </c>
      <c r="K1089" s="30">
        <f t="shared" si="344"/>
        <v>103.54717163616515</v>
      </c>
      <c r="L1089" s="30">
        <f t="shared" si="345"/>
        <v>4137.9553540217776</v>
      </c>
      <c r="M1089" s="30">
        <f t="shared" si="346"/>
        <v>1.2348923914786801E-2</v>
      </c>
      <c r="N1089" s="30">
        <f t="shared" si="347"/>
        <v>2.1674542172936535E-2</v>
      </c>
      <c r="O1089" s="30">
        <f t="shared" si="348"/>
        <v>52.866709975394144</v>
      </c>
      <c r="P1089" s="30">
        <f t="shared" si="349"/>
        <v>-0.31949906861592497</v>
      </c>
      <c r="Q1089" s="30">
        <f t="shared" si="350"/>
        <v>6.0855643167921455E-2</v>
      </c>
      <c r="R1089" s="30">
        <f t="shared" si="335"/>
        <v>-2.3413448249827042</v>
      </c>
      <c r="S1089" s="30">
        <f t="shared" si="336"/>
        <v>9.7039212705264308</v>
      </c>
      <c r="T1089" s="30">
        <f t="shared" si="337"/>
        <v>-15.278777369820924</v>
      </c>
      <c r="U1089" s="39">
        <f t="shared" si="338"/>
        <v>4302015.1247097934</v>
      </c>
      <c r="V1089" s="39">
        <f t="shared" si="351"/>
        <v>516241.81496517517</v>
      </c>
      <c r="W1089" s="39">
        <f t="shared" si="352"/>
        <v>36402452.816199489</v>
      </c>
      <c r="X1089" s="30">
        <f t="shared" si="353"/>
        <v>278.27541049238937</v>
      </c>
    </row>
    <row r="1090" spans="5:24" x14ac:dyDescent="0.3">
      <c r="E1090" s="30">
        <f t="shared" si="339"/>
        <v>10.879999999999812</v>
      </c>
      <c r="F1090" s="30">
        <f t="shared" si="340"/>
        <v>251.04249555318114</v>
      </c>
      <c r="G1090" s="30">
        <f t="shared" ref="G1090:G1153" si="354">LN(F1090)</f>
        <v>5.5256222297940649</v>
      </c>
      <c r="H1090" s="30">
        <f t="shared" si="341"/>
        <v>-9.3260531209615749E-3</v>
      </c>
      <c r="I1090" s="30">
        <f t="shared" si="342"/>
        <v>1.7380364883978343</v>
      </c>
      <c r="J1090" s="30">
        <f t="shared" si="343"/>
        <v>47.144900704658582</v>
      </c>
      <c r="K1090" s="30">
        <f t="shared" si="344"/>
        <v>103.67449478091365</v>
      </c>
      <c r="L1090" s="30">
        <f t="shared" si="345"/>
        <v>4143.0434455667028</v>
      </c>
      <c r="M1090" s="30">
        <f t="shared" si="346"/>
        <v>1.3123606361953661E-2</v>
      </c>
      <c r="N1090" s="30">
        <f t="shared" si="347"/>
        <v>2.17372582684347E-2</v>
      </c>
      <c r="O1090" s="30">
        <f t="shared" si="348"/>
        <v>52.758307049955263</v>
      </c>
      <c r="P1090" s="30">
        <f t="shared" si="349"/>
        <v>-0.27768677665279207</v>
      </c>
      <c r="Q1090" s="30">
        <f t="shared" si="350"/>
        <v>6.0876559593994961E-2</v>
      </c>
      <c r="R1090" s="30">
        <f t="shared" ref="R1090:R1153" si="355">F1090*(M1090-N1090)</f>
        <v>-2.1623926704294165</v>
      </c>
      <c r="S1090" s="30">
        <f t="shared" ref="S1090:S1153" si="356">-M1090*F1090/P1090</f>
        <v>11.86438523099665</v>
      </c>
      <c r="T1090" s="30">
        <f t="shared" ref="T1090:T1153" si="357">-Q1090*F1090</f>
        <v>-15.282603441168447</v>
      </c>
      <c r="U1090" s="39">
        <f t="shared" ref="U1090:U1153" si="358">M1090*F1090/0.9*$B$15*1000/32</f>
        <v>4571466.1776388651</v>
      </c>
      <c r="V1090" s="39">
        <f t="shared" si="351"/>
        <v>548575.94131666375</v>
      </c>
      <c r="W1090" s="39">
        <f t="shared" si="352"/>
        <v>36407938.575612657</v>
      </c>
      <c r="X1090" s="30">
        <f t="shared" si="353"/>
        <v>278.43033908378732</v>
      </c>
    </row>
    <row r="1091" spans="5:24" x14ac:dyDescent="0.3">
      <c r="E1091" s="30">
        <f t="shared" ref="E1091:E1154" si="359">E1090+$B$11</f>
        <v>10.889999999999812</v>
      </c>
      <c r="F1091" s="30">
        <f t="shared" ref="F1091:F1154" si="360">$B$11*R1090+F1090</f>
        <v>251.02087162647683</v>
      </c>
      <c r="G1091" s="30">
        <f t="shared" si="354"/>
        <v>5.5255360895650369</v>
      </c>
      <c r="H1091" s="30">
        <f t="shared" si="341"/>
        <v>-8.6140229027975579E-3</v>
      </c>
      <c r="I1091" s="30">
        <f t="shared" si="342"/>
        <v>1.8566803407078007</v>
      </c>
      <c r="J1091" s="30">
        <f t="shared" si="343"/>
        <v>46.9920746702469</v>
      </c>
      <c r="K1091" s="30">
        <f t="shared" si="344"/>
        <v>103.80184980959005</v>
      </c>
      <c r="L1091" s="30">
        <f t="shared" si="345"/>
        <v>4148.1328112581659</v>
      </c>
      <c r="M1091" s="30">
        <f t="shared" si="346"/>
        <v>1.406506440270482E-2</v>
      </c>
      <c r="N1091" s="30">
        <f t="shared" si="347"/>
        <v>2.1800162794724246E-2</v>
      </c>
      <c r="O1091" s="30">
        <f t="shared" si="348"/>
        <v>52.649876978540178</v>
      </c>
      <c r="P1091" s="30">
        <f t="shared" si="349"/>
        <v>-0.23267257424839424</v>
      </c>
      <c r="Q1091" s="30">
        <f t="shared" si="350"/>
        <v>6.0901978961095241E-2</v>
      </c>
      <c r="R1091" s="30">
        <f t="shared" si="355"/>
        <v>-1.9416711404812759</v>
      </c>
      <c r="S1091" s="30">
        <f t="shared" si="356"/>
        <v>15.174219554042956</v>
      </c>
      <c r="T1091" s="30">
        <f t="shared" si="357"/>
        <v>-15.287667842591482</v>
      </c>
      <c r="U1091" s="39">
        <f t="shared" si="358"/>
        <v>4898990.8739319127</v>
      </c>
      <c r="V1091" s="39">
        <f t="shared" si="351"/>
        <v>587878.90487182955</v>
      </c>
      <c r="W1091" s="39">
        <f t="shared" si="352"/>
        <v>36413817.364661373</v>
      </c>
      <c r="X1091" s="30">
        <f t="shared" si="353"/>
        <v>278.5851451483021</v>
      </c>
    </row>
    <row r="1092" spans="5:24" x14ac:dyDescent="0.3">
      <c r="E1092" s="30">
        <f t="shared" si="359"/>
        <v>10.899999999999812</v>
      </c>
      <c r="F1092" s="30">
        <f t="shared" si="360"/>
        <v>251.00145491507203</v>
      </c>
      <c r="G1092" s="30">
        <f t="shared" si="354"/>
        <v>5.5254587355893747</v>
      </c>
      <c r="H1092" s="30">
        <f t="shared" ref="H1092:H1155" si="361">(G1092-G1091)/$B$11</f>
        <v>-7.7353975662219909E-3</v>
      </c>
      <c r="I1092" s="30">
        <f t="shared" si="342"/>
        <v>2.0084225362482302</v>
      </c>
      <c r="J1092" s="30">
        <f t="shared" si="343"/>
        <v>46.839197991820988</v>
      </c>
      <c r="K1092" s="30">
        <f t="shared" si="344"/>
        <v>103.92924704161165</v>
      </c>
      <c r="L1092" s="30">
        <f t="shared" si="345"/>
        <v>4153.2238634810474</v>
      </c>
      <c r="M1092" s="30">
        <f t="shared" si="346"/>
        <v>1.5260621729457892E-2</v>
      </c>
      <c r="N1092" s="30">
        <f t="shared" si="347"/>
        <v>2.1863256317946309E-2</v>
      </c>
      <c r="O1092" s="30">
        <f t="shared" si="348"/>
        <v>52.541410975196996</v>
      </c>
      <c r="P1092" s="30">
        <f t="shared" si="349"/>
        <v>-0.18304847401279634</v>
      </c>
      <c r="Q1092" s="30">
        <f t="shared" si="350"/>
        <v>6.093425900891758E-2</v>
      </c>
      <c r="R1092" s="30">
        <f t="shared" si="355"/>
        <v>-1.6572708879831706</v>
      </c>
      <c r="S1092" s="30">
        <f t="shared" si="356"/>
        <v>20.925813654883132</v>
      </c>
      <c r="T1092" s="30">
        <f t="shared" si="357"/>
        <v>-15.294587665410148</v>
      </c>
      <c r="U1092" s="39">
        <f t="shared" si="358"/>
        <v>5315003.298658371</v>
      </c>
      <c r="V1092" s="39">
        <f t="shared" si="351"/>
        <v>637800.39583900454</v>
      </c>
      <c r="W1092" s="39">
        <f t="shared" si="352"/>
        <v>36420195.368619762</v>
      </c>
      <c r="X1092" s="30">
        <f t="shared" si="353"/>
        <v>278.73985660946977</v>
      </c>
    </row>
    <row r="1093" spans="5:24" x14ac:dyDescent="0.3">
      <c r="E1093" s="30">
        <f t="shared" si="359"/>
        <v>10.909999999999812</v>
      </c>
      <c r="F1093" s="30">
        <f t="shared" si="360"/>
        <v>250.9848822061922</v>
      </c>
      <c r="G1093" s="30">
        <f t="shared" si="354"/>
        <v>5.5253927070636548</v>
      </c>
      <c r="H1093" s="30">
        <f t="shared" si="361"/>
        <v>-6.6028525719907805E-3</v>
      </c>
      <c r="I1093" s="30">
        <f t="shared" si="342"/>
        <v>2.2176806727970617</v>
      </c>
      <c r="J1093" s="30">
        <f t="shared" si="343"/>
        <v>46.686252115166887</v>
      </c>
      <c r="K1093" s="30">
        <f t="shared" si="344"/>
        <v>104.05670193882339</v>
      </c>
      <c r="L1093" s="30">
        <f t="shared" si="345"/>
        <v>4158.3172201220841</v>
      </c>
      <c r="M1093" s="30">
        <f t="shared" si="346"/>
        <v>1.6894948647694759E-2</v>
      </c>
      <c r="N1093" s="30">
        <f t="shared" si="347"/>
        <v>2.1926539405943021E-2</v>
      </c>
      <c r="O1093" s="30">
        <f t="shared" si="348"/>
        <v>52.432895875710912</v>
      </c>
      <c r="P1093" s="30">
        <f t="shared" si="349"/>
        <v>-0.12599970033502941</v>
      </c>
      <c r="Q1093" s="30">
        <f t="shared" si="350"/>
        <v>6.097838583570997E-2</v>
      </c>
      <c r="R1093" s="30">
        <f t="shared" si="355"/>
        <v>-1.2628532137687052</v>
      </c>
      <c r="S1093" s="30">
        <f t="shared" si="356"/>
        <v>33.653863342105588</v>
      </c>
      <c r="T1093" s="30">
        <f t="shared" si="357"/>
        <v>-15.304652986099406</v>
      </c>
      <c r="U1093" s="39">
        <f t="shared" si="358"/>
        <v>5883821.8020533444</v>
      </c>
      <c r="V1093" s="39">
        <f t="shared" si="351"/>
        <v>706058.61624640133</v>
      </c>
      <c r="W1093" s="39">
        <f t="shared" si="352"/>
        <v>36427255.954782225</v>
      </c>
      <c r="X1093" s="30">
        <f t="shared" si="353"/>
        <v>278.89451509873487</v>
      </c>
    </row>
    <row r="1094" spans="5:24" x14ac:dyDescent="0.3">
      <c r="E1094" s="30">
        <f t="shared" si="359"/>
        <v>10.919999999999812</v>
      </c>
      <c r="F1094" s="30">
        <f t="shared" si="360"/>
        <v>250.97225367405451</v>
      </c>
      <c r="G1094" s="30">
        <f t="shared" si="354"/>
        <v>5.5253423898901843</v>
      </c>
      <c r="H1094" s="30">
        <f t="shared" si="361"/>
        <v>-5.0317173470482146E-3</v>
      </c>
      <c r="I1094" s="30">
        <f t="shared" si="342"/>
        <v>2.5542193062181178</v>
      </c>
      <c r="J1094" s="30">
        <f t="shared" si="343"/>
        <v>46.533205585305893</v>
      </c>
      <c r="K1094" s="30">
        <f t="shared" si="344"/>
        <v>104.18424071370755</v>
      </c>
      <c r="L1094" s="30">
        <f t="shared" si="345"/>
        <v>4163.4139286853233</v>
      </c>
      <c r="M1094" s="30">
        <f t="shared" si="346"/>
        <v>1.9492779471311051E-2</v>
      </c>
      <c r="N1094" s="30">
        <f t="shared" si="347"/>
        <v>2.1990012628262615E-2</v>
      </c>
      <c r="O1094" s="30">
        <f t="shared" si="348"/>
        <v>52.324309362774528</v>
      </c>
      <c r="P1094" s="30">
        <f t="shared" si="349"/>
        <v>-5.4200887853617631E-2</v>
      </c>
      <c r="Q1094" s="30">
        <f t="shared" si="350"/>
        <v>6.1048527267947614E-2</v>
      </c>
      <c r="R1094" s="30">
        <f t="shared" si="355"/>
        <v>-0.62673623334970796</v>
      </c>
      <c r="S1094" s="30">
        <f t="shared" si="356"/>
        <v>90.259532417599573</v>
      </c>
      <c r="T1094" s="30">
        <f t="shared" si="357"/>
        <v>-15.321486471918783</v>
      </c>
      <c r="U1094" s="39">
        <f t="shared" si="358"/>
        <v>6788198.7920359336</v>
      </c>
      <c r="V1094" s="39">
        <f t="shared" si="351"/>
        <v>814583.85504431196</v>
      </c>
      <c r="W1094" s="39">
        <f t="shared" si="352"/>
        <v>36435401.793332666</v>
      </c>
      <c r="X1094" s="30">
        <f t="shared" si="353"/>
        <v>279.04919093065524</v>
      </c>
    </row>
    <row r="1095" spans="5:24" x14ac:dyDescent="0.3">
      <c r="E1095" s="30">
        <f t="shared" si="359"/>
        <v>10.929999999999811</v>
      </c>
      <c r="F1095" s="30">
        <f t="shared" si="360"/>
        <v>250.96598631172103</v>
      </c>
      <c r="G1095" s="30">
        <f t="shared" si="354"/>
        <v>5.5253174172468018</v>
      </c>
      <c r="H1095" s="30">
        <f t="shared" si="361"/>
        <v>-2.4972643382525916E-3</v>
      </c>
      <c r="I1095" s="30">
        <f t="shared" si="342"/>
        <v>3.4568146303941134</v>
      </c>
      <c r="J1095" s="30">
        <f t="shared" si="343"/>
        <v>46.379990720586704</v>
      </c>
      <c r="K1095" s="30">
        <f t="shared" si="344"/>
        <v>104.31191976764021</v>
      </c>
      <c r="L1095" s="30">
        <f t="shared" si="345"/>
        <v>4168.5162430843438</v>
      </c>
      <c r="M1095" s="30">
        <f t="shared" si="346"/>
        <v>2.6323556993129691E-2</v>
      </c>
      <c r="N1095" s="30">
        <f t="shared" si="347"/>
        <v>2.2053676556164512E-2</v>
      </c>
      <c r="O1095" s="30">
        <f t="shared" si="348"/>
        <v>52.215603416256272</v>
      </c>
      <c r="P1095" s="30">
        <f t="shared" si="349"/>
        <v>6.8626558213313121E-2</v>
      </c>
      <c r="Q1095" s="30">
        <f t="shared" si="350"/>
        <v>6.1232958261036717E-2</v>
      </c>
      <c r="R1095" s="30">
        <f t="shared" si="355"/>
        <v>1.0715947552960887</v>
      </c>
      <c r="S1095" s="30">
        <f t="shared" si="356"/>
        <v>-96.26473505314172</v>
      </c>
      <c r="T1095" s="30">
        <f t="shared" si="357"/>
        <v>-15.367389764765525</v>
      </c>
      <c r="U1095" s="39">
        <f t="shared" si="358"/>
        <v>9166731.4941643067</v>
      </c>
      <c r="V1095" s="39">
        <f t="shared" si="351"/>
        <v>1100007.7792997167</v>
      </c>
      <c r="W1095" s="39">
        <f t="shared" si="352"/>
        <v>36446401.871125661</v>
      </c>
      <c r="X1095" s="30">
        <f t="shared" si="353"/>
        <v>279.20403503579348</v>
      </c>
    </row>
    <row r="1096" spans="5:24" x14ac:dyDescent="0.3">
      <c r="E1096" s="30">
        <f t="shared" si="359"/>
        <v>10.939999999999811</v>
      </c>
      <c r="F1096" s="30">
        <f t="shared" si="360"/>
        <v>250.97670225927399</v>
      </c>
      <c r="G1096" s="30">
        <f t="shared" si="354"/>
        <v>5.5253601151396028</v>
      </c>
      <c r="H1096" s="30">
        <f t="shared" si="361"/>
        <v>4.2697892800980242E-3</v>
      </c>
      <c r="I1096" s="30">
        <f t="shared" si="342"/>
        <v>2.4941672798626962</v>
      </c>
      <c r="J1096" s="30">
        <f t="shared" si="343"/>
        <v>46.226316822939047</v>
      </c>
      <c r="K1096" s="30">
        <f t="shared" si="344"/>
        <v>104.43998134901325</v>
      </c>
      <c r="L1096" s="30">
        <f t="shared" si="345"/>
        <v>4173.633844057058</v>
      </c>
      <c r="M1096" s="30">
        <f t="shared" si="346"/>
        <v>1.9199065491028636E-2</v>
      </c>
      <c r="N1096" s="30">
        <f t="shared" si="347"/>
        <v>2.211753176262448E-2</v>
      </c>
      <c r="O1096" s="30">
        <f t="shared" si="348"/>
        <v>52.106571785875261</v>
      </c>
      <c r="P1096" s="30">
        <f t="shared" si="349"/>
        <v>-6.4312540569276433E-2</v>
      </c>
      <c r="Q1096" s="30">
        <f t="shared" si="350"/>
        <v>6.1040596990479985E-2</v>
      </c>
      <c r="R1096" s="30">
        <f t="shared" si="355"/>
        <v>-0.73246704050004374</v>
      </c>
      <c r="S1096" s="30">
        <f t="shared" si="356"/>
        <v>74.923461283694209</v>
      </c>
      <c r="T1096" s="30">
        <f t="shared" si="357"/>
        <v>-15.319767736608032</v>
      </c>
      <c r="U1096" s="39">
        <f t="shared" si="358"/>
        <v>6686033.8448185949</v>
      </c>
      <c r="V1096" s="39">
        <f t="shared" si="351"/>
        <v>802324.06137823139</v>
      </c>
      <c r="W1096" s="39">
        <f t="shared" si="352"/>
        <v>36454425.111739442</v>
      </c>
      <c r="X1096" s="30">
        <f t="shared" si="353"/>
        <v>279.35969505067675</v>
      </c>
    </row>
    <row r="1097" spans="5:24" x14ac:dyDescent="0.3">
      <c r="E1097" s="30">
        <f t="shared" si="359"/>
        <v>10.949999999999811</v>
      </c>
      <c r="F1097" s="30">
        <f t="shared" si="360"/>
        <v>250.96937758886898</v>
      </c>
      <c r="G1097" s="30">
        <f t="shared" si="354"/>
        <v>5.5253309300510063</v>
      </c>
      <c r="H1097" s="30">
        <f t="shared" si="361"/>
        <v>-2.9185088596506148E-3</v>
      </c>
      <c r="I1097" s="30">
        <f t="shared" si="342"/>
        <v>3.2434018926996382</v>
      </c>
      <c r="J1097" s="30">
        <f t="shared" si="343"/>
        <v>46.073119145572967</v>
      </c>
      <c r="K1097" s="30">
        <f t="shared" si="344"/>
        <v>104.56764608015165</v>
      </c>
      <c r="L1097" s="30">
        <f t="shared" si="345"/>
        <v>4178.7355860881207</v>
      </c>
      <c r="M1097" s="30">
        <f t="shared" si="346"/>
        <v>2.4937761248713584E-2</v>
      </c>
      <c r="N1097" s="30">
        <f t="shared" si="347"/>
        <v>2.2181578822339832E-2</v>
      </c>
      <c r="O1097" s="30">
        <f t="shared" si="348"/>
        <v>51.997878033784019</v>
      </c>
      <c r="P1097" s="30">
        <f t="shared" si="349"/>
        <v>4.6759684705258431E-2</v>
      </c>
      <c r="Q1097" s="30">
        <f t="shared" si="350"/>
        <v>6.119554177593748E-2</v>
      </c>
      <c r="R1097" s="30">
        <f t="shared" si="355"/>
        <v>0.69171738806839911</v>
      </c>
      <c r="S1097" s="30">
        <f t="shared" si="356"/>
        <v>-133.84637767554582</v>
      </c>
      <c r="T1097" s="30">
        <f t="shared" si="357"/>
        <v>-15.35820703072066</v>
      </c>
      <c r="U1097" s="39">
        <f t="shared" si="358"/>
        <v>8684269.0184255578</v>
      </c>
      <c r="V1097" s="39">
        <f t="shared" si="351"/>
        <v>1042112.2822110669</v>
      </c>
      <c r="W1097" s="39">
        <f t="shared" si="352"/>
        <v>36464846.234561555</v>
      </c>
      <c r="X1097" s="30">
        <f t="shared" si="353"/>
        <v>279.51408602596479</v>
      </c>
    </row>
    <row r="1098" spans="5:24" x14ac:dyDescent="0.3">
      <c r="E1098" s="30">
        <f t="shared" si="359"/>
        <v>10.959999999999811</v>
      </c>
      <c r="F1098" s="30">
        <f t="shared" si="360"/>
        <v>250.97629476274966</v>
      </c>
      <c r="G1098" s="30">
        <f t="shared" si="354"/>
        <v>5.5253584914954503</v>
      </c>
      <c r="H1098" s="30">
        <f t="shared" si="361"/>
        <v>2.7561444444046401E-3</v>
      </c>
      <c r="I1098" s="30">
        <f t="shared" si="342"/>
        <v>1.9049381159441798</v>
      </c>
      <c r="J1098" s="30">
        <f t="shared" si="343"/>
        <v>45.919537075265758</v>
      </c>
      <c r="K1098" s="30">
        <f t="shared" si="344"/>
        <v>104.69563113874099</v>
      </c>
      <c r="L1098" s="30">
        <f t="shared" si="345"/>
        <v>4183.8501290549284</v>
      </c>
      <c r="M1098" s="30">
        <f t="shared" si="346"/>
        <v>1.4846188803482461E-2</v>
      </c>
      <c r="N1098" s="30">
        <f t="shared" si="347"/>
        <v>2.2245818311734528E-2</v>
      </c>
      <c r="O1098" s="30">
        <f t="shared" si="348"/>
        <v>51.888911554901057</v>
      </c>
      <c r="P1098" s="30">
        <f t="shared" si="349"/>
        <v>-0.21087061946317093</v>
      </c>
      <c r="Q1098" s="30">
        <f t="shared" si="350"/>
        <v>6.0923069319916243E-2</v>
      </c>
      <c r="R1098" s="30">
        <f t="shared" si="355"/>
        <v>-1.8571315965982109</v>
      </c>
      <c r="S1098" s="30">
        <f t="shared" si="356"/>
        <v>17.669798982579508</v>
      </c>
      <c r="T1098" s="30">
        <f t="shared" si="357"/>
        <v>-15.290246203486729</v>
      </c>
      <c r="U1098" s="39">
        <f t="shared" si="358"/>
        <v>5170145.3743570307</v>
      </c>
      <c r="V1098" s="39">
        <f t="shared" si="351"/>
        <v>620417.44492284372</v>
      </c>
      <c r="W1098" s="39">
        <f t="shared" si="352"/>
        <v>36471050.409010783</v>
      </c>
      <c r="X1098" s="30">
        <f t="shared" si="353"/>
        <v>279.66912627372869</v>
      </c>
    </row>
    <row r="1099" spans="5:24" x14ac:dyDescent="0.3">
      <c r="E1099" s="30">
        <f t="shared" si="359"/>
        <v>10.969999999999811</v>
      </c>
      <c r="F1099" s="30">
        <f t="shared" si="360"/>
        <v>250.95772344678369</v>
      </c>
      <c r="G1099" s="30">
        <f t="shared" si="354"/>
        <v>5.5252844924625064</v>
      </c>
      <c r="H1099" s="30">
        <f t="shared" si="361"/>
        <v>-7.3999032943916632E-3</v>
      </c>
      <c r="I1099" s="30">
        <f t="shared" si="342"/>
        <v>2.081636105769975</v>
      </c>
      <c r="J1099" s="30">
        <f t="shared" si="343"/>
        <v>45.766634613230892</v>
      </c>
      <c r="K1099" s="30">
        <f t="shared" si="344"/>
        <v>104.82304985710338</v>
      </c>
      <c r="L1099" s="30">
        <f t="shared" si="345"/>
        <v>4188.9420399156415</v>
      </c>
      <c r="M1099" s="30">
        <f t="shared" si="346"/>
        <v>1.626995375184187E-2</v>
      </c>
      <c r="N1099" s="30">
        <f t="shared" si="347"/>
        <v>2.2310250808964399E-2</v>
      </c>
      <c r="O1099" s="30">
        <f t="shared" si="348"/>
        <v>51.780427258087315</v>
      </c>
      <c r="P1099" s="30">
        <f t="shared" si="349"/>
        <v>-0.15706993229046692</v>
      </c>
      <c r="Q1099" s="30">
        <f t="shared" si="350"/>
        <v>6.0961510973521947E-2</v>
      </c>
      <c r="R1099" s="30">
        <f t="shared" si="355"/>
        <v>-1.5158591983977769</v>
      </c>
      <c r="S1099" s="30">
        <f t="shared" si="356"/>
        <v>25.99523979290916</v>
      </c>
      <c r="T1099" s="30">
        <f t="shared" si="357"/>
        <v>-15.29876201179119</v>
      </c>
      <c r="U1099" s="39">
        <f t="shared" si="358"/>
        <v>5665548.4328122428</v>
      </c>
      <c r="V1099" s="39">
        <f t="shared" si="351"/>
        <v>679865.81193746906</v>
      </c>
      <c r="W1099" s="39">
        <f t="shared" si="352"/>
        <v>36477849.067130156</v>
      </c>
      <c r="X1099" s="30">
        <f t="shared" si="353"/>
        <v>279.82244755615864</v>
      </c>
    </row>
    <row r="1100" spans="5:24" x14ac:dyDescent="0.3">
      <c r="E1100" s="30">
        <f t="shared" si="359"/>
        <v>10.97999999999981</v>
      </c>
      <c r="F1100" s="30">
        <f t="shared" si="360"/>
        <v>250.94256485479971</v>
      </c>
      <c r="G1100" s="30">
        <f t="shared" si="354"/>
        <v>5.5252240876676026</v>
      </c>
      <c r="H1100" s="30">
        <f t="shared" si="361"/>
        <v>-6.0404794903767822E-3</v>
      </c>
      <c r="I1100" s="30">
        <f t="shared" si="342"/>
        <v>2.3415885036990667</v>
      </c>
      <c r="J1100" s="30">
        <f t="shared" si="343"/>
        <v>45.61364699311298</v>
      </c>
      <c r="K1100" s="30">
        <f t="shared" si="344"/>
        <v>104.95053954053498</v>
      </c>
      <c r="L1100" s="30">
        <f t="shared" si="345"/>
        <v>4194.0367866846982</v>
      </c>
      <c r="M1100" s="30">
        <f t="shared" si="346"/>
        <v>1.8343527414491589E-2</v>
      </c>
      <c r="N1100" s="30">
        <f t="shared" si="347"/>
        <v>2.2374876893922365E-2</v>
      </c>
      <c r="O1100" s="30">
        <f t="shared" si="348"/>
        <v>51.671882541613655</v>
      </c>
      <c r="P1100" s="30">
        <f t="shared" si="349"/>
        <v>-9.2979814070183769E-2</v>
      </c>
      <c r="Q1100" s="30">
        <f t="shared" si="350"/>
        <v>6.1017497462413486E-2</v>
      </c>
      <c r="R1100" s="30">
        <f t="shared" si="355"/>
        <v>-1.0116371781944207</v>
      </c>
      <c r="S1100" s="30">
        <f t="shared" si="356"/>
        <v>49.507216850339681</v>
      </c>
      <c r="T1100" s="30">
        <f t="shared" si="357"/>
        <v>-15.311887314239273</v>
      </c>
      <c r="U1100" s="39">
        <f t="shared" si="358"/>
        <v>6387225.6266186284</v>
      </c>
      <c r="V1100" s="39">
        <f t="shared" si="351"/>
        <v>766467.07519423543</v>
      </c>
      <c r="W1100" s="39">
        <f t="shared" si="352"/>
        <v>36485513.7378821</v>
      </c>
      <c r="X1100" s="30">
        <f t="shared" si="353"/>
        <v>279.97575345025041</v>
      </c>
    </row>
    <row r="1101" spans="5:24" x14ac:dyDescent="0.3">
      <c r="E1101" s="30">
        <f t="shared" si="359"/>
        <v>10.98999999999981</v>
      </c>
      <c r="F1101" s="30">
        <f t="shared" si="360"/>
        <v>250.93244848301777</v>
      </c>
      <c r="G1101" s="30">
        <f t="shared" si="354"/>
        <v>5.5251837733601974</v>
      </c>
      <c r="H1101" s="30">
        <f t="shared" si="361"/>
        <v>-4.0314307405253658E-3</v>
      </c>
      <c r="I1101" s="30">
        <f t="shared" si="342"/>
        <v>2.8366606722024637</v>
      </c>
      <c r="J1101" s="30">
        <f t="shared" si="343"/>
        <v>45.46052811997059</v>
      </c>
      <c r="K1101" s="30">
        <f t="shared" si="344"/>
        <v>105.07813860148697</v>
      </c>
      <c r="L1101" s="30">
        <f t="shared" si="345"/>
        <v>4199.1359044016908</v>
      </c>
      <c r="M1101" s="30">
        <f t="shared" si="346"/>
        <v>2.2235276876366093E-2</v>
      </c>
      <c r="N1101" s="30">
        <f t="shared" si="347"/>
        <v>2.2439697148243624E-2</v>
      </c>
      <c r="O1101" s="30">
        <f t="shared" si="348"/>
        <v>51.563244701119132</v>
      </c>
      <c r="P1101" s="30">
        <f t="shared" si="349"/>
        <v>-3.8895781103742188E-3</v>
      </c>
      <c r="Q1101" s="30">
        <f t="shared" si="350"/>
        <v>6.1122574697884097E-2</v>
      </c>
      <c r="R1101" s="30">
        <f t="shared" si="355"/>
        <v>-5.1295679341793084E-2</v>
      </c>
      <c r="S1101" s="30">
        <f t="shared" si="356"/>
        <v>1434.4878315729618</v>
      </c>
      <c r="T1101" s="30">
        <f t="shared" si="357"/>
        <v>-15.337637326526206</v>
      </c>
      <c r="U1101" s="39">
        <f t="shared" si="358"/>
        <v>7742022.6589138797</v>
      </c>
      <c r="V1101" s="39">
        <f t="shared" si="351"/>
        <v>929042.71906966553</v>
      </c>
      <c r="W1101" s="39">
        <f t="shared" si="352"/>
        <v>36494804.165072799</v>
      </c>
      <c r="X1101" s="30">
        <f t="shared" si="353"/>
        <v>280.12914639104361</v>
      </c>
    </row>
    <row r="1102" spans="5:24" x14ac:dyDescent="0.3">
      <c r="E1102" s="30">
        <f t="shared" si="359"/>
        <v>10.99999999999981</v>
      </c>
      <c r="F1102" s="30">
        <f t="shared" si="360"/>
        <v>250.93193552622435</v>
      </c>
      <c r="G1102" s="30">
        <f t="shared" si="354"/>
        <v>5.5251817291553893</v>
      </c>
      <c r="H1102" s="30">
        <f t="shared" si="361"/>
        <v>-2.0442048080937525E-4</v>
      </c>
      <c r="I1102" s="30">
        <f t="shared" si="342"/>
        <v>17.181538987932083</v>
      </c>
      <c r="J1102" s="30">
        <f t="shared" si="343"/>
        <v>45.30715174670533</v>
      </c>
      <c r="K1102" s="30">
        <f t="shared" si="344"/>
        <v>105.20595224587468</v>
      </c>
      <c r="L1102" s="30">
        <f t="shared" si="345"/>
        <v>4204.2435973087413</v>
      </c>
      <c r="M1102" s="30">
        <f t="shared" si="346"/>
        <v>0.12265271861117459</v>
      </c>
      <c r="N1102" s="30">
        <f t="shared" si="347"/>
        <v>2.2504712155310892E-2</v>
      </c>
      <c r="O1102" s="30">
        <f t="shared" si="348"/>
        <v>51.454424164287431</v>
      </c>
      <c r="P1102" s="30">
        <f t="shared" si="349"/>
        <v>0.34545080366108316</v>
      </c>
      <c r="Q1102" s="30">
        <f t="shared" si="350"/>
        <v>6.3833845624723926E-2</v>
      </c>
      <c r="R1102" s="30">
        <f t="shared" si="355"/>
        <v>25.130333099062689</v>
      </c>
      <c r="S1102" s="30">
        <f t="shared" si="356"/>
        <v>-89.093682088667975</v>
      </c>
      <c r="T1102" s="30">
        <f t="shared" si="357"/>
        <v>-16.017950434694182</v>
      </c>
      <c r="U1102" s="39">
        <f t="shared" si="358"/>
        <v>42705930.347111307</v>
      </c>
      <c r="V1102" s="39">
        <f t="shared" si="351"/>
        <v>5124711.6416533571</v>
      </c>
      <c r="W1102" s="39">
        <f t="shared" si="352"/>
        <v>36546051.281489335</v>
      </c>
      <c r="X1102" s="30">
        <f t="shared" si="353"/>
        <v>280.28290648725294</v>
      </c>
    </row>
    <row r="1103" spans="5:24" x14ac:dyDescent="0.3">
      <c r="E1103" s="30">
        <f t="shared" si="359"/>
        <v>11.00999999999981</v>
      </c>
      <c r="F1103" s="30">
        <f t="shared" si="360"/>
        <v>251.18323885721497</v>
      </c>
      <c r="G1103" s="30">
        <f t="shared" si="354"/>
        <v>5.5261827080733523</v>
      </c>
      <c r="H1103" s="30">
        <f t="shared" si="361"/>
        <v>0.10009789179630246</v>
      </c>
      <c r="I1103" s="30">
        <f t="shared" si="342"/>
        <v>16.290602167045403</v>
      </c>
      <c r="J1103" s="30">
        <f t="shared" si="343"/>
        <v>45.146972242358387</v>
      </c>
      <c r="K1103" s="30">
        <f t="shared" si="344"/>
        <v>105.3394351661638</v>
      </c>
      <c r="L1103" s="30">
        <f t="shared" si="345"/>
        <v>4209.5778459990051</v>
      </c>
      <c r="M1103" s="30">
        <f t="shared" si="346"/>
        <v>0.11743159733953988</v>
      </c>
      <c r="N1103" s="30">
        <f t="shared" si="347"/>
        <v>2.2569922500259691E-2</v>
      </c>
      <c r="O1103" s="30">
        <f t="shared" si="348"/>
        <v>51.340776805953283</v>
      </c>
      <c r="P1103" s="30">
        <f t="shared" si="349"/>
        <v>0.3417644590339915</v>
      </c>
      <c r="Q1103" s="30">
        <f t="shared" si="350"/>
        <v>6.3692875350389797E-2</v>
      </c>
      <c r="R1103" s="30">
        <f t="shared" si="355"/>
        <v>23.827662729550376</v>
      </c>
      <c r="S1103" s="30">
        <f t="shared" si="356"/>
        <v>-86.307537791658476</v>
      </c>
      <c r="T1103" s="30">
        <f t="shared" si="357"/>
        <v>-15.99858272263978</v>
      </c>
      <c r="U1103" s="39">
        <f t="shared" si="358"/>
        <v>40928958.783415474</v>
      </c>
      <c r="V1103" s="39">
        <f t="shared" si="351"/>
        <v>4911475.0540098567</v>
      </c>
      <c r="W1103" s="39">
        <f t="shared" si="352"/>
        <v>36595166.032029435</v>
      </c>
      <c r="X1103" s="30">
        <f t="shared" si="353"/>
        <v>280.45155536302855</v>
      </c>
    </row>
    <row r="1104" spans="5:24" x14ac:dyDescent="0.3">
      <c r="E1104" s="30">
        <f t="shared" si="359"/>
        <v>11.01999999999981</v>
      </c>
      <c r="F1104" s="30">
        <f t="shared" si="360"/>
        <v>251.42151548451048</v>
      </c>
      <c r="G1104" s="30">
        <f t="shared" si="354"/>
        <v>5.5271308751692203</v>
      </c>
      <c r="H1104" s="30">
        <f t="shared" si="361"/>
        <v>9.4816709586797998E-2</v>
      </c>
      <c r="I1104" s="30">
        <f t="shared" si="342"/>
        <v>15.427526789128818</v>
      </c>
      <c r="J1104" s="30">
        <f t="shared" si="343"/>
        <v>44.986986415131987</v>
      </c>
      <c r="K1104" s="30">
        <f t="shared" si="344"/>
        <v>105.47275668885246</v>
      </c>
      <c r="L1104" s="30">
        <f t="shared" si="345"/>
        <v>4214.9056449132459</v>
      </c>
      <c r="M1104" s="30">
        <f t="shared" si="346"/>
        <v>0.11228779378555549</v>
      </c>
      <c r="N1104" s="30">
        <f t="shared" si="347"/>
        <v>2.2635328769983545E-2</v>
      </c>
      <c r="O1104" s="30">
        <f t="shared" si="348"/>
        <v>51.227266861536151</v>
      </c>
      <c r="P1104" s="30">
        <f t="shared" si="349"/>
        <v>0.33779309187485196</v>
      </c>
      <c r="Q1104" s="30">
        <f t="shared" si="350"/>
        <v>6.3553992654432206E-2</v>
      </c>
      <c r="R1104" s="30">
        <f t="shared" si="355"/>
        <v>22.540558621137155</v>
      </c>
      <c r="S1104" s="30">
        <f t="shared" si="356"/>
        <v>-83.576508706211186</v>
      </c>
      <c r="T1104" s="30">
        <f t="shared" si="357"/>
        <v>-15.978841148268792</v>
      </c>
      <c r="U1104" s="39">
        <f t="shared" si="358"/>
        <v>39173291.193591341</v>
      </c>
      <c r="V1104" s="39">
        <f t="shared" si="351"/>
        <v>4700794.9432309605</v>
      </c>
      <c r="W1104" s="39">
        <f t="shared" si="352"/>
        <v>36642173.981461741</v>
      </c>
      <c r="X1104" s="30">
        <f t="shared" si="353"/>
        <v>280.61955026053926</v>
      </c>
    </row>
    <row r="1105" spans="5:24" x14ac:dyDescent="0.3">
      <c r="E1105" s="30">
        <f t="shared" si="359"/>
        <v>11.029999999999809</v>
      </c>
      <c r="F1105" s="30">
        <f t="shared" si="360"/>
        <v>251.64692107072185</v>
      </c>
      <c r="G1105" s="30">
        <f t="shared" si="354"/>
        <v>5.5280269981811863</v>
      </c>
      <c r="H1105" s="30">
        <f t="shared" si="361"/>
        <v>8.9612301196595467E-2</v>
      </c>
      <c r="I1105" s="30">
        <f t="shared" si="342"/>
        <v>14.591761702066705</v>
      </c>
      <c r="J1105" s="30">
        <f t="shared" si="343"/>
        <v>44.827198003649301</v>
      </c>
      <c r="K1105" s="30">
        <f t="shared" si="344"/>
        <v>105.60591369842136</v>
      </c>
      <c r="L1105" s="30">
        <f t="shared" si="345"/>
        <v>4220.2268695489829</v>
      </c>
      <c r="M1105" s="30">
        <f t="shared" si="346"/>
        <v>0.1072229988015706</v>
      </c>
      <c r="N1105" s="30">
        <f t="shared" si="347"/>
        <v>2.2700931553139344E-2</v>
      </c>
      <c r="O1105" s="30">
        <f t="shared" si="348"/>
        <v>51.113896983589186</v>
      </c>
      <c r="P1105" s="30">
        <f t="shared" si="349"/>
        <v>0.33350568294775768</v>
      </c>
      <c r="Q1105" s="30">
        <f t="shared" si="350"/>
        <v>6.3417243189864622E-2</v>
      </c>
      <c r="R1105" s="30">
        <f t="shared" si="355"/>
        <v>21.269717985600224</v>
      </c>
      <c r="S1105" s="30">
        <f t="shared" si="356"/>
        <v>-80.905180619100918</v>
      </c>
      <c r="T1105" s="30">
        <f t="shared" si="357"/>
        <v>-15.958753991522634</v>
      </c>
      <c r="U1105" s="39">
        <f t="shared" si="358"/>
        <v>37439896.764535196</v>
      </c>
      <c r="V1105" s="39">
        <f t="shared" si="351"/>
        <v>4492787.6117442232</v>
      </c>
      <c r="W1105" s="39">
        <f t="shared" si="352"/>
        <v>36687101.857579187</v>
      </c>
      <c r="X1105" s="30">
        <f t="shared" si="353"/>
        <v>280.7868842015327</v>
      </c>
    </row>
    <row r="1106" spans="5:24" x14ac:dyDescent="0.3">
      <c r="E1106" s="30">
        <f t="shared" si="359"/>
        <v>11.039999999999809</v>
      </c>
      <c r="F1106" s="30">
        <f t="shared" si="360"/>
        <v>251.85961825057785</v>
      </c>
      <c r="G1106" s="30">
        <f t="shared" si="354"/>
        <v>5.5288718618558255</v>
      </c>
      <c r="H1106" s="30">
        <f t="shared" si="361"/>
        <v>8.4486367463920686E-2</v>
      </c>
      <c r="I1106" s="30">
        <f t="shared" si="342"/>
        <v>13.782709895875696</v>
      </c>
      <c r="J1106" s="30">
        <f t="shared" si="343"/>
        <v>44.667610463734071</v>
      </c>
      <c r="K1106" s="30">
        <f t="shared" si="344"/>
        <v>105.73890331501738</v>
      </c>
      <c r="L1106" s="30">
        <f t="shared" si="345"/>
        <v>4225.5414048214325</v>
      </c>
      <c r="M1106" s="30">
        <f t="shared" si="346"/>
        <v>0.10223849315091124</v>
      </c>
      <c r="N1106" s="30">
        <f t="shared" si="347"/>
        <v>2.2766731440152566E-2</v>
      </c>
      <c r="O1106" s="30">
        <f t="shared" si="348"/>
        <v>51.000669624019324</v>
      </c>
      <c r="P1106" s="30">
        <f t="shared" si="349"/>
        <v>0.32886638013713115</v>
      </c>
      <c r="Q1106" s="30">
        <f t="shared" si="350"/>
        <v>6.3282661537296822E-2</v>
      </c>
      <c r="R1106" s="30">
        <f t="shared" si="355"/>
        <v>20.015727566172568</v>
      </c>
      <c r="S1106" s="30">
        <f t="shared" si="356"/>
        <v>-78.298510917308306</v>
      </c>
      <c r="T1106" s="30">
        <f t="shared" si="357"/>
        <v>-15.938346976664103</v>
      </c>
      <c r="U1106" s="39">
        <f t="shared" si="358"/>
        <v>35729591.657409593</v>
      </c>
      <c r="V1106" s="39">
        <f t="shared" si="351"/>
        <v>4287550.998889151</v>
      </c>
      <c r="W1106" s="39">
        <f t="shared" si="352"/>
        <v>36729977.367568076</v>
      </c>
      <c r="X1106" s="30">
        <f t="shared" si="353"/>
        <v>280.95355085249241</v>
      </c>
    </row>
    <row r="1107" spans="5:24" x14ac:dyDescent="0.3">
      <c r="E1107" s="30">
        <f t="shared" si="359"/>
        <v>11.049999999999809</v>
      </c>
      <c r="F1107" s="30">
        <f t="shared" si="360"/>
        <v>252.05977552623958</v>
      </c>
      <c r="G1107" s="30">
        <f t="shared" si="354"/>
        <v>5.5296662638520964</v>
      </c>
      <c r="H1107" s="30">
        <f t="shared" si="361"/>
        <v>7.9440199627089925E-2</v>
      </c>
      <c r="I1107" s="30">
        <f t="shared" si="342"/>
        <v>12.999724786702613</v>
      </c>
      <c r="J1107" s="30">
        <f t="shared" si="343"/>
        <v>44.508226993967433</v>
      </c>
      <c r="K1107" s="30">
        <f t="shared" si="344"/>
        <v>105.87172287315624</v>
      </c>
      <c r="L1107" s="30">
        <f t="shared" si="345"/>
        <v>4230.8491442124287</v>
      </c>
      <c r="M1107" s="30">
        <f t="shared" si="346"/>
        <v>9.7335094589631826E-2</v>
      </c>
      <c r="N1107" s="30">
        <f t="shared" si="347"/>
        <v>2.2832729023222635E-2</v>
      </c>
      <c r="O1107" s="30">
        <f t="shared" si="348"/>
        <v>50.887587052219899</v>
      </c>
      <c r="P1107" s="30">
        <f t="shared" si="349"/>
        <v>0.3238334336720613</v>
      </c>
      <c r="Q1107" s="30">
        <f t="shared" si="350"/>
        <v>6.315026977614227E-2</v>
      </c>
      <c r="R1107" s="30">
        <f t="shared" si="355"/>
        <v>18.779049540842941</v>
      </c>
      <c r="S1107" s="30">
        <f t="shared" si="356"/>
        <v>-75.761979900856005</v>
      </c>
      <c r="T1107" s="30">
        <f t="shared" si="357"/>
        <v>-15.917642824195893</v>
      </c>
      <c r="U1107" s="39">
        <f t="shared" si="358"/>
        <v>34043019.415996373</v>
      </c>
      <c r="V1107" s="39">
        <f t="shared" si="351"/>
        <v>4085162.3299195645</v>
      </c>
      <c r="W1107" s="39">
        <f t="shared" si="352"/>
        <v>36770828.990867272</v>
      </c>
      <c r="X1107" s="30">
        <f t="shared" si="353"/>
        <v>281.11954446594569</v>
      </c>
    </row>
    <row r="1108" spans="5:24" x14ac:dyDescent="0.3">
      <c r="E1108" s="30">
        <f t="shared" si="359"/>
        <v>11.059999999999809</v>
      </c>
      <c r="F1108" s="30">
        <f t="shared" si="360"/>
        <v>252.247566021648</v>
      </c>
      <c r="G1108" s="30">
        <f t="shared" si="354"/>
        <v>5.5304110101154036</v>
      </c>
      <c r="H1108" s="30">
        <f t="shared" si="361"/>
        <v>7.4474626330722771E-2</v>
      </c>
      <c r="I1108" s="30">
        <f t="shared" si="342"/>
        <v>12.242104987694052</v>
      </c>
      <c r="J1108" s="30">
        <f t="shared" si="343"/>
        <v>44.349050565725477</v>
      </c>
      <c r="K1108" s="30">
        <f t="shared" si="344"/>
        <v>106.00436989669122</v>
      </c>
      <c r="L1108" s="30">
        <f t="shared" si="345"/>
        <v>4236.1499887701175</v>
      </c>
      <c r="M1108" s="30">
        <f t="shared" si="346"/>
        <v>9.2513092495423763E-2</v>
      </c>
      <c r="N1108" s="30">
        <f t="shared" si="347"/>
        <v>2.2898924896328259E-2</v>
      </c>
      <c r="O1108" s="30">
        <f t="shared" si="348"/>
        <v>50.774651376382224</v>
      </c>
      <c r="P1108" s="30">
        <f t="shared" si="349"/>
        <v>0.31835781358531923</v>
      </c>
      <c r="Q1108" s="30">
        <f t="shared" si="350"/>
        <v>6.3020075719598653E-2</v>
      </c>
      <c r="R1108" s="30">
        <f t="shared" si="355"/>
        <v>17.56000433749491</v>
      </c>
      <c r="S1108" s="30">
        <f t="shared" si="356"/>
        <v>-73.301805111348969</v>
      </c>
      <c r="T1108" s="30">
        <f t="shared" si="357"/>
        <v>-15.896660710768717</v>
      </c>
      <c r="U1108" s="39">
        <f t="shared" si="358"/>
        <v>32380627.084951419</v>
      </c>
      <c r="V1108" s="39">
        <f t="shared" si="351"/>
        <v>3885675.25019417</v>
      </c>
      <c r="W1108" s="39">
        <f t="shared" si="352"/>
        <v>36809685.743369214</v>
      </c>
      <c r="X1108" s="30">
        <f t="shared" si="353"/>
        <v>281.28485981209639</v>
      </c>
    </row>
    <row r="1109" spans="5:24" x14ac:dyDescent="0.3">
      <c r="E1109" s="30">
        <f t="shared" si="359"/>
        <v>11.069999999999808</v>
      </c>
      <c r="F1109" s="30">
        <f t="shared" si="360"/>
        <v>252.42316606502294</v>
      </c>
      <c r="G1109" s="30">
        <f t="shared" si="354"/>
        <v>5.5311069095971721</v>
      </c>
      <c r="H1109" s="30">
        <f t="shared" si="361"/>
        <v>6.9589948176851379E-2</v>
      </c>
      <c r="I1109" s="30">
        <f t="shared" si="342"/>
        <v>11.509086936580562</v>
      </c>
      <c r="J1109" s="30">
        <f t="shared" si="343"/>
        <v>44.190083958617791</v>
      </c>
      <c r="K1109" s="30">
        <f t="shared" si="344"/>
        <v>106.13684206928096</v>
      </c>
      <c r="L1109" s="30">
        <f t="shared" si="345"/>
        <v>4241.4438459287921</v>
      </c>
      <c r="M1109" s="30">
        <f t="shared" si="346"/>
        <v>8.7772164669801533E-2</v>
      </c>
      <c r="N1109" s="30">
        <f t="shared" si="347"/>
        <v>2.2965319655232731E-2</v>
      </c>
      <c r="O1109" s="30">
        <f t="shared" si="348"/>
        <v>50.661864568639324</v>
      </c>
      <c r="P1109" s="30">
        <f t="shared" si="349"/>
        <v>0.31238138606163529</v>
      </c>
      <c r="Q1109" s="30">
        <f t="shared" si="350"/>
        <v>6.2892070668306849E-2</v>
      </c>
      <c r="R1109" s="30">
        <f t="shared" si="355"/>
        <v>16.358749001262705</v>
      </c>
      <c r="S1109" s="30">
        <f t="shared" si="356"/>
        <v>-70.925249348757148</v>
      </c>
      <c r="T1109" s="30">
        <f t="shared" si="357"/>
        <v>-15.875415598479178</v>
      </c>
      <c r="U1109" s="39">
        <f t="shared" si="358"/>
        <v>30742635.150308277</v>
      </c>
      <c r="V1109" s="39">
        <f t="shared" si="351"/>
        <v>3689116.2180369929</v>
      </c>
      <c r="W1109" s="39">
        <f t="shared" si="352"/>
        <v>36846576.905549586</v>
      </c>
      <c r="X1109" s="30">
        <f t="shared" si="353"/>
        <v>281.44949209879536</v>
      </c>
    </row>
    <row r="1110" spans="5:24" x14ac:dyDescent="0.3">
      <c r="E1110" s="30">
        <f t="shared" si="359"/>
        <v>11.079999999999808</v>
      </c>
      <c r="F1110" s="30">
        <f t="shared" si="360"/>
        <v>252.58675355503556</v>
      </c>
      <c r="G1110" s="30">
        <f t="shared" si="354"/>
        <v>5.5317547681416439</v>
      </c>
      <c r="H1110" s="30">
        <f t="shared" si="361"/>
        <v>6.4785854447180213E-2</v>
      </c>
      <c r="I1110" s="30">
        <f t="shared" si="342"/>
        <v>10.79983444309299</v>
      </c>
      <c r="J1110" s="30">
        <f t="shared" si="343"/>
        <v>44.031329802632996</v>
      </c>
      <c r="K1110" s="30">
        <f t="shared" si="344"/>
        <v>106.26913719926829</v>
      </c>
      <c r="L1110" s="30">
        <f t="shared" si="345"/>
        <v>4246.7306281053789</v>
      </c>
      <c r="M1110" s="30">
        <f t="shared" si="346"/>
        <v>8.3111268262567276E-2</v>
      </c>
      <c r="N1110" s="30">
        <f t="shared" si="347"/>
        <v>2.3031913897489324E-2</v>
      </c>
      <c r="O1110" s="30">
        <f t="shared" si="348"/>
        <v>50.549228494968112</v>
      </c>
      <c r="P1110" s="30">
        <f t="shared" si="349"/>
        <v>0.30583446475620824</v>
      </c>
      <c r="Q1110" s="30">
        <f t="shared" si="350"/>
        <v>6.2766226465311534E-2</v>
      </c>
      <c r="R1110" s="30">
        <f t="shared" si="355"/>
        <v>15.175249074757595</v>
      </c>
      <c r="S1110" s="30">
        <f t="shared" si="356"/>
        <v>-68.641071734729621</v>
      </c>
      <c r="T1110" s="30">
        <f t="shared" si="357"/>
        <v>-15.853917375773195</v>
      </c>
      <c r="U1110" s="39">
        <f t="shared" si="358"/>
        <v>29128998.470954258</v>
      </c>
      <c r="V1110" s="39">
        <f t="shared" si="351"/>
        <v>3495479.8165145107</v>
      </c>
      <c r="W1110" s="39">
        <f t="shared" si="352"/>
        <v>36881531.703714728</v>
      </c>
      <c r="X1110" s="30">
        <f t="shared" si="353"/>
        <v>281.6134368770181</v>
      </c>
    </row>
    <row r="1111" spans="5:24" x14ac:dyDescent="0.3">
      <c r="E1111" s="30">
        <f t="shared" si="359"/>
        <v>11.089999999999808</v>
      </c>
      <c r="F1111" s="30">
        <f t="shared" si="360"/>
        <v>252.73850604578314</v>
      </c>
      <c r="G1111" s="30">
        <f t="shared" si="354"/>
        <v>5.532355381281107</v>
      </c>
      <c r="H1111" s="30">
        <f t="shared" si="361"/>
        <v>6.0061313946313533E-2</v>
      </c>
      <c r="I1111" s="30">
        <f t="shared" si="342"/>
        <v>10.113423725745694</v>
      </c>
      <c r="J1111" s="30">
        <f t="shared" si="343"/>
        <v>43.872790628875265</v>
      </c>
      <c r="K1111" s="30">
        <f t="shared" si="344"/>
        <v>106.40125317739972</v>
      </c>
      <c r="L1111" s="30">
        <f t="shared" si="345"/>
        <v>4252.0102510098241</v>
      </c>
      <c r="M1111" s="30">
        <f t="shared" si="346"/>
        <v>7.8528492471302017E-2</v>
      </c>
      <c r="N1111" s="30">
        <f t="shared" si="347"/>
        <v>2.3098708222446685E-2</v>
      </c>
      <c r="O1111" s="30">
        <f t="shared" si="348"/>
        <v>50.436744951187002</v>
      </c>
      <c r="P1111" s="30">
        <f t="shared" si="349"/>
        <v>0.29863245562160817</v>
      </c>
      <c r="Q1111" s="30">
        <f t="shared" si="350"/>
        <v>6.2642491518947366E-2</v>
      </c>
      <c r="R1111" s="30">
        <f t="shared" si="355"/>
        <v>14.00924086149578</v>
      </c>
      <c r="S1111" s="30">
        <f t="shared" si="356"/>
        <v>-66.460203824504589</v>
      </c>
      <c r="T1111" s="30">
        <f t="shared" si="357"/>
        <v>-15.832169721484398</v>
      </c>
      <c r="U1111" s="39">
        <f t="shared" si="358"/>
        <v>27539353.856214691</v>
      </c>
      <c r="V1111" s="39">
        <f t="shared" si="351"/>
        <v>3304722.4627457629</v>
      </c>
      <c r="W1111" s="39">
        <f t="shared" si="352"/>
        <v>36914578.928342186</v>
      </c>
      <c r="X1111" s="30">
        <f t="shared" si="353"/>
        <v>281.77668992775864</v>
      </c>
    </row>
    <row r="1112" spans="5:24" x14ac:dyDescent="0.3">
      <c r="E1112" s="30">
        <f t="shared" si="359"/>
        <v>11.099999999999808</v>
      </c>
      <c r="F1112" s="30">
        <f t="shared" si="360"/>
        <v>252.87859845439809</v>
      </c>
      <c r="G1112" s="30">
        <f t="shared" si="354"/>
        <v>5.532909525557292</v>
      </c>
      <c r="H1112" s="30">
        <f t="shared" si="361"/>
        <v>5.5414427618494244E-2</v>
      </c>
      <c r="I1112" s="30">
        <f t="shared" si="342"/>
        <v>9.4488216875006472</v>
      </c>
      <c r="J1112" s="30">
        <f t="shared" si="343"/>
        <v>43.71446893166042</v>
      </c>
      <c r="K1112" s="30">
        <f t="shared" si="344"/>
        <v>106.53318792507876</v>
      </c>
      <c r="L1112" s="30">
        <f t="shared" si="345"/>
        <v>4257.2826315771872</v>
      </c>
      <c r="M1112" s="30">
        <f t="shared" si="346"/>
        <v>7.4020853547369203E-2</v>
      </c>
      <c r="N1112" s="30">
        <f t="shared" si="347"/>
        <v>2.3165703231254185E-2</v>
      </c>
      <c r="O1112" s="30">
        <f t="shared" si="348"/>
        <v>50.324415707013074</v>
      </c>
      <c r="P1112" s="30">
        <f t="shared" si="349"/>
        <v>0.29067115154052237</v>
      </c>
      <c r="Q1112" s="30">
        <f t="shared" si="350"/>
        <v>6.2520785268001186E-2</v>
      </c>
      <c r="R1112" s="30">
        <f t="shared" si="355"/>
        <v>12.860179136126906</v>
      </c>
      <c r="S1112" s="30">
        <f t="shared" si="356"/>
        <v>-64.396792052641914</v>
      </c>
      <c r="T1112" s="30">
        <f t="shared" si="357"/>
        <v>-15.810168552840519</v>
      </c>
      <c r="U1112" s="39">
        <f t="shared" si="358"/>
        <v>25972947.436657276</v>
      </c>
      <c r="V1112" s="39">
        <f t="shared" si="351"/>
        <v>3116753.6923988732</v>
      </c>
      <c r="W1112" s="39">
        <f t="shared" si="352"/>
        <v>36945746.465266176</v>
      </c>
      <c r="X1112" s="30">
        <f t="shared" si="353"/>
        <v>281.93924712432062</v>
      </c>
    </row>
    <row r="1113" spans="5:24" x14ac:dyDescent="0.3">
      <c r="E1113" s="30">
        <f t="shared" si="359"/>
        <v>11.109999999999808</v>
      </c>
      <c r="F1113" s="30">
        <f t="shared" si="360"/>
        <v>253.00720024575935</v>
      </c>
      <c r="G1113" s="30">
        <f t="shared" si="354"/>
        <v>5.5334179477919614</v>
      </c>
      <c r="H1113" s="30">
        <f t="shared" si="361"/>
        <v>5.0842223466940339E-2</v>
      </c>
      <c r="I1113" s="30">
        <f t="shared" si="342"/>
        <v>8.8048537669742277</v>
      </c>
      <c r="J1113" s="30">
        <f t="shared" si="343"/>
        <v>43.556367246132012</v>
      </c>
      <c r="K1113" s="30">
        <f t="shared" si="344"/>
        <v>106.66493932968577</v>
      </c>
      <c r="L1113" s="30">
        <f t="shared" si="345"/>
        <v>4262.5476853828968</v>
      </c>
      <c r="M1113" s="30">
        <f t="shared" si="346"/>
        <v>6.9584000393733594E-2</v>
      </c>
      <c r="N1113" s="30">
        <f t="shared" si="347"/>
        <v>2.3232899526867336E-2</v>
      </c>
      <c r="O1113" s="30">
        <f t="shared" si="348"/>
        <v>50.212242561130665</v>
      </c>
      <c r="P1113" s="30">
        <f t="shared" si="349"/>
        <v>0.28181995299328289</v>
      </c>
      <c r="Q1113" s="30">
        <f t="shared" si="350"/>
        <v>6.2400990232853018E-2</v>
      </c>
      <c r="R1113" s="30">
        <f t="shared" si="355"/>
        <v>11.727162258634621</v>
      </c>
      <c r="S1113" s="30">
        <f t="shared" si="356"/>
        <v>-62.469860400331449</v>
      </c>
      <c r="T1113" s="30">
        <f t="shared" si="357"/>
        <v>-15.787899831377118</v>
      </c>
      <c r="U1113" s="39">
        <f t="shared" si="358"/>
        <v>24428530.663175423</v>
      </c>
      <c r="V1113" s="39">
        <f t="shared" si="351"/>
        <v>2931423.6795810508</v>
      </c>
      <c r="W1113" s="39">
        <f t="shared" si="352"/>
        <v>36975060.702061988</v>
      </c>
      <c r="X1113" s="30">
        <f t="shared" si="353"/>
        <v>282.1011042609498</v>
      </c>
    </row>
    <row r="1114" spans="5:24" x14ac:dyDescent="0.3">
      <c r="E1114" s="30">
        <f t="shared" si="359"/>
        <v>11.119999999999807</v>
      </c>
      <c r="F1114" s="30">
        <f t="shared" si="360"/>
        <v>253.12447186834569</v>
      </c>
      <c r="G1114" s="30">
        <f t="shared" si="354"/>
        <v>5.5338813514125853</v>
      </c>
      <c r="H1114" s="30">
        <f t="shared" si="361"/>
        <v>4.6340362062391449E-2</v>
      </c>
      <c r="I1114" s="30">
        <f t="shared" si="342"/>
        <v>8.1801551629709124</v>
      </c>
      <c r="J1114" s="30">
        <f t="shared" si="343"/>
        <v>43.398488247818243</v>
      </c>
      <c r="K1114" s="30">
        <f t="shared" si="344"/>
        <v>106.79650516161391</v>
      </c>
      <c r="L1114" s="30">
        <f t="shared" si="345"/>
        <v>4267.805323327334</v>
      </c>
      <c r="M1114" s="30">
        <f t="shared" si="346"/>
        <v>6.5211777068740415E-2</v>
      </c>
      <c r="N1114" s="30">
        <f t="shared" si="347"/>
        <v>2.3300297714053279E-2</v>
      </c>
      <c r="O1114" s="30">
        <f t="shared" si="348"/>
        <v>50.100227411827049</v>
      </c>
      <c r="P1114" s="30">
        <f t="shared" si="349"/>
        <v>0.27191178620056577</v>
      </c>
      <c r="Q1114" s="30">
        <f t="shared" si="350"/>
        <v>6.2282940203078202E-2</v>
      </c>
      <c r="R1114" s="30">
        <f t="shared" si="355"/>
        <v>10.608821076876255</v>
      </c>
      <c r="S1114" s="30">
        <f t="shared" si="356"/>
        <v>-60.706072586149887</v>
      </c>
      <c r="T1114" s="30">
        <f t="shared" si="357"/>
        <v>-15.765336345311926</v>
      </c>
      <c r="U1114" s="39">
        <f t="shared" si="358"/>
        <v>22904206.034038197</v>
      </c>
      <c r="V1114" s="39">
        <f t="shared" si="351"/>
        <v>2748504.7240845836</v>
      </c>
      <c r="W1114" s="39">
        <f t="shared" si="352"/>
        <v>37002545.749302834</v>
      </c>
      <c r="X1114" s="30">
        <f t="shared" si="353"/>
        <v>282.26225683382199</v>
      </c>
    </row>
    <row r="1115" spans="5:24" x14ac:dyDescent="0.3">
      <c r="E1115" s="30">
        <f t="shared" si="359"/>
        <v>11.129999999999807</v>
      </c>
      <c r="F1115" s="30">
        <f t="shared" si="360"/>
        <v>253.23056007911447</v>
      </c>
      <c r="G1115" s="30">
        <f t="shared" si="354"/>
        <v>5.5343003784020599</v>
      </c>
      <c r="H1115" s="30">
        <f t="shared" si="361"/>
        <v>4.1902698947460237E-2</v>
      </c>
      <c r="I1115" s="30">
        <f t="shared" si="342"/>
        <v>7.5730944371094138</v>
      </c>
      <c r="J1115" s="30">
        <f t="shared" si="343"/>
        <v>43.240834884365121</v>
      </c>
      <c r="K1115" s="30">
        <f t="shared" si="344"/>
        <v>106.9278829644915</v>
      </c>
      <c r="L1115" s="30">
        <f t="shared" si="345"/>
        <v>4273.0554472488939</v>
      </c>
      <c r="M1115" s="30">
        <f t="shared" si="346"/>
        <v>6.0895547088179978E-2</v>
      </c>
      <c r="N1115" s="30">
        <f t="shared" si="347"/>
        <v>2.3367898399396122E-2</v>
      </c>
      <c r="O1115" s="30">
        <f t="shared" si="348"/>
        <v>49.988372350457055</v>
      </c>
      <c r="P1115" s="30">
        <f t="shared" si="349"/>
        <v>0.26072753298821028</v>
      </c>
      <c r="Q1115" s="30">
        <f t="shared" si="350"/>
        <v>6.2166401993603071E-2</v>
      </c>
      <c r="R1115" s="30">
        <f t="shared" si="355"/>
        <v>9.503147495912982</v>
      </c>
      <c r="S1115" s="30">
        <f t="shared" si="356"/>
        <v>-59.144553391533073</v>
      </c>
      <c r="T1115" s="30">
        <f t="shared" si="357"/>
        <v>-15.742432794943484</v>
      </c>
      <c r="U1115" s="39">
        <f t="shared" si="358"/>
        <v>21397189.067306537</v>
      </c>
      <c r="V1115" s="39">
        <f t="shared" si="351"/>
        <v>2567662.6880767844</v>
      </c>
      <c r="W1115" s="39">
        <f t="shared" si="352"/>
        <v>37028222.376183599</v>
      </c>
      <c r="X1115" s="30">
        <f t="shared" si="353"/>
        <v>282.42269975207853</v>
      </c>
    </row>
    <row r="1116" spans="5:24" x14ac:dyDescent="0.3">
      <c r="E1116" s="30">
        <f t="shared" si="359"/>
        <v>11.139999999999807</v>
      </c>
      <c r="F1116" s="30">
        <f t="shared" si="360"/>
        <v>253.32559155407361</v>
      </c>
      <c r="G1116" s="30">
        <f t="shared" si="354"/>
        <v>5.5346755844903388</v>
      </c>
      <c r="H1116" s="30">
        <f t="shared" si="361"/>
        <v>3.7520608827890101E-2</v>
      </c>
      <c r="I1116" s="30">
        <f t="shared" si="342"/>
        <v>6.9816489031940829</v>
      </c>
      <c r="J1116" s="30">
        <f t="shared" si="343"/>
        <v>43.083410556415686</v>
      </c>
      <c r="K1116" s="30">
        <f t="shared" si="344"/>
        <v>107.05906990444936</v>
      </c>
      <c r="L1116" s="30">
        <f t="shared" si="345"/>
        <v>4278.2979439004084</v>
      </c>
      <c r="M1116" s="30">
        <f t="shared" si="346"/>
        <v>5.662310158596881E-2</v>
      </c>
      <c r="N1116" s="30">
        <f t="shared" si="347"/>
        <v>2.3435702191302525E-2</v>
      </c>
      <c r="O1116" s="30">
        <f t="shared" si="348"/>
        <v>49.876679789776929</v>
      </c>
      <c r="P1116" s="30">
        <f t="shared" si="349"/>
        <v>0.2479708580730404</v>
      </c>
      <c r="Q1116" s="30">
        <f t="shared" si="350"/>
        <v>6.2051045965043371E-2</v>
      </c>
      <c r="R1116" s="30">
        <f t="shared" si="355"/>
        <v>8.4072175837951413</v>
      </c>
      <c r="S1116" s="30">
        <f t="shared" si="356"/>
        <v>-57.845832435143933</v>
      </c>
      <c r="T1116" s="30">
        <f t="shared" si="357"/>
        <v>-15.719117925643625</v>
      </c>
      <c r="U1116" s="39">
        <f t="shared" si="358"/>
        <v>19903423.876719333</v>
      </c>
      <c r="V1116" s="39">
        <f t="shared" si="351"/>
        <v>2388410.8652063198</v>
      </c>
      <c r="W1116" s="39">
        <f t="shared" si="352"/>
        <v>37052106.484835662</v>
      </c>
      <c r="X1116" s="30">
        <f t="shared" si="353"/>
        <v>282.58242694190642</v>
      </c>
    </row>
    <row r="1117" spans="5:24" x14ac:dyDescent="0.3">
      <c r="E1117" s="30">
        <f t="shared" si="359"/>
        <v>11.149999999999807</v>
      </c>
      <c r="F1117" s="30">
        <f t="shared" si="360"/>
        <v>253.40966372991156</v>
      </c>
      <c r="G1117" s="30">
        <f t="shared" si="354"/>
        <v>5.5350074034262926</v>
      </c>
      <c r="H1117" s="30">
        <f t="shared" si="361"/>
        <v>3.3181893595379819E-2</v>
      </c>
      <c r="I1117" s="30">
        <f t="shared" si="342"/>
        <v>6.4031905788426435</v>
      </c>
      <c r="J1117" s="30">
        <f t="shared" si="343"/>
        <v>42.926219377159249</v>
      </c>
      <c r="K1117" s="30">
        <f t="shared" si="344"/>
        <v>107.19006255382972</v>
      </c>
      <c r="L1117" s="30">
        <f t="shared" si="345"/>
        <v>4283.5326763057074</v>
      </c>
      <c r="M1117" s="30">
        <f t="shared" si="346"/>
        <v>5.2376795481453305E-2</v>
      </c>
      <c r="N1117" s="30">
        <f t="shared" si="347"/>
        <v>2.350370970000706E-2</v>
      </c>
      <c r="O1117" s="30">
        <f t="shared" si="348"/>
        <v>49.765152648094485</v>
      </c>
      <c r="P1117" s="30">
        <f t="shared" si="349"/>
        <v>0.23322513589362026</v>
      </c>
      <c r="Q1117" s="30">
        <f t="shared" si="350"/>
        <v>6.1936395700221455E-2</v>
      </c>
      <c r="R1117" s="30">
        <f t="shared" si="355"/>
        <v>7.3167189587211832</v>
      </c>
      <c r="S1117" s="30">
        <f t="shared" si="356"/>
        <v>-56.909758372954606</v>
      </c>
      <c r="T1117" s="30">
        <f t="shared" si="357"/>
        <v>-15.695281207035858</v>
      </c>
      <c r="U1117" s="39">
        <f t="shared" si="358"/>
        <v>18416927.080201469</v>
      </c>
      <c r="V1117" s="39">
        <f t="shared" si="351"/>
        <v>2210031.2496241764</v>
      </c>
      <c r="W1117" s="39">
        <f t="shared" si="352"/>
        <v>37074206.797331907</v>
      </c>
      <c r="X1117" s="30">
        <f t="shared" si="353"/>
        <v>282.74143077925822</v>
      </c>
    </row>
    <row r="1118" spans="5:24" x14ac:dyDescent="0.3">
      <c r="E1118" s="30">
        <f t="shared" si="359"/>
        <v>11.159999999999807</v>
      </c>
      <c r="F1118" s="30">
        <f t="shared" si="360"/>
        <v>253.48283091949878</v>
      </c>
      <c r="G1118" s="30">
        <f t="shared" si="354"/>
        <v>5.5352960926093751</v>
      </c>
      <c r="H1118" s="30">
        <f t="shared" si="361"/>
        <v>2.8868918308244673E-2</v>
      </c>
      <c r="I1118" s="30">
        <f t="shared" si="342"/>
        <v>5.8340929951130978</v>
      </c>
      <c r="J1118" s="30">
        <f t="shared" si="343"/>
        <v>42.769266565088891</v>
      </c>
      <c r="K1118" s="30">
        <f t="shared" si="344"/>
        <v>107.32085656388836</v>
      </c>
      <c r="L1118" s="30">
        <f t="shared" si="345"/>
        <v>4288.7594706801383</v>
      </c>
      <c r="M1118" s="30">
        <f t="shared" si="346"/>
        <v>4.8130138176838325E-2</v>
      </c>
      <c r="N1118" s="30">
        <f t="shared" si="347"/>
        <v>2.3571921537577752E-2</v>
      </c>
      <c r="O1118" s="30">
        <f t="shared" si="348"/>
        <v>49.653794627930566</v>
      </c>
      <c r="P1118" s="30">
        <f t="shared" si="349"/>
        <v>0.21587422687291768</v>
      </c>
      <c r="Q1118" s="30">
        <f t="shared" si="350"/>
        <v>6.1821735952996851E-2</v>
      </c>
      <c r="R1118" s="30">
        <f t="shared" si="355"/>
        <v>6.2250862760541095</v>
      </c>
      <c r="S1118" s="30">
        <f t="shared" si="356"/>
        <v>-56.515147057335831</v>
      </c>
      <c r="T1118" s="30">
        <f t="shared" si="357"/>
        <v>-15.670748641723399</v>
      </c>
      <c r="U1118" s="39">
        <f t="shared" si="358"/>
        <v>16928587.759412512</v>
      </c>
      <c r="V1118" s="39">
        <f t="shared" si="351"/>
        <v>2031430.5311295013</v>
      </c>
      <c r="W1118" s="39">
        <f t="shared" si="352"/>
        <v>37094521.102643199</v>
      </c>
      <c r="X1118" s="30">
        <f t="shared" si="353"/>
        <v>282.89970123220269</v>
      </c>
    </row>
    <row r="1119" spans="5:24" x14ac:dyDescent="0.3">
      <c r="E1119" s="30">
        <f t="shared" si="359"/>
        <v>11.169999999999806</v>
      </c>
      <c r="F1119" s="30">
        <f t="shared" si="360"/>
        <v>253.54508178225933</v>
      </c>
      <c r="G1119" s="30">
        <f t="shared" si="354"/>
        <v>5.5355416446254031</v>
      </c>
      <c r="H1119" s="30">
        <f t="shared" si="361"/>
        <v>2.4555201602804999E-2</v>
      </c>
      <c r="I1119" s="30">
        <f t="shared" si="342"/>
        <v>5.2689415245397395</v>
      </c>
      <c r="J1119" s="30">
        <f t="shared" si="343"/>
        <v>42.612559078671659</v>
      </c>
      <c r="K1119" s="30">
        <f t="shared" si="344"/>
        <v>107.45144613590271</v>
      </c>
      <c r="L1119" s="30">
        <f t="shared" si="345"/>
        <v>4293.978095294965</v>
      </c>
      <c r="M1119" s="30">
        <f t="shared" si="346"/>
        <v>4.3840966729305327E-2</v>
      </c>
      <c r="N1119" s="30">
        <f t="shared" si="347"/>
        <v>2.3640338317921616E-2</v>
      </c>
      <c r="O1119" s="30">
        <f t="shared" si="348"/>
        <v>49.542610666317543</v>
      </c>
      <c r="P1119" s="30">
        <f t="shared" si="349"/>
        <v>0.19494218760278836</v>
      </c>
      <c r="Q1119" s="30">
        <f t="shared" si="350"/>
        <v>6.1705928323913459E-2</v>
      </c>
      <c r="R1119" s="30">
        <f t="shared" si="355"/>
        <v>5.1217699826173142</v>
      </c>
      <c r="S1119" s="30">
        <f t="shared" si="356"/>
        <v>-57.020297307036252</v>
      </c>
      <c r="T1119" s="30">
        <f t="shared" si="357"/>
        <v>-15.64523464333687</v>
      </c>
      <c r="U1119" s="39">
        <f t="shared" si="358"/>
        <v>15423764.474887595</v>
      </c>
      <c r="V1119" s="39">
        <f t="shared" si="351"/>
        <v>1850851.7369865114</v>
      </c>
      <c r="W1119" s="39">
        <f t="shared" si="352"/>
        <v>37113029.620013066</v>
      </c>
      <c r="X1119" s="30">
        <f t="shared" si="353"/>
        <v>283.05722447561106</v>
      </c>
    </row>
    <row r="1120" spans="5:24" x14ac:dyDescent="0.3">
      <c r="E1120" s="30">
        <f t="shared" si="359"/>
        <v>11.179999999999806</v>
      </c>
      <c r="F1120" s="30">
        <f t="shared" si="360"/>
        <v>253.5962994820855</v>
      </c>
      <c r="G1120" s="30">
        <f t="shared" si="354"/>
        <v>5.5357436305089953</v>
      </c>
      <c r="H1120" s="30">
        <f t="shared" si="361"/>
        <v>2.0198588359221503E-2</v>
      </c>
      <c r="I1120" s="30">
        <f t="shared" si="342"/>
        <v>4.6987385514693774</v>
      </c>
      <c r="J1120" s="30">
        <f t="shared" si="343"/>
        <v>42.45610673223829</v>
      </c>
      <c r="K1120" s="30">
        <f t="shared" si="344"/>
        <v>107.58182309126386</v>
      </c>
      <c r="L1120" s="30">
        <f t="shared" si="345"/>
        <v>4299.1882233163597</v>
      </c>
      <c r="M1120" s="30">
        <f t="shared" si="346"/>
        <v>3.9435963435929991E-2</v>
      </c>
      <c r="N1120" s="30">
        <f t="shared" si="347"/>
        <v>2.3708960656790134E-2</v>
      </c>
      <c r="O1120" s="30">
        <f t="shared" si="348"/>
        <v>49.431607726523069</v>
      </c>
      <c r="P1120" s="30">
        <f t="shared" si="349"/>
        <v>0.16872311537487467</v>
      </c>
      <c r="Q1120" s="30">
        <f t="shared" si="350"/>
        <v>6.1586993234992324E-2</v>
      </c>
      <c r="R1120" s="30">
        <f t="shared" si="355"/>
        <v>3.9883097067343423</v>
      </c>
      <c r="S1120" s="30">
        <f t="shared" si="356"/>
        <v>-59.273528536042804</v>
      </c>
      <c r="T1120" s="30">
        <f t="shared" si="357"/>
        <v>-15.618233580622286</v>
      </c>
      <c r="U1120" s="39">
        <f t="shared" si="358"/>
        <v>13876835.475804314</v>
      </c>
      <c r="V1120" s="39">
        <f t="shared" si="351"/>
        <v>1665220.2570965176</v>
      </c>
      <c r="W1120" s="39">
        <f t="shared" si="352"/>
        <v>37129681.822584033</v>
      </c>
      <c r="X1120" s="30">
        <f t="shared" si="353"/>
        <v>283.21398045562677</v>
      </c>
    </row>
    <row r="1121" spans="5:24" x14ac:dyDescent="0.3">
      <c r="E1121" s="30">
        <f t="shared" si="359"/>
        <v>11.189999999999806</v>
      </c>
      <c r="F1121" s="30">
        <f t="shared" si="360"/>
        <v>253.63618257915283</v>
      </c>
      <c r="G1121" s="30">
        <f t="shared" si="354"/>
        <v>5.5359008881711516</v>
      </c>
      <c r="H1121" s="30">
        <f t="shared" si="361"/>
        <v>1.5725766215624049E-2</v>
      </c>
      <c r="I1121" s="30">
        <f t="shared" si="342"/>
        <v>4.1060032661089494</v>
      </c>
      <c r="J1121" s="30">
        <f t="shared" si="343"/>
        <v>42.299924396432068</v>
      </c>
      <c r="K1121" s="30">
        <f t="shared" si="344"/>
        <v>107.71197503776904</v>
      </c>
      <c r="L1121" s="30">
        <f t="shared" si="345"/>
        <v>4304.3893595267218</v>
      </c>
      <c r="M1121" s="30">
        <f t="shared" si="346"/>
        <v>3.4768455781174844E-2</v>
      </c>
      <c r="N1121" s="30">
        <f t="shared" si="347"/>
        <v>2.3777789171784802E-2</v>
      </c>
      <c r="O1121" s="30">
        <f t="shared" si="348"/>
        <v>49.320796359268556</v>
      </c>
      <c r="P1121" s="30">
        <f t="shared" si="349"/>
        <v>0.13373950441180271</v>
      </c>
      <c r="Q1121" s="30">
        <f t="shared" si="350"/>
        <v>6.1460970528313931E-2</v>
      </c>
      <c r="R1121" s="30">
        <f t="shared" si="355"/>
        <v>2.7876307228058512</v>
      </c>
      <c r="S1121" s="30">
        <f t="shared" si="356"/>
        <v>-65.938171651629176</v>
      </c>
      <c r="T1121" s="30">
        <f t="shared" si="357"/>
        <v>-15.588725942411363</v>
      </c>
      <c r="U1121" s="39">
        <f t="shared" si="358"/>
        <v>12236344.128961571</v>
      </c>
      <c r="V1121" s="39">
        <f t="shared" si="351"/>
        <v>1468361.2954753884</v>
      </c>
      <c r="W1121" s="39">
        <f t="shared" si="352"/>
        <v>37144365.435538784</v>
      </c>
      <c r="X1121" s="30">
        <f t="shared" si="353"/>
        <v>283.36993808602875</v>
      </c>
    </row>
    <row r="1122" spans="5:24" x14ac:dyDescent="0.3">
      <c r="E1122" s="30">
        <f t="shared" si="359"/>
        <v>11.199999999999806</v>
      </c>
      <c r="F1122" s="30">
        <f t="shared" si="360"/>
        <v>253.6640588863809</v>
      </c>
      <c r="G1122" s="30">
        <f t="shared" si="354"/>
        <v>5.5360107887979506</v>
      </c>
      <c r="H1122" s="30">
        <f t="shared" si="361"/>
        <v>1.0990062679905321E-2</v>
      </c>
      <c r="I1122" s="30">
        <f t="shared" si="342"/>
        <v>3.4466215495926575</v>
      </c>
      <c r="J1122" s="30">
        <f t="shared" si="343"/>
        <v>42.144037137007956</v>
      </c>
      <c r="K1122" s="30">
        <f t="shared" si="344"/>
        <v>107.84188108728912</v>
      </c>
      <c r="L1122" s="30">
        <f t="shared" si="345"/>
        <v>4309.5806691939733</v>
      </c>
      <c r="M1122" s="30">
        <f t="shared" si="346"/>
        <v>2.946226044338077E-2</v>
      </c>
      <c r="N1122" s="30">
        <f t="shared" si="347"/>
        <v>2.3846824482362739E-2</v>
      </c>
      <c r="O1122" s="30">
        <f t="shared" si="348"/>
        <v>49.210194348707148</v>
      </c>
      <c r="P1122" s="30">
        <f t="shared" si="349"/>
        <v>8.063776685255547E-2</v>
      </c>
      <c r="Q1122" s="30">
        <f t="shared" si="350"/>
        <v>6.1317703254193494E-2</v>
      </c>
      <c r="R1122" s="30">
        <f t="shared" si="355"/>
        <v>1.4244342782883788</v>
      </c>
      <c r="S1122" s="30">
        <f t="shared" si="356"/>
        <v>-92.68010337762459</v>
      </c>
      <c r="T1122" s="30">
        <f t="shared" si="357"/>
        <v>-15.554097489049369</v>
      </c>
      <c r="U1122" s="39">
        <f t="shared" si="358"/>
        <v>10370031.455035537</v>
      </c>
      <c r="V1122" s="39">
        <f t="shared" si="351"/>
        <v>1244403.7746042644</v>
      </c>
      <c r="W1122" s="39">
        <f t="shared" si="352"/>
        <v>37156809.473284826</v>
      </c>
      <c r="X1122" s="30">
        <f t="shared" si="353"/>
        <v>283.52504402592291</v>
      </c>
    </row>
    <row r="1123" spans="5:24" x14ac:dyDescent="0.3">
      <c r="E1123" s="30">
        <f t="shared" si="359"/>
        <v>11.209999999999805</v>
      </c>
      <c r="F1123" s="30">
        <f t="shared" si="360"/>
        <v>253.67830322916379</v>
      </c>
      <c r="G1123" s="30">
        <f t="shared" si="354"/>
        <v>5.5360669415809642</v>
      </c>
      <c r="H1123" s="30">
        <f t="shared" si="361"/>
        <v>5.6152783013629914E-3</v>
      </c>
      <c r="I1123" s="30">
        <f t="shared" si="342"/>
        <v>2.5198205158164115</v>
      </c>
      <c r="J1123" s="30">
        <f t="shared" si="343"/>
        <v>41.988496162117464</v>
      </c>
      <c r="K1123" s="30">
        <f t="shared" si="344"/>
        <v>107.97149856636453</v>
      </c>
      <c r="L1123" s="30">
        <f t="shared" si="345"/>
        <v>4314.7604469999724</v>
      </c>
      <c r="M1123" s="30">
        <f t="shared" si="346"/>
        <v>2.1791682825629873E-2</v>
      </c>
      <c r="N1123" s="30">
        <f t="shared" si="347"/>
        <v>2.3916067209842205E-2</v>
      </c>
      <c r="O1123" s="30">
        <f t="shared" si="348"/>
        <v>49.099838027022344</v>
      </c>
      <c r="P1123" s="30">
        <f t="shared" si="349"/>
        <v>-4.1244249817555645E-2</v>
      </c>
      <c r="Q1123" s="30">
        <f t="shared" si="350"/>
        <v>6.1110597658514218E-2</v>
      </c>
      <c r="R1123" s="30">
        <f t="shared" si="355"/>
        <v>-0.53891022599351635</v>
      </c>
      <c r="S1123" s="30">
        <f t="shared" si="356"/>
        <v>134.03267481327458</v>
      </c>
      <c r="T1123" s="30">
        <f t="shared" si="357"/>
        <v>-15.502432723331996</v>
      </c>
      <c r="U1123" s="39">
        <f t="shared" si="358"/>
        <v>7670596.9856227096</v>
      </c>
      <c r="V1123" s="39">
        <f t="shared" si="351"/>
        <v>920471.63827472518</v>
      </c>
      <c r="W1123" s="39">
        <f t="shared" si="352"/>
        <v>37166014.189667575</v>
      </c>
      <c r="X1123" s="30">
        <f t="shared" si="353"/>
        <v>283.6791878369512</v>
      </c>
    </row>
    <row r="1124" spans="5:24" x14ac:dyDescent="0.3">
      <c r="E1124" s="30">
        <f t="shared" si="359"/>
        <v>11.219999999999805</v>
      </c>
      <c r="F1124" s="30">
        <f t="shared" si="360"/>
        <v>253.67291412690386</v>
      </c>
      <c r="G1124" s="30">
        <f t="shared" si="354"/>
        <v>5.5360456975114678</v>
      </c>
      <c r="H1124" s="30">
        <f t="shared" si="361"/>
        <v>-2.1244069496439977E-3</v>
      </c>
      <c r="I1124" s="30">
        <f t="shared" si="342"/>
        <v>3.8601472639491572</v>
      </c>
      <c r="J1124" s="30">
        <f t="shared" si="343"/>
        <v>41.833471834884143</v>
      </c>
      <c r="K1124" s="30">
        <f t="shared" si="344"/>
        <v>108.10068550572564</v>
      </c>
      <c r="L1124" s="30">
        <f t="shared" si="345"/>
        <v>4319.9230195642658</v>
      </c>
      <c r="M1124" s="30">
        <f t="shared" si="346"/>
        <v>3.3179005439910335E-2</v>
      </c>
      <c r="N1124" s="30">
        <f t="shared" si="347"/>
        <v>2.3985517977408194E-2</v>
      </c>
      <c r="O1124" s="30">
        <f t="shared" si="348"/>
        <v>48.989848266850302</v>
      </c>
      <c r="P1124" s="30">
        <f t="shared" si="349"/>
        <v>0.11722979405593095</v>
      </c>
      <c r="Q1124" s="30">
        <f t="shared" si="350"/>
        <v>6.1418055369099792E-2</v>
      </c>
      <c r="R1124" s="30">
        <f t="shared" si="355"/>
        <v>2.332138755602073</v>
      </c>
      <c r="S1124" s="30">
        <f t="shared" si="356"/>
        <v>-71.795869518962377</v>
      </c>
      <c r="T1124" s="30">
        <f t="shared" si="357"/>
        <v>-15.580097085487077</v>
      </c>
      <c r="U1124" s="39">
        <f t="shared" si="358"/>
        <v>11678647.056881564</v>
      </c>
      <c r="V1124" s="39">
        <f t="shared" si="351"/>
        <v>1401437.6468257876</v>
      </c>
      <c r="W1124" s="39">
        <f t="shared" si="352"/>
        <v>37180028.566135831</v>
      </c>
      <c r="X1124" s="30">
        <f t="shared" si="353"/>
        <v>283.83199865731416</v>
      </c>
    </row>
    <row r="1125" spans="5:24" x14ac:dyDescent="0.3">
      <c r="E1125" s="30">
        <f t="shared" si="359"/>
        <v>11.229999999999805</v>
      </c>
      <c r="F1125" s="30">
        <f t="shared" si="360"/>
        <v>253.69623551445989</v>
      </c>
      <c r="G1125" s="30">
        <f t="shared" si="354"/>
        <v>5.5361376281603416</v>
      </c>
      <c r="H1125" s="30">
        <f t="shared" si="361"/>
        <v>9.1930648873805865E-3</v>
      </c>
      <c r="I1125" s="30">
        <f t="shared" si="342"/>
        <v>3.1421885687595337</v>
      </c>
      <c r="J1125" s="30">
        <f t="shared" si="343"/>
        <v>41.677670864029274</v>
      </c>
      <c r="K1125" s="30">
        <f t="shared" si="344"/>
        <v>108.23051964810469</v>
      </c>
      <c r="L1125" s="30">
        <f t="shared" si="345"/>
        <v>4325.1114556760685</v>
      </c>
      <c r="M1125" s="30">
        <f t="shared" si="346"/>
        <v>2.7280157240355176E-2</v>
      </c>
      <c r="N1125" s="30">
        <f t="shared" si="347"/>
        <v>2.405517741011811E-2</v>
      </c>
      <c r="O1125" s="30">
        <f t="shared" si="348"/>
        <v>48.879307478028771</v>
      </c>
      <c r="P1125" s="30">
        <f t="shared" si="349"/>
        <v>5.0015108021543186E-2</v>
      </c>
      <c r="Q1125" s="30">
        <f t="shared" si="350"/>
        <v>6.1258786467711802E-2</v>
      </c>
      <c r="R1125" s="30">
        <f t="shared" si="355"/>
        <v>0.8181652425412056</v>
      </c>
      <c r="S1125" s="30">
        <f t="shared" si="356"/>
        <v>-138.37565227570022</v>
      </c>
      <c r="T1125" s="30">
        <f t="shared" si="357"/>
        <v>-15.541123519042621</v>
      </c>
      <c r="U1125" s="39">
        <f t="shared" si="358"/>
        <v>9603199.7904498745</v>
      </c>
      <c r="V1125" s="39">
        <f t="shared" si="351"/>
        <v>1152383.9748539848</v>
      </c>
      <c r="W1125" s="39">
        <f t="shared" si="352"/>
        <v>37191552.40588437</v>
      </c>
      <c r="X1125" s="30">
        <f t="shared" si="353"/>
        <v>283.98630700434171</v>
      </c>
    </row>
    <row r="1126" spans="5:24" x14ac:dyDescent="0.3">
      <c r="E1126" s="30">
        <f t="shared" si="359"/>
        <v>11.239999999999805</v>
      </c>
      <c r="F1126" s="30">
        <f t="shared" si="360"/>
        <v>253.70441716688529</v>
      </c>
      <c r="G1126" s="30">
        <f t="shared" si="354"/>
        <v>5.5361698774386303</v>
      </c>
      <c r="H1126" s="30">
        <f t="shared" si="361"/>
        <v>3.2249278288709604E-3</v>
      </c>
      <c r="I1126" s="30">
        <f t="shared" si="342"/>
        <v>1.7584320460025316</v>
      </c>
      <c r="J1126" s="30">
        <f t="shared" si="343"/>
        <v>41.522259628838846</v>
      </c>
      <c r="K1126" s="30">
        <f t="shared" si="344"/>
        <v>108.36002901076338</v>
      </c>
      <c r="L1126" s="30">
        <f t="shared" si="345"/>
        <v>4330.2869129303963</v>
      </c>
      <c r="M1126" s="30">
        <f t="shared" si="346"/>
        <v>1.5503891446868385E-2</v>
      </c>
      <c r="N1126" s="30">
        <f t="shared" si="347"/>
        <v>2.4125046134907312E-2</v>
      </c>
      <c r="O1126" s="30">
        <f t="shared" si="348"/>
        <v>48.769043206661166</v>
      </c>
      <c r="P1126" s="30">
        <f t="shared" si="349"/>
        <v>-0.23525875601406118</v>
      </c>
      <c r="Q1126" s="30">
        <f t="shared" si="350"/>
        <v>6.0940827291287657E-2</v>
      </c>
      <c r="R1126" s="30">
        <f t="shared" si="355"/>
        <v>-2.1872250254344769</v>
      </c>
      <c r="S1126" s="30">
        <f t="shared" si="356"/>
        <v>16.719487129785321</v>
      </c>
      <c r="T1126" s="30">
        <f t="shared" si="357"/>
        <v>-15.460957069603952</v>
      </c>
      <c r="U1126" s="39">
        <f t="shared" si="358"/>
        <v>5457877.9497696254</v>
      </c>
      <c r="V1126" s="39">
        <f t="shared" si="351"/>
        <v>654945.35397235502</v>
      </c>
      <c r="W1126" s="39">
        <f t="shared" si="352"/>
        <v>37198101.859424092</v>
      </c>
      <c r="X1126" s="30">
        <f t="shared" si="353"/>
        <v>284.13956121590888</v>
      </c>
    </row>
    <row r="1127" spans="5:24" x14ac:dyDescent="0.3">
      <c r="E1127" s="30">
        <f t="shared" si="359"/>
        <v>11.249999999999805</v>
      </c>
      <c r="F1127" s="30">
        <f t="shared" si="360"/>
        <v>253.68254491663095</v>
      </c>
      <c r="G1127" s="30">
        <f t="shared" si="354"/>
        <v>5.5360836621753213</v>
      </c>
      <c r="H1127" s="30">
        <f t="shared" si="361"/>
        <v>-8.6215263308986323E-3</v>
      </c>
      <c r="I1127" s="30">
        <f t="shared" si="342"/>
        <v>1.9256269173003848</v>
      </c>
      <c r="J1127" s="30">
        <f t="shared" si="343"/>
        <v>41.367650058142807</v>
      </c>
      <c r="K1127" s="30">
        <f t="shared" si="344"/>
        <v>108.48887031967675</v>
      </c>
      <c r="L1127" s="30">
        <f t="shared" si="345"/>
        <v>4335.4356733997847</v>
      </c>
      <c r="M1127" s="30">
        <f t="shared" si="346"/>
        <v>1.7030641857604598E-2</v>
      </c>
      <c r="N1127" s="30">
        <f t="shared" si="347"/>
        <v>2.4195124780594768E-2</v>
      </c>
      <c r="O1127" s="30">
        <f t="shared" si="348"/>
        <v>48.659347716252327</v>
      </c>
      <c r="P1127" s="30">
        <f t="shared" si="349"/>
        <v>-0.17798152075341897</v>
      </c>
      <c r="Q1127" s="30">
        <f t="shared" si="350"/>
        <v>6.0982049552377536E-2</v>
      </c>
      <c r="R1127" s="30">
        <f t="shared" si="355"/>
        <v>-1.8175042609158891</v>
      </c>
      <c r="S1127" s="30">
        <f t="shared" si="356"/>
        <v>24.274298532297717</v>
      </c>
      <c r="T1127" s="30">
        <f t="shared" si="357"/>
        <v>-15.470081524679228</v>
      </c>
      <c r="U1127" s="39">
        <f t="shared" si="358"/>
        <v>5994827.2677133018</v>
      </c>
      <c r="V1127" s="39">
        <f t="shared" si="351"/>
        <v>719379.27212559618</v>
      </c>
      <c r="W1127" s="39">
        <f t="shared" si="352"/>
        <v>37205295.652145348</v>
      </c>
      <c r="X1127" s="30">
        <f t="shared" si="353"/>
        <v>284.29086382949771</v>
      </c>
    </row>
    <row r="1128" spans="5:24" x14ac:dyDescent="0.3">
      <c r="E1128" s="30">
        <f t="shared" si="359"/>
        <v>11.259999999999804</v>
      </c>
      <c r="F1128" s="30">
        <f t="shared" si="360"/>
        <v>253.66436987402179</v>
      </c>
      <c r="G1128" s="30">
        <f t="shared" si="354"/>
        <v>5.5360120147794776</v>
      </c>
      <c r="H1128" s="30">
        <f t="shared" si="361"/>
        <v>-7.164739584375468E-3</v>
      </c>
      <c r="I1128" s="30">
        <f t="shared" si="342"/>
        <v>2.168369902623362</v>
      </c>
      <c r="J1128" s="30">
        <f t="shared" si="343"/>
        <v>41.212949242896016</v>
      </c>
      <c r="K1128" s="30">
        <f t="shared" si="344"/>
        <v>108.61778766571574</v>
      </c>
      <c r="L1128" s="30">
        <f t="shared" si="345"/>
        <v>4340.5874724671958</v>
      </c>
      <c r="M1128" s="30">
        <f t="shared" si="346"/>
        <v>1.9225272838612518E-2</v>
      </c>
      <c r="N1128" s="30">
        <f t="shared" si="347"/>
        <v>2.4265413977888801E-2</v>
      </c>
      <c r="O1128" s="30">
        <f t="shared" si="348"/>
        <v>48.549587487834728</v>
      </c>
      <c r="P1128" s="30">
        <f t="shared" si="349"/>
        <v>-0.11091525036229366</v>
      </c>
      <c r="Q1128" s="30">
        <f t="shared" si="350"/>
        <v>6.1041304588864753E-2</v>
      </c>
      <c r="R1128" s="30">
        <f t="shared" si="355"/>
        <v>-1.2785042261706525</v>
      </c>
      <c r="S1128" s="30">
        <f t="shared" si="356"/>
        <v>43.968405646052425</v>
      </c>
      <c r="T1128" s="30">
        <f t="shared" si="357"/>
        <v>-15.484004064822612</v>
      </c>
      <c r="U1128" s="39">
        <f t="shared" si="358"/>
        <v>6766857.8543458357</v>
      </c>
      <c r="V1128" s="39">
        <f t="shared" si="351"/>
        <v>812022.94252150028</v>
      </c>
      <c r="W1128" s="39">
        <f t="shared" si="352"/>
        <v>37213415.881570563</v>
      </c>
      <c r="X1128" s="30">
        <f t="shared" si="353"/>
        <v>284.44216726521961</v>
      </c>
    </row>
    <row r="1129" spans="5:24" x14ac:dyDescent="0.3">
      <c r="E1129" s="30">
        <f t="shared" si="359"/>
        <v>11.269999999999804</v>
      </c>
      <c r="F1129" s="30">
        <f t="shared" si="360"/>
        <v>253.65158483176009</v>
      </c>
      <c r="G1129" s="30">
        <f t="shared" si="354"/>
        <v>5.5359616120978909</v>
      </c>
      <c r="H1129" s="30">
        <f t="shared" si="361"/>
        <v>-5.040268158662542E-3</v>
      </c>
      <c r="I1129" s="30">
        <f t="shared" si="342"/>
        <v>2.6080539590838865</v>
      </c>
      <c r="J1129" s="30">
        <f t="shared" si="343"/>
        <v>41.058109202247792</v>
      </c>
      <c r="K1129" s="30">
        <f t="shared" si="344"/>
        <v>108.7468210329226</v>
      </c>
      <c r="L1129" s="30">
        <f t="shared" si="345"/>
        <v>4345.7439079761944</v>
      </c>
      <c r="M1129" s="30">
        <f t="shared" si="346"/>
        <v>2.3144393101281562E-2</v>
      </c>
      <c r="N1129" s="30">
        <f t="shared" si="347"/>
        <v>2.4335914359392627E-2</v>
      </c>
      <c r="O1129" s="30">
        <f t="shared" si="348"/>
        <v>48.439728478994809</v>
      </c>
      <c r="P1129" s="30">
        <f t="shared" si="349"/>
        <v>-2.1780962912788436E-2</v>
      </c>
      <c r="Q1129" s="30">
        <f t="shared" si="350"/>
        <v>6.1147120835956817E-2</v>
      </c>
      <c r="R1129" s="30">
        <f t="shared" si="355"/>
        <v>-0.30223125548060426</v>
      </c>
      <c r="S1129" s="30">
        <f t="shared" si="356"/>
        <v>269.52949755322629</v>
      </c>
      <c r="T1129" s="30">
        <f t="shared" si="357"/>
        <v>-15.510064107939586</v>
      </c>
      <c r="U1129" s="39">
        <f t="shared" si="358"/>
        <v>8145888.2767612571</v>
      </c>
      <c r="V1129" s="39">
        <f t="shared" si="351"/>
        <v>977506.59321135085</v>
      </c>
      <c r="W1129" s="39">
        <f t="shared" si="352"/>
        <v>37223190.947502673</v>
      </c>
      <c r="X1129" s="30">
        <f t="shared" si="353"/>
        <v>284.59357616085464</v>
      </c>
    </row>
    <row r="1130" spans="5:24" x14ac:dyDescent="0.3">
      <c r="E1130" s="30">
        <f t="shared" si="359"/>
        <v>11.279999999999804</v>
      </c>
      <c r="F1130" s="30">
        <f t="shared" si="360"/>
        <v>253.64856251920529</v>
      </c>
      <c r="G1130" s="30">
        <f t="shared" si="354"/>
        <v>5.5359496968143231</v>
      </c>
      <c r="H1130" s="30">
        <f t="shared" si="361"/>
        <v>-1.1915283567809354E-3</v>
      </c>
      <c r="I1130" s="30">
        <f t="shared" si="342"/>
        <v>5.3033489346161495</v>
      </c>
      <c r="J1130" s="30">
        <f t="shared" si="343"/>
        <v>40.903008561168399</v>
      </c>
      <c r="K1130" s="30">
        <f t="shared" si="344"/>
        <v>108.87607156715542</v>
      </c>
      <c r="L1130" s="30">
        <f t="shared" si="345"/>
        <v>4350.9090219207656</v>
      </c>
      <c r="M1130" s="30">
        <f t="shared" si="346"/>
        <v>4.6262962390387456E-2</v>
      </c>
      <c r="N1130" s="30">
        <f t="shared" si="347"/>
        <v>2.4406626559610182E-2</v>
      </c>
      <c r="O1130" s="30">
        <f t="shared" si="348"/>
        <v>48.329684574148985</v>
      </c>
      <c r="P1130" s="30">
        <f t="shared" si="349"/>
        <v>0.19987799938999978</v>
      </c>
      <c r="Q1130" s="30">
        <f t="shared" si="350"/>
        <v>6.1771322206762673E-2</v>
      </c>
      <c r="R1130" s="30">
        <f t="shared" si="355"/>
        <v>5.5438281654136556</v>
      </c>
      <c r="S1130" s="30">
        <f t="shared" si="356"/>
        <v>-58.708481894025468</v>
      </c>
      <c r="T1130" s="30">
        <f t="shared" si="357"/>
        <v>-15.668207082656016</v>
      </c>
      <c r="U1130" s="39">
        <f t="shared" si="358"/>
        <v>16282493.606650155</v>
      </c>
      <c r="V1130" s="39">
        <f t="shared" si="351"/>
        <v>1953899.2327980185</v>
      </c>
      <c r="W1130" s="39">
        <f t="shared" si="352"/>
        <v>37242729.939830653</v>
      </c>
      <c r="X1130" s="30">
        <f t="shared" si="353"/>
        <v>284.74535483775009</v>
      </c>
    </row>
    <row r="1131" spans="5:24" x14ac:dyDescent="0.3">
      <c r="E1131" s="30">
        <f t="shared" si="359"/>
        <v>11.289999999999804</v>
      </c>
      <c r="F1131" s="30">
        <f t="shared" si="360"/>
        <v>253.70400080085943</v>
      </c>
      <c r="G1131" s="30">
        <f t="shared" si="354"/>
        <v>5.5361682362911404</v>
      </c>
      <c r="H1131" s="30">
        <f t="shared" si="361"/>
        <v>2.1853947681726993E-2</v>
      </c>
      <c r="I1131" s="30">
        <f t="shared" si="342"/>
        <v>4.7162641156758944</v>
      </c>
      <c r="J1131" s="30">
        <f t="shared" si="343"/>
        <v>40.746326490341836</v>
      </c>
      <c r="K1131" s="30">
        <f t="shared" si="344"/>
        <v>109.00663995951089</v>
      </c>
      <c r="L1131" s="30">
        <f t="shared" si="345"/>
        <v>4356.1268001533936</v>
      </c>
      <c r="M1131" s="30">
        <f t="shared" si="346"/>
        <v>4.1517521854933057E-2</v>
      </c>
      <c r="N1131" s="30">
        <f t="shared" si="347"/>
        <v>2.4477551214951737E-2</v>
      </c>
      <c r="O1131" s="30">
        <f t="shared" si="348"/>
        <v>48.218518644897536</v>
      </c>
      <c r="P1131" s="30">
        <f t="shared" si="349"/>
        <v>0.17364348629936671</v>
      </c>
      <c r="Q1131" s="30">
        <f t="shared" si="350"/>
        <v>6.1643195312305409E-2</v>
      </c>
      <c r="R1131" s="30">
        <f t="shared" si="355"/>
        <v>4.3231087248924416</v>
      </c>
      <c r="S1131" s="30">
        <f t="shared" si="356"/>
        <v>-60.65969776588188</v>
      </c>
      <c r="T1131" s="30">
        <f t="shared" si="357"/>
        <v>-15.639125272880666</v>
      </c>
      <c r="U1131" s="39">
        <f t="shared" si="358"/>
        <v>14615504.498205477</v>
      </c>
      <c r="V1131" s="39">
        <f t="shared" si="351"/>
        <v>1753860.5397846573</v>
      </c>
      <c r="W1131" s="39">
        <f t="shared" si="352"/>
        <v>37260268.545228504</v>
      </c>
      <c r="X1131" s="30">
        <f t="shared" si="353"/>
        <v>284.90037934293326</v>
      </c>
    </row>
    <row r="1132" spans="5:24" x14ac:dyDescent="0.3">
      <c r="E1132" s="30">
        <f t="shared" si="359"/>
        <v>11.299999999999804</v>
      </c>
      <c r="F1132" s="30">
        <f t="shared" si="360"/>
        <v>253.74723188810836</v>
      </c>
      <c r="G1132" s="30">
        <f t="shared" si="354"/>
        <v>5.5363386214811587</v>
      </c>
      <c r="H1132" s="30">
        <f t="shared" si="361"/>
        <v>1.7038519001832952E-2</v>
      </c>
      <c r="I1132" s="30">
        <f t="shared" si="342"/>
        <v>4.1096671380170759</v>
      </c>
      <c r="J1132" s="30">
        <f t="shared" si="343"/>
        <v>40.589935237613027</v>
      </c>
      <c r="K1132" s="30">
        <f t="shared" si="344"/>
        <v>109.13696600345156</v>
      </c>
      <c r="L1132" s="30">
        <f t="shared" si="345"/>
        <v>4361.3348936509901</v>
      </c>
      <c r="M1132" s="30">
        <f t="shared" si="346"/>
        <v>3.651628703290085E-2</v>
      </c>
      <c r="N1132" s="30">
        <f t="shared" si="347"/>
        <v>2.4548688963739653E-2</v>
      </c>
      <c r="O1132" s="30">
        <f t="shared" si="348"/>
        <v>48.10755905108644</v>
      </c>
      <c r="P1132" s="30">
        <f t="shared" si="349"/>
        <v>0.13865689173522214</v>
      </c>
      <c r="Q1132" s="30">
        <f t="shared" si="350"/>
        <v>6.1508161972110537E-2</v>
      </c>
      <c r="R1132" s="30">
        <f t="shared" si="355"/>
        <v>3.0367448823991241</v>
      </c>
      <c r="S1132" s="30">
        <f t="shared" si="356"/>
        <v>-66.826153662266591</v>
      </c>
      <c r="T1132" s="30">
        <f t="shared" si="357"/>
        <v>-15.60752583894846</v>
      </c>
      <c r="U1132" s="39">
        <f t="shared" si="358"/>
        <v>12857099.280874904</v>
      </c>
      <c r="V1132" s="39">
        <f t="shared" si="351"/>
        <v>1542851.9137049885</v>
      </c>
      <c r="W1132" s="39">
        <f t="shared" si="352"/>
        <v>37275697.064365551</v>
      </c>
      <c r="X1132" s="30">
        <f t="shared" si="353"/>
        <v>285.05456821248669</v>
      </c>
    </row>
    <row r="1133" spans="5:24" x14ac:dyDescent="0.3">
      <c r="E1133" s="30">
        <f t="shared" si="359"/>
        <v>11.309999999999803</v>
      </c>
      <c r="F1133" s="30">
        <f t="shared" si="360"/>
        <v>253.77759933693235</v>
      </c>
      <c r="G1133" s="30">
        <f t="shared" si="354"/>
        <v>5.536458290301252</v>
      </c>
      <c r="H1133" s="30">
        <f t="shared" si="361"/>
        <v>1.1966882009328828E-2</v>
      </c>
      <c r="I1133" s="30">
        <f t="shared" si="342"/>
        <v>3.4414056013944099</v>
      </c>
      <c r="J1133" s="30">
        <f t="shared" si="343"/>
        <v>40.433859979223541</v>
      </c>
      <c r="K1133" s="30">
        <f t="shared" si="344"/>
        <v>109.26702871877613</v>
      </c>
      <c r="L1133" s="30">
        <f t="shared" si="345"/>
        <v>4366.5324640020854</v>
      </c>
      <c r="M1133" s="30">
        <f t="shared" si="346"/>
        <v>3.088235569625155E-2</v>
      </c>
      <c r="N1133" s="30">
        <f t="shared" si="347"/>
        <v>2.4620040446214176E-2</v>
      </c>
      <c r="O1133" s="30">
        <f t="shared" si="348"/>
        <v>47.996823655259107</v>
      </c>
      <c r="P1133" s="30">
        <f t="shared" si="349"/>
        <v>8.5791761178034998E-2</v>
      </c>
      <c r="Q1133" s="30">
        <f t="shared" si="350"/>
        <v>6.1356045826021006E-2</v>
      </c>
      <c r="R1133" s="30">
        <f t="shared" si="355"/>
        <v>1.589235330445546</v>
      </c>
      <c r="S1133" s="30">
        <f t="shared" si="356"/>
        <v>-91.352013093659437</v>
      </c>
      <c r="T1133" s="30">
        <f t="shared" si="357"/>
        <v>-15.57079001453442</v>
      </c>
      <c r="U1133" s="39">
        <f t="shared" si="358"/>
        <v>10874737.376872284</v>
      </c>
      <c r="V1133" s="39">
        <f t="shared" si="351"/>
        <v>1304968.485224674</v>
      </c>
      <c r="W1133" s="39">
        <f t="shared" si="352"/>
        <v>37288746.749217801</v>
      </c>
      <c r="X1133" s="30">
        <f t="shared" si="353"/>
        <v>285.20786832149844</v>
      </c>
    </row>
    <row r="1134" spans="5:24" x14ac:dyDescent="0.3">
      <c r="E1134" s="30">
        <f t="shared" si="359"/>
        <v>11.319999999999803</v>
      </c>
      <c r="F1134" s="30">
        <f t="shared" si="360"/>
        <v>253.79349169023681</v>
      </c>
      <c r="G1134" s="30">
        <f t="shared" si="354"/>
        <v>5.5365209114930041</v>
      </c>
      <c r="H1134" s="30">
        <f t="shared" si="361"/>
        <v>6.2621191752043615E-3</v>
      </c>
      <c r="I1134" s="30">
        <f t="shared" si="342"/>
        <v>2.5278854704578153</v>
      </c>
      <c r="J1134" s="30">
        <f t="shared" si="343"/>
        <v>40.278152079078197</v>
      </c>
      <c r="K1134" s="30">
        <f t="shared" si="344"/>
        <v>109.39678530223058</v>
      </c>
      <c r="L1134" s="30">
        <f t="shared" si="345"/>
        <v>4371.7178007016864</v>
      </c>
      <c r="M1134" s="30">
        <f t="shared" si="346"/>
        <v>2.2958231077337271E-2</v>
      </c>
      <c r="N1134" s="30">
        <f t="shared" si="347"/>
        <v>2.4691606304539114E-2</v>
      </c>
      <c r="O1134" s="30">
        <f t="shared" si="348"/>
        <v>47.886348900105986</v>
      </c>
      <c r="P1134" s="30">
        <f t="shared" si="349"/>
        <v>-3.1942966074849817E-2</v>
      </c>
      <c r="Q1134" s="30">
        <f t="shared" si="350"/>
        <v>6.1142094461310317E-2</v>
      </c>
      <c r="R1134" s="30">
        <f t="shared" si="355"/>
        <v>-0.43991935132091325</v>
      </c>
      <c r="S1134" s="30">
        <f t="shared" si="356"/>
        <v>182.40790834813316</v>
      </c>
      <c r="T1134" s="30">
        <f t="shared" si="357"/>
        <v>-15.517465642590233</v>
      </c>
      <c r="U1134" s="39">
        <f t="shared" si="358"/>
        <v>8084887.3982298793</v>
      </c>
      <c r="V1134" s="39">
        <f t="shared" si="351"/>
        <v>970186.48778758547</v>
      </c>
      <c r="W1134" s="39">
        <f t="shared" si="352"/>
        <v>37298448.614095673</v>
      </c>
      <c r="X1134" s="30">
        <f t="shared" si="353"/>
        <v>285.3601697585994</v>
      </c>
    </row>
    <row r="1135" spans="5:24" x14ac:dyDescent="0.3">
      <c r="E1135" s="30">
        <f t="shared" si="359"/>
        <v>11.329999999999803</v>
      </c>
      <c r="F1135" s="30">
        <f t="shared" si="360"/>
        <v>253.78909249672358</v>
      </c>
      <c r="G1135" s="30">
        <f t="shared" si="354"/>
        <v>5.5365035775905014</v>
      </c>
      <c r="H1135" s="30">
        <f t="shared" si="361"/>
        <v>-1.7333902502691956E-3</v>
      </c>
      <c r="I1135" s="30">
        <f t="shared" si="342"/>
        <v>4.3519645539391467</v>
      </c>
      <c r="J1135" s="30">
        <f t="shared" si="343"/>
        <v>40.122977422652298</v>
      </c>
      <c r="K1135" s="30">
        <f t="shared" si="344"/>
        <v>109.52609751591883</v>
      </c>
      <c r="L1135" s="30">
        <f t="shared" si="345"/>
        <v>4376.88537948261</v>
      </c>
      <c r="M1135" s="30">
        <f t="shared" si="346"/>
        <v>3.9111568924439462E-2</v>
      </c>
      <c r="N1135" s="30">
        <f t="shared" si="347"/>
        <v>2.4763387182807666E-2</v>
      </c>
      <c r="O1135" s="30">
        <f t="shared" si="348"/>
        <v>47.776252481371806</v>
      </c>
      <c r="P1135" s="30">
        <f t="shared" si="349"/>
        <v>0.15520750192249619</v>
      </c>
      <c r="Q1135" s="30">
        <f t="shared" si="350"/>
        <v>6.1578234583182082E-2</v>
      </c>
      <c r="R1135" s="30">
        <f t="shared" si="355"/>
        <v>3.6414120231867924</v>
      </c>
      <c r="S1135" s="30">
        <f t="shared" si="356"/>
        <v>-63.953671443105883</v>
      </c>
      <c r="T1135" s="30">
        <f t="shared" si="357"/>
        <v>-15.627884272416141</v>
      </c>
      <c r="U1135" s="39">
        <f t="shared" si="358"/>
        <v>13773149.529927457</v>
      </c>
      <c r="V1135" s="39">
        <f t="shared" si="351"/>
        <v>1652777.9435912948</v>
      </c>
      <c r="W1135" s="39">
        <f t="shared" si="352"/>
        <v>37314976.393531583</v>
      </c>
      <c r="X1135" s="30">
        <f t="shared" si="353"/>
        <v>285.51111412150465</v>
      </c>
    </row>
    <row r="1136" spans="5:24" x14ac:dyDescent="0.3">
      <c r="E1136" s="30">
        <f t="shared" si="359"/>
        <v>11.339999999999803</v>
      </c>
      <c r="F1136" s="30">
        <f t="shared" si="360"/>
        <v>253.82550661695547</v>
      </c>
      <c r="G1136" s="30">
        <f t="shared" si="354"/>
        <v>5.5366470491153859</v>
      </c>
      <c r="H1136" s="30">
        <f t="shared" si="361"/>
        <v>1.4347152488447534E-2</v>
      </c>
      <c r="I1136" s="30">
        <f t="shared" si="342"/>
        <v>3.7124278395080879</v>
      </c>
      <c r="J1136" s="30">
        <f t="shared" si="343"/>
        <v>39.966698579928135</v>
      </c>
      <c r="K1136" s="30">
        <f t="shared" si="344"/>
        <v>109.65632988485564</v>
      </c>
      <c r="L1136" s="30">
        <f t="shared" si="345"/>
        <v>4382.089729536734</v>
      </c>
      <c r="M1136" s="30">
        <f t="shared" si="346"/>
        <v>3.3690538565609336E-2</v>
      </c>
      <c r="N1136" s="30">
        <f t="shared" si="347"/>
        <v>2.4835383727048244E-2</v>
      </c>
      <c r="O1136" s="30">
        <f t="shared" si="348"/>
        <v>47.665372642459012</v>
      </c>
      <c r="P1136" s="30">
        <f t="shared" si="349"/>
        <v>0.11120115127515211</v>
      </c>
      <c r="Q1136" s="30">
        <f t="shared" si="350"/>
        <v>6.1431866763493666E-2</v>
      </c>
      <c r="R1136" s="30">
        <f t="shared" si="355"/>
        <v>2.2476641630693539</v>
      </c>
      <c r="S1136" s="30">
        <f t="shared" si="356"/>
        <v>-76.901344289631481</v>
      </c>
      <c r="T1136" s="30">
        <f t="shared" si="357"/>
        <v>-15.592974703669087</v>
      </c>
      <c r="U1136" s="39">
        <f t="shared" si="358"/>
        <v>11865834.516375186</v>
      </c>
      <c r="V1136" s="39">
        <f t="shared" si="351"/>
        <v>1423900.1419650223</v>
      </c>
      <c r="W1136" s="39">
        <f t="shared" si="352"/>
        <v>37329215.394951232</v>
      </c>
      <c r="X1136" s="30">
        <f t="shared" si="353"/>
        <v>285.66425877032532</v>
      </c>
    </row>
    <row r="1137" spans="5:24" x14ac:dyDescent="0.3">
      <c r="E1137" s="30">
        <f t="shared" si="359"/>
        <v>11.349999999999802</v>
      </c>
      <c r="F1137" s="30">
        <f t="shared" si="360"/>
        <v>253.84798325858617</v>
      </c>
      <c r="G1137" s="30">
        <f t="shared" si="354"/>
        <v>5.5367355967433145</v>
      </c>
      <c r="H1137" s="30">
        <f t="shared" si="361"/>
        <v>8.8547627928647898E-3</v>
      </c>
      <c r="I1137" s="30">
        <f t="shared" si="342"/>
        <v>2.943414396611773</v>
      </c>
      <c r="J1137" s="30">
        <f t="shared" si="343"/>
        <v>39.810768832891441</v>
      </c>
      <c r="K1137" s="30">
        <f t="shared" si="344"/>
        <v>109.78627134071955</v>
      </c>
      <c r="L1137" s="30">
        <f t="shared" si="345"/>
        <v>4387.2824541134196</v>
      </c>
      <c r="M1137" s="30">
        <f t="shared" si="346"/>
        <v>2.7004274562146414E-2</v>
      </c>
      <c r="N1137" s="30">
        <f t="shared" si="347"/>
        <v>2.4907596585230223E-2</v>
      </c>
      <c r="O1137" s="30">
        <f t="shared" si="348"/>
        <v>47.554740486936481</v>
      </c>
      <c r="P1137" s="30">
        <f t="shared" si="349"/>
        <v>3.2848859533024029E-2</v>
      </c>
      <c r="Q1137" s="30">
        <f t="shared" si="350"/>
        <v>6.1251337635400166E-2</v>
      </c>
      <c r="R1137" s="30">
        <f t="shared" si="355"/>
        <v>0.53223747598286786</v>
      </c>
      <c r="S1137" s="30">
        <f t="shared" si="356"/>
        <v>-208.6824545634673</v>
      </c>
      <c r="T1137" s="30">
        <f t="shared" si="357"/>
        <v>-15.54852853063707</v>
      </c>
      <c r="U1137" s="39">
        <f t="shared" si="358"/>
        <v>9511769.2162473127</v>
      </c>
      <c r="V1137" s="39">
        <f t="shared" si="351"/>
        <v>1141412.3059496775</v>
      </c>
      <c r="W1137" s="39">
        <f t="shared" si="352"/>
        <v>37340629.518010728</v>
      </c>
      <c r="X1137" s="30">
        <f t="shared" si="353"/>
        <v>285.81644652205057</v>
      </c>
    </row>
    <row r="1138" spans="5:24" x14ac:dyDescent="0.3">
      <c r="E1138" s="30">
        <f t="shared" si="359"/>
        <v>11.359999999999802</v>
      </c>
      <c r="F1138" s="30">
        <f t="shared" si="360"/>
        <v>253.853305633346</v>
      </c>
      <c r="G1138" s="30">
        <f t="shared" si="354"/>
        <v>5.5367565633032836</v>
      </c>
      <c r="H1138" s="30">
        <f t="shared" si="361"/>
        <v>2.0966559969082255E-3</v>
      </c>
      <c r="I1138" s="30">
        <f t="shared" si="342"/>
        <v>0.85658985097709994</v>
      </c>
      <c r="J1138" s="30">
        <f t="shared" si="343"/>
        <v>39.655283547585071</v>
      </c>
      <c r="K1138" s="30">
        <f t="shared" si="344"/>
        <v>109.9158424118082</v>
      </c>
      <c r="L1138" s="30">
        <f t="shared" si="345"/>
        <v>4392.4603773619801</v>
      </c>
      <c r="M1138" s="30">
        <f t="shared" si="346"/>
        <v>8.0348533803357193E-3</v>
      </c>
      <c r="N1138" s="30">
        <f t="shared" si="347"/>
        <v>2.4980026407269797E-2</v>
      </c>
      <c r="O1138" s="30">
        <f t="shared" si="348"/>
        <v>47.444423677011613</v>
      </c>
      <c r="P1138" s="30">
        <f t="shared" si="349"/>
        <v>-0.89225528517826003</v>
      </c>
      <c r="Q1138" s="30">
        <f t="shared" si="350"/>
        <v>6.0739163263491276E-2</v>
      </c>
      <c r="R1138" s="30">
        <f t="shared" si="355"/>
        <v>-4.3015881874162272</v>
      </c>
      <c r="S1138" s="30">
        <f t="shared" si="356"/>
        <v>2.2859759137991418</v>
      </c>
      <c r="T1138" s="30">
        <f t="shared" si="357"/>
        <v>-15.418837375840752</v>
      </c>
      <c r="U1138" s="39">
        <f t="shared" si="358"/>
        <v>2830191.689262568</v>
      </c>
      <c r="V1138" s="39">
        <f t="shared" si="351"/>
        <v>339623.00271150813</v>
      </c>
      <c r="W1138" s="39">
        <f t="shared" si="352"/>
        <v>37344025.748037845</v>
      </c>
      <c r="X1138" s="30">
        <f t="shared" si="353"/>
        <v>285.9674724845076</v>
      </c>
    </row>
    <row r="1139" spans="5:24" x14ac:dyDescent="0.3">
      <c r="E1139" s="30">
        <f t="shared" si="359"/>
        <v>11.369999999999802</v>
      </c>
      <c r="F1139" s="30">
        <f t="shared" si="360"/>
        <v>253.81028975147183</v>
      </c>
      <c r="G1139" s="30">
        <f t="shared" si="354"/>
        <v>5.536587097214448</v>
      </c>
      <c r="H1139" s="30">
        <f t="shared" si="361"/>
        <v>-1.6946608883561254E-2</v>
      </c>
      <c r="I1139" s="30">
        <f t="shared" si="342"/>
        <v>0.87944961011509137</v>
      </c>
      <c r="J1139" s="30">
        <f t="shared" si="343"/>
        <v>39.501095173826663</v>
      </c>
      <c r="K1139" s="30">
        <f t="shared" si="344"/>
        <v>110.04433272327354</v>
      </c>
      <c r="L1139" s="30">
        <f t="shared" si="345"/>
        <v>4397.5951112602288</v>
      </c>
      <c r="M1139" s="30">
        <f t="shared" si="346"/>
        <v>8.2855390078229469E-3</v>
      </c>
      <c r="N1139" s="30">
        <f t="shared" si="347"/>
        <v>2.5052673845035879E-2</v>
      </c>
      <c r="O1139" s="30">
        <f t="shared" si="348"/>
        <v>47.335027025830016</v>
      </c>
      <c r="P1139" s="30">
        <f t="shared" si="349"/>
        <v>-0.85616834779177009</v>
      </c>
      <c r="Q1139" s="30">
        <f t="shared" si="350"/>
        <v>6.0745931775433436E-2</v>
      </c>
      <c r="R1139" s="30">
        <f t="shared" si="355"/>
        <v>-4.2556713513350122</v>
      </c>
      <c r="S1139" s="30">
        <f t="shared" si="356"/>
        <v>2.4562401328507497</v>
      </c>
      <c r="T1139" s="30">
        <f t="shared" si="357"/>
        <v>-15.4179425451459</v>
      </c>
      <c r="U1139" s="39">
        <f t="shared" si="358"/>
        <v>2917998.4929536451</v>
      </c>
      <c r="V1139" s="39">
        <f t="shared" si="351"/>
        <v>350159.8191544374</v>
      </c>
      <c r="W1139" s="39">
        <f t="shared" si="352"/>
        <v>37347527.346229389</v>
      </c>
      <c r="X1139" s="30">
        <f t="shared" si="353"/>
        <v>286.11549194927034</v>
      </c>
    </row>
    <row r="1140" spans="5:24" x14ac:dyDescent="0.3">
      <c r="E1140" s="30">
        <f t="shared" si="359"/>
        <v>11.379999999999802</v>
      </c>
      <c r="F1140" s="30">
        <f t="shared" si="360"/>
        <v>253.76773303795846</v>
      </c>
      <c r="G1140" s="30">
        <f t="shared" si="354"/>
        <v>5.5364194118076639</v>
      </c>
      <c r="H1140" s="30">
        <f t="shared" si="361"/>
        <v>-1.6768540678402388E-2</v>
      </c>
      <c r="I1140" s="30">
        <f t="shared" si="342"/>
        <v>0.90401201144359888</v>
      </c>
      <c r="J1140" s="30">
        <f t="shared" si="343"/>
        <v>39.346915748375203</v>
      </c>
      <c r="K1140" s="30">
        <f t="shared" si="344"/>
        <v>110.17281557781642</v>
      </c>
      <c r="L1140" s="30">
        <f t="shared" si="345"/>
        <v>4402.7295471647049</v>
      </c>
      <c r="M1140" s="30">
        <f t="shared" si="346"/>
        <v>8.5543314890836608E-3</v>
      </c>
      <c r="N1140" s="30">
        <f t="shared" si="347"/>
        <v>2.5125539552355868E-2</v>
      </c>
      <c r="O1140" s="30">
        <f t="shared" si="348"/>
        <v>47.225636723472206</v>
      </c>
      <c r="P1140" s="30">
        <f t="shared" si="349"/>
        <v>-0.81957588655473435</v>
      </c>
      <c r="Q1140" s="30">
        <f t="shared" si="350"/>
        <v>6.0753189172427474E-2</v>
      </c>
      <c r="R1140" s="30">
        <f t="shared" si="355"/>
        <v>-4.2052379039169265</v>
      </c>
      <c r="S1140" s="30">
        <f t="shared" si="356"/>
        <v>2.6487032442663372</v>
      </c>
      <c r="T1140" s="30">
        <f t="shared" si="357"/>
        <v>-15.417199091113163</v>
      </c>
      <c r="U1140" s="39">
        <f t="shared" si="358"/>
        <v>3012156.6064706575</v>
      </c>
      <c r="V1140" s="39">
        <f t="shared" si="351"/>
        <v>361458.79277647886</v>
      </c>
      <c r="W1140" s="39">
        <f t="shared" si="352"/>
        <v>37351141.934157155</v>
      </c>
      <c r="X1140" s="30">
        <f t="shared" si="353"/>
        <v>286.26329955557617</v>
      </c>
    </row>
    <row r="1141" spans="5:24" x14ac:dyDescent="0.3">
      <c r="E1141" s="30">
        <f t="shared" si="359"/>
        <v>11.389999999999802</v>
      </c>
      <c r="F1141" s="30">
        <f t="shared" si="360"/>
        <v>253.72568065891929</v>
      </c>
      <c r="G1141" s="30">
        <f t="shared" si="354"/>
        <v>5.5362536859952671</v>
      </c>
      <c r="H1141" s="30">
        <f t="shared" si="361"/>
        <v>-1.6572581239682194E-2</v>
      </c>
      <c r="I1141" s="30">
        <f t="shared" si="342"/>
        <v>0.93049904388626226</v>
      </c>
      <c r="J1141" s="30">
        <f t="shared" si="343"/>
        <v>39.192743757464072</v>
      </c>
      <c r="K1141" s="30">
        <f t="shared" si="344"/>
        <v>110.30129223690903</v>
      </c>
      <c r="L1141" s="30">
        <f t="shared" si="345"/>
        <v>4407.8637354864013</v>
      </c>
      <c r="M1141" s="30">
        <f t="shared" si="346"/>
        <v>8.8435428729197081E-3</v>
      </c>
      <c r="N1141" s="30">
        <f t="shared" si="347"/>
        <v>2.5198624185021664E-2</v>
      </c>
      <c r="O1141" s="30">
        <f t="shared" si="348"/>
        <v>47.116251695920759</v>
      </c>
      <c r="P1141" s="30">
        <f t="shared" si="349"/>
        <v>-0.78243361356164565</v>
      </c>
      <c r="Q1141" s="30">
        <f t="shared" si="350"/>
        <v>6.0760997879791043E-2</v>
      </c>
      <c r="R1141" s="30">
        <f t="shared" si="355"/>
        <v>-4.1497041381450392</v>
      </c>
      <c r="S1141" s="30">
        <f t="shared" si="356"/>
        <v>2.8677627034119011</v>
      </c>
      <c r="T1141" s="30">
        <f t="shared" si="357"/>
        <v>-15.416625544565134</v>
      </c>
      <c r="U1141" s="39">
        <f t="shared" si="358"/>
        <v>3113477.8751915148</v>
      </c>
      <c r="V1141" s="39">
        <f t="shared" si="351"/>
        <v>373617.34502298175</v>
      </c>
      <c r="W1141" s="39">
        <f t="shared" si="352"/>
        <v>37354878.107607387</v>
      </c>
      <c r="X1141" s="30">
        <f t="shared" si="353"/>
        <v>286.4108989919726</v>
      </c>
    </row>
    <row r="1142" spans="5:24" x14ac:dyDescent="0.3">
      <c r="E1142" s="30">
        <f t="shared" si="359"/>
        <v>11.399999999999801</v>
      </c>
      <c r="F1142" s="30">
        <f t="shared" si="360"/>
        <v>253.68418361753783</v>
      </c>
      <c r="G1142" s="30">
        <f t="shared" si="354"/>
        <v>5.5360901218062537</v>
      </c>
      <c r="H1142" s="30">
        <f t="shared" si="361"/>
        <v>-1.6356418901342096E-2</v>
      </c>
      <c r="I1142" s="30">
        <f t="shared" si="342"/>
        <v>0.95917667092038128</v>
      </c>
      <c r="J1142" s="30">
        <f t="shared" si="343"/>
        <v>39.03857750201842</v>
      </c>
      <c r="K1142" s="30">
        <f t="shared" si="344"/>
        <v>110.42976411644707</v>
      </c>
      <c r="L1142" s="30">
        <f t="shared" si="345"/>
        <v>4412.9977328073865</v>
      </c>
      <c r="M1142" s="30">
        <f t="shared" si="346"/>
        <v>9.1559368559270115E-3</v>
      </c>
      <c r="N1142" s="30">
        <f t="shared" si="347"/>
        <v>2.5271928400795427E-2</v>
      </c>
      <c r="O1142" s="30">
        <f t="shared" si="348"/>
        <v>47.006870737682071</v>
      </c>
      <c r="P1142" s="30">
        <f t="shared" si="349"/>
        <v>-0.74468965280345745</v>
      </c>
      <c r="Q1142" s="30">
        <f t="shared" si="350"/>
        <v>6.0769432517332245E-2</v>
      </c>
      <c r="R1142" s="30">
        <f t="shared" si="355"/>
        <v>-4.0883721582470871</v>
      </c>
      <c r="S1142" s="30">
        <f t="shared" si="356"/>
        <v>3.119039398231835</v>
      </c>
      <c r="T1142" s="30">
        <f t="shared" si="357"/>
        <v>-15.416243877060488</v>
      </c>
      <c r="U1142" s="39">
        <f t="shared" si="358"/>
        <v>3222932.8138862918</v>
      </c>
      <c r="V1142" s="39">
        <f t="shared" si="351"/>
        <v>386751.93766635499</v>
      </c>
      <c r="W1142" s="39">
        <f t="shared" si="352"/>
        <v>37358745.626984052</v>
      </c>
      <c r="X1142" s="30">
        <f t="shared" si="353"/>
        <v>286.55829433814569</v>
      </c>
    </row>
    <row r="1143" spans="5:24" x14ac:dyDescent="0.3">
      <c r="E1143" s="30">
        <f t="shared" si="359"/>
        <v>11.409999999999801</v>
      </c>
      <c r="F1143" s="30">
        <f t="shared" si="360"/>
        <v>253.64329989595535</v>
      </c>
      <c r="G1143" s="30">
        <f t="shared" si="354"/>
        <v>5.53592894890315</v>
      </c>
      <c r="H1143" s="30">
        <f t="shared" si="361"/>
        <v>-1.6117290310369015E-2</v>
      </c>
      <c r="I1143" s="30">
        <f t="shared" ref="I1143:I1206" si="362">$B$11*S1142+I1142</f>
        <v>0.99036706490269966</v>
      </c>
      <c r="J1143" s="30">
        <f t="shared" ref="J1143:J1206" si="363">$B$11*T1142+J1142</f>
        <v>38.884415063247815</v>
      </c>
      <c r="K1143" s="30">
        <f t="shared" ref="K1143:K1206" si="364">-$B$11*T1142/1.2+K1142</f>
        <v>110.55823281542258</v>
      </c>
      <c r="L1143" s="30">
        <f t="shared" ref="L1143:L1206" si="365">K1143*$B$15/1000</f>
        <v>4418.1316030266316</v>
      </c>
      <c r="M1143" s="30">
        <f t="shared" ref="M1143:M1206" si="366">$B$5*I1143/(O1143*(1+J1143/$B$4)+I1143)</f>
        <v>9.4948532032117887E-3</v>
      </c>
      <c r="N1143" s="30">
        <f t="shared" ref="N1143:N1206" si="367">$B$6*(1+EXP(0.005*E1143*60))</f>
        <v>2.5345452859415592E-2</v>
      </c>
      <c r="O1143" s="30">
        <f t="shared" ref="O1143:O1206" si="368">19.309+0.7095*J1143</f>
        <v>46.897492487374322</v>
      </c>
      <c r="P1143" s="30">
        <f t="shared" ref="P1143:P1206" si="369">1/(1/$B$3+N1143/($B$3*(M1143-N1143)))</f>
        <v>-0.7062826208254267</v>
      </c>
      <c r="Q1143" s="30">
        <f t="shared" ref="Q1143:Q1206" si="370">M1143*$B$7+$B$8</f>
        <v>6.0778583258708933E-2</v>
      </c>
      <c r="R1143" s="30">
        <f t="shared" si="355"/>
        <v>-4.0203984021292278</v>
      </c>
      <c r="S1143" s="30">
        <f t="shared" si="356"/>
        <v>3.4098331566983093</v>
      </c>
      <c r="T1143" s="30">
        <f t="shared" si="357"/>
        <v>-15.416080420740002</v>
      </c>
      <c r="U1143" s="39">
        <f t="shared" si="358"/>
        <v>3341694.3273408124</v>
      </c>
      <c r="V1143" s="39">
        <f t="shared" ref="V1143:V1206" si="371">0.12*U1143</f>
        <v>401003.3192808975</v>
      </c>
      <c r="W1143" s="39">
        <f t="shared" ref="W1143:W1206" si="372">V1143*$B$11+W1142</f>
        <v>37362755.660176858</v>
      </c>
      <c r="X1143" s="30">
        <f t="shared" ref="X1143:X1206" si="373">L1143/(E1143+$B$18)</f>
        <v>286.70549013800706</v>
      </c>
    </row>
    <row r="1144" spans="5:24" x14ac:dyDescent="0.3">
      <c r="E1144" s="30">
        <f t="shared" si="359"/>
        <v>11.419999999999801</v>
      </c>
      <c r="F1144" s="30">
        <f t="shared" si="360"/>
        <v>253.60309591193405</v>
      </c>
      <c r="G1144" s="30">
        <f t="shared" si="354"/>
        <v>5.5357704303431854</v>
      </c>
      <c r="H1144" s="30">
        <f t="shared" si="361"/>
        <v>-1.585185599646266E-2</v>
      </c>
      <c r="I1144" s="30">
        <f t="shared" si="362"/>
        <v>1.0244653964696828</v>
      </c>
      <c r="J1144" s="30">
        <f t="shared" si="363"/>
        <v>38.730254259040414</v>
      </c>
      <c r="K1144" s="30">
        <f t="shared" si="364"/>
        <v>110.68670015226209</v>
      </c>
      <c r="L1144" s="30">
        <f t="shared" si="365"/>
        <v>4423.2654188121542</v>
      </c>
      <c r="M1144" s="30">
        <f t="shared" si="366"/>
        <v>9.8643781567078776E-3</v>
      </c>
      <c r="N1144" s="30">
        <f t="shared" si="367"/>
        <v>2.5419198222602801E-2</v>
      </c>
      <c r="O1144" s="30">
        <f t="shared" si="368"/>
        <v>46.788115396789181</v>
      </c>
      <c r="P1144" s="30">
        <f t="shared" si="369"/>
        <v>-0.66713904107557731</v>
      </c>
      <c r="Q1144" s="30">
        <f t="shared" si="370"/>
        <v>6.0788560432453329E-2</v>
      </c>
      <c r="R1144" s="30">
        <f t="shared" si="355"/>
        <v>-3.9447505250640265</v>
      </c>
      <c r="S1144" s="30">
        <f t="shared" si="356"/>
        <v>3.7497982965499621</v>
      </c>
      <c r="T1144" s="30">
        <f t="shared" si="357"/>
        <v>-15.416167121699861</v>
      </c>
      <c r="U1144" s="39">
        <f t="shared" si="358"/>
        <v>3471197.5923922276</v>
      </c>
      <c r="V1144" s="39">
        <f t="shared" si="371"/>
        <v>416543.71108706732</v>
      </c>
      <c r="W1144" s="39">
        <f t="shared" si="372"/>
        <v>37366921.097287729</v>
      </c>
      <c r="X1144" s="30">
        <f t="shared" si="373"/>
        <v>286.85249149236131</v>
      </c>
    </row>
    <row r="1145" spans="5:24" x14ac:dyDescent="0.3">
      <c r="E1145" s="30">
        <f t="shared" si="359"/>
        <v>11.429999999999801</v>
      </c>
      <c r="F1145" s="30">
        <f t="shared" si="360"/>
        <v>253.5636484066834</v>
      </c>
      <c r="G1145" s="30">
        <f t="shared" si="354"/>
        <v>5.5356148700436503</v>
      </c>
      <c r="H1145" s="30">
        <f t="shared" si="361"/>
        <v>-1.5556029953511796E-2</v>
      </c>
      <c r="I1145" s="30">
        <f t="shared" si="362"/>
        <v>1.0619633794351824</v>
      </c>
      <c r="J1145" s="30">
        <f t="shared" si="363"/>
        <v>38.576092587823418</v>
      </c>
      <c r="K1145" s="30">
        <f t="shared" si="364"/>
        <v>110.81516821160959</v>
      </c>
      <c r="L1145" s="30">
        <f t="shared" si="365"/>
        <v>4428.3992634705637</v>
      </c>
      <c r="M1145" s="30">
        <f t="shared" si="366"/>
        <v>1.0269582922117838E-2</v>
      </c>
      <c r="N1145" s="30">
        <f t="shared" si="367"/>
        <v>2.5493165154065807E-2</v>
      </c>
      <c r="O1145" s="30">
        <f t="shared" si="368"/>
        <v>46.678737691060718</v>
      </c>
      <c r="P1145" s="30">
        <f t="shared" si="369"/>
        <v>-0.6271697875115102</v>
      </c>
      <c r="Q1145" s="30">
        <f t="shared" si="370"/>
        <v>6.0799500961119392E-2</v>
      </c>
      <c r="R1145" s="30">
        <f t="shared" si="355"/>
        <v>-3.8601470525518873</v>
      </c>
      <c r="S1145" s="30">
        <f t="shared" si="356"/>
        <v>4.151974417771803</v>
      </c>
      <c r="T1145" s="30">
        <f t="shared" si="357"/>
        <v>-15.416543285007087</v>
      </c>
      <c r="U1145" s="39">
        <f t="shared" si="358"/>
        <v>3613223.8651338764</v>
      </c>
      <c r="V1145" s="39">
        <f t="shared" si="371"/>
        <v>433586.86381606513</v>
      </c>
      <c r="W1145" s="39">
        <f t="shared" si="372"/>
        <v>37371256.965925887</v>
      </c>
      <c r="X1145" s="30">
        <f t="shared" si="373"/>
        <v>286.99930417826448</v>
      </c>
    </row>
    <row r="1146" spans="5:24" x14ac:dyDescent="0.3">
      <c r="E1146" s="30">
        <f t="shared" si="359"/>
        <v>11.439999999999801</v>
      </c>
      <c r="F1146" s="30">
        <f t="shared" si="360"/>
        <v>253.52504693615788</v>
      </c>
      <c r="G1146" s="30">
        <f t="shared" si="354"/>
        <v>5.5354626226322816</v>
      </c>
      <c r="H1146" s="30">
        <f t="shared" si="361"/>
        <v>-1.5224741136865561E-2</v>
      </c>
      <c r="I1146" s="30">
        <f t="shared" si="362"/>
        <v>1.1034831236129004</v>
      </c>
      <c r="J1146" s="30">
        <f t="shared" si="363"/>
        <v>38.421927154973346</v>
      </c>
      <c r="K1146" s="30">
        <f t="shared" si="364"/>
        <v>110.94363940565131</v>
      </c>
      <c r="L1146" s="30">
        <f t="shared" si="365"/>
        <v>4433.5332333977231</v>
      </c>
      <c r="M1146" s="30">
        <f t="shared" si="366"/>
        <v>1.0716865838361183E-2</v>
      </c>
      <c r="N1146" s="30">
        <f t="shared" si="367"/>
        <v>2.5567354319507483E-2</v>
      </c>
      <c r="O1146" s="30">
        <f t="shared" si="368"/>
        <v>46.569357316453591</v>
      </c>
      <c r="P1146" s="30">
        <f t="shared" si="369"/>
        <v>-0.58626507462208099</v>
      </c>
      <c r="Q1146" s="30">
        <f t="shared" si="370"/>
        <v>6.0811577599857967E-2</v>
      </c>
      <c r="R1146" s="30">
        <f t="shared" si="355"/>
        <v>-3.7649707892074877</v>
      </c>
      <c r="S1146" s="30">
        <f t="shared" si="356"/>
        <v>4.6344120301391962</v>
      </c>
      <c r="T1146" s="30">
        <f t="shared" si="357"/>
        <v>-15.417258065265798</v>
      </c>
      <c r="U1146" s="39">
        <f t="shared" si="358"/>
        <v>3770020.7261020844</v>
      </c>
      <c r="V1146" s="39">
        <f t="shared" si="371"/>
        <v>452402.4871322501</v>
      </c>
      <c r="W1146" s="39">
        <f t="shared" si="372"/>
        <v>37375780.990797207</v>
      </c>
      <c r="X1146" s="30">
        <f t="shared" si="373"/>
        <v>287.14593480555573</v>
      </c>
    </row>
    <row r="1147" spans="5:24" x14ac:dyDescent="0.3">
      <c r="E1147" s="30">
        <f t="shared" si="359"/>
        <v>11.4499999999998</v>
      </c>
      <c r="F1147" s="30">
        <f t="shared" si="360"/>
        <v>253.48739722826579</v>
      </c>
      <c r="G1147" s="30">
        <f t="shared" si="354"/>
        <v>5.5353141067195279</v>
      </c>
      <c r="H1147" s="30">
        <f t="shared" si="361"/>
        <v>-1.4851591275366616E-2</v>
      </c>
      <c r="I1147" s="30">
        <f t="shared" si="362"/>
        <v>1.1498272439142923</v>
      </c>
      <c r="J1147" s="30">
        <f t="shared" si="363"/>
        <v>38.267754574320691</v>
      </c>
      <c r="K1147" s="30">
        <f t="shared" si="364"/>
        <v>111.0721165561952</v>
      </c>
      <c r="L1147" s="30">
        <f t="shared" si="365"/>
        <v>4438.6674413588116</v>
      </c>
      <c r="M1147" s="30">
        <f t="shared" si="366"/>
        <v>1.1214457741623801E-2</v>
      </c>
      <c r="N1147" s="30">
        <f t="shared" si="367"/>
        <v>2.5641766386630842E-2</v>
      </c>
      <c r="O1147" s="30">
        <f t="shared" si="368"/>
        <v>46.45997187048053</v>
      </c>
      <c r="P1147" s="30">
        <f t="shared" si="369"/>
        <v>-0.5442872005608913</v>
      </c>
      <c r="Q1147" s="30">
        <f t="shared" si="370"/>
        <v>6.0825012581246056E-2</v>
      </c>
      <c r="R1147" s="30">
        <f t="shared" si="355"/>
        <v>-3.6571409174316929</v>
      </c>
      <c r="S1147" s="30">
        <f t="shared" si="356"/>
        <v>5.2228376881197072</v>
      </c>
      <c r="T1147" s="30">
        <f t="shared" si="357"/>
        <v>-15.418374125596584</v>
      </c>
      <c r="U1147" s="39">
        <f t="shared" si="358"/>
        <v>3944479.678701269</v>
      </c>
      <c r="V1147" s="39">
        <f t="shared" si="371"/>
        <v>473337.56144415226</v>
      </c>
      <c r="W1147" s="39">
        <f t="shared" si="372"/>
        <v>37380514.366411649</v>
      </c>
      <c r="X1147" s="30">
        <f t="shared" si="373"/>
        <v>287.29239102646403</v>
      </c>
    </row>
    <row r="1148" spans="5:24" x14ac:dyDescent="0.3">
      <c r="E1148" s="30">
        <f t="shared" si="359"/>
        <v>11.4599999999998</v>
      </c>
      <c r="F1148" s="30">
        <f t="shared" si="360"/>
        <v>253.45082581909148</v>
      </c>
      <c r="G1148" s="30">
        <f t="shared" si="354"/>
        <v>5.5351698232247148</v>
      </c>
      <c r="H1148" s="30">
        <f t="shared" si="361"/>
        <v>-1.4428349481310221E-2</v>
      </c>
      <c r="I1148" s="30">
        <f t="shared" si="362"/>
        <v>1.2020556207954893</v>
      </c>
      <c r="J1148" s="30">
        <f t="shared" si="363"/>
        <v>38.113570833064728</v>
      </c>
      <c r="K1148" s="30">
        <f t="shared" si="364"/>
        <v>111.20060300724184</v>
      </c>
      <c r="L1148" s="30">
        <f t="shared" si="365"/>
        <v>4443.8020209868846</v>
      </c>
      <c r="M1148" s="30">
        <f t="shared" si="366"/>
        <v>1.1773194334973454E-2</v>
      </c>
      <c r="N1148" s="30">
        <f t="shared" si="367"/>
        <v>2.5716402025144983E-2</v>
      </c>
      <c r="O1148" s="30">
        <f t="shared" si="368"/>
        <v>46.350578506059428</v>
      </c>
      <c r="P1148" s="30">
        <f t="shared" si="369"/>
        <v>-0.50105968516068844</v>
      </c>
      <c r="Q1148" s="30">
        <f t="shared" si="370"/>
        <v>6.0840098469266496E-2</v>
      </c>
      <c r="R1148" s="30">
        <f t="shared" si="355"/>
        <v>-3.533917503641081</v>
      </c>
      <c r="S1148" s="30">
        <f t="shared" si="356"/>
        <v>5.9552303150686221</v>
      </c>
      <c r="T1148" s="30">
        <f t="shared" si="357"/>
        <v>-15.419973199950437</v>
      </c>
      <c r="U1148" s="39">
        <f t="shared" si="358"/>
        <v>4140407.5846977313</v>
      </c>
      <c r="V1148" s="39">
        <f t="shared" si="371"/>
        <v>496848.91016372776</v>
      </c>
      <c r="W1148" s="39">
        <f t="shared" si="372"/>
        <v>37385482.85551329</v>
      </c>
      <c r="X1148" s="30">
        <f t="shared" si="373"/>
        <v>287.43868182321745</v>
      </c>
    </row>
    <row r="1149" spans="5:24" x14ac:dyDescent="0.3">
      <c r="E1149" s="30">
        <f t="shared" si="359"/>
        <v>11.4699999999998</v>
      </c>
      <c r="F1149" s="30">
        <f t="shared" si="360"/>
        <v>253.41548664405508</v>
      </c>
      <c r="G1149" s="30">
        <f t="shared" si="354"/>
        <v>5.5350303814262576</v>
      </c>
      <c r="H1149" s="30">
        <f t="shared" si="361"/>
        <v>-1.3944179845726268E-2</v>
      </c>
      <c r="I1149" s="30">
        <f t="shared" si="362"/>
        <v>1.2616079239461755</v>
      </c>
      <c r="J1149" s="30">
        <f t="shared" si="363"/>
        <v>37.959371101065223</v>
      </c>
      <c r="K1149" s="30">
        <f t="shared" si="364"/>
        <v>111.3291027839081</v>
      </c>
      <c r="L1149" s="30">
        <f t="shared" si="365"/>
        <v>4448.9371331337925</v>
      </c>
      <c r="M1149" s="30">
        <f t="shared" si="366"/>
        <v>1.240774606226722E-2</v>
      </c>
      <c r="N1149" s="30">
        <f t="shared" si="367"/>
        <v>2.579126190677114E-2</v>
      </c>
      <c r="O1149" s="30">
        <f t="shared" si="368"/>
        <v>46.241173796205779</v>
      </c>
      <c r="P1149" s="30">
        <f t="shared" si="369"/>
        <v>-0.45635036094057319</v>
      </c>
      <c r="Q1149" s="30">
        <f t="shared" si="370"/>
        <v>6.085723136590343E-2</v>
      </c>
      <c r="R1149" s="30">
        <f t="shared" si="355"/>
        <v>-3.3915901807433828</v>
      </c>
      <c r="S1149" s="30">
        <f t="shared" si="356"/>
        <v>6.8901337122745581</v>
      </c>
      <c r="T1149" s="30">
        <f t="shared" si="357"/>
        <v>-15.42216490240027</v>
      </c>
      <c r="U1149" s="39">
        <f t="shared" si="358"/>
        <v>4362958.8862714143</v>
      </c>
      <c r="V1149" s="39">
        <f t="shared" si="371"/>
        <v>523555.06635256973</v>
      </c>
      <c r="W1149" s="39">
        <f t="shared" si="372"/>
        <v>37390718.406176813</v>
      </c>
      <c r="X1149" s="30">
        <f t="shared" si="373"/>
        <v>287.58481791427602</v>
      </c>
    </row>
    <row r="1150" spans="5:24" x14ac:dyDescent="0.3">
      <c r="E1150" s="30">
        <f t="shared" si="359"/>
        <v>11.4799999999998</v>
      </c>
      <c r="F1150" s="30">
        <f t="shared" si="360"/>
        <v>253.38157074224765</v>
      </c>
      <c r="G1150" s="30">
        <f t="shared" si="354"/>
        <v>5.5348965373110888</v>
      </c>
      <c r="H1150" s="30">
        <f t="shared" si="361"/>
        <v>-1.33844115168813E-2</v>
      </c>
      <c r="I1150" s="30">
        <f t="shared" si="362"/>
        <v>1.3305092610689211</v>
      </c>
      <c r="J1150" s="30">
        <f t="shared" si="363"/>
        <v>37.805149452041221</v>
      </c>
      <c r="K1150" s="30">
        <f t="shared" si="364"/>
        <v>111.45762082476143</v>
      </c>
      <c r="L1150" s="30">
        <f t="shared" si="365"/>
        <v>4454.0729751547224</v>
      </c>
      <c r="M1150" s="30">
        <f t="shared" si="366"/>
        <v>1.3138677148622564E-2</v>
      </c>
      <c r="N1150" s="30">
        <f t="shared" si="367"/>
        <v>2.5866346705248774E-2</v>
      </c>
      <c r="O1150" s="30">
        <f t="shared" si="368"/>
        <v>46.131753536223243</v>
      </c>
      <c r="P1150" s="30">
        <f t="shared" si="369"/>
        <v>-0.40984376065020045</v>
      </c>
      <c r="Q1150" s="30">
        <f t="shared" si="370"/>
        <v>6.0876966505235025E-2</v>
      </c>
      <c r="R1150" s="30">
        <f t="shared" si="355"/>
        <v>-3.2249569041462358</v>
      </c>
      <c r="S1150" s="30">
        <f t="shared" si="356"/>
        <v>8.1228481997915036</v>
      </c>
      <c r="T1150" s="30">
        <f t="shared" si="357"/>
        <v>-15.425101395119649</v>
      </c>
      <c r="U1150" s="39">
        <f t="shared" si="358"/>
        <v>4619359.2318052091</v>
      </c>
      <c r="V1150" s="39">
        <f t="shared" si="371"/>
        <v>554323.10781662504</v>
      </c>
      <c r="W1150" s="39">
        <f t="shared" si="372"/>
        <v>37396261.637254976</v>
      </c>
      <c r="X1150" s="30">
        <f t="shared" si="373"/>
        <v>287.73081234850002</v>
      </c>
    </row>
    <row r="1151" spans="5:24" x14ac:dyDescent="0.3">
      <c r="E1151" s="30">
        <f t="shared" si="359"/>
        <v>11.489999999999799</v>
      </c>
      <c r="F1151" s="30">
        <f t="shared" si="360"/>
        <v>253.34932117320619</v>
      </c>
      <c r="G1151" s="30">
        <f t="shared" si="354"/>
        <v>5.5347692525151562</v>
      </c>
      <c r="H1151" s="30">
        <f t="shared" si="361"/>
        <v>-1.2728479593260289E-2</v>
      </c>
      <c r="I1151" s="30">
        <f t="shared" si="362"/>
        <v>1.4117377430668361</v>
      </c>
      <c r="J1151" s="30">
        <f t="shared" si="363"/>
        <v>37.650898438090024</v>
      </c>
      <c r="K1151" s="30">
        <f t="shared" si="364"/>
        <v>111.58616333638743</v>
      </c>
      <c r="L1151" s="30">
        <f t="shared" si="365"/>
        <v>4459.2097950774441</v>
      </c>
      <c r="M1151" s="30">
        <f t="shared" si="366"/>
        <v>1.3996115938248897E-2</v>
      </c>
      <c r="N1151" s="30">
        <f t="shared" si="367"/>
        <v>2.5941657096341567E-2</v>
      </c>
      <c r="O1151" s="30">
        <f t="shared" si="368"/>
        <v>46.022312441824873</v>
      </c>
      <c r="P1151" s="30">
        <f t="shared" si="369"/>
        <v>-0.36109325419482108</v>
      </c>
      <c r="Q1151" s="30">
        <f t="shared" si="370"/>
        <v>6.0900117352554933E-2</v>
      </c>
      <c r="R1151" s="30">
        <f t="shared" si="355"/>
        <v>-3.0263947434493734</v>
      </c>
      <c r="S1151" s="30">
        <f t="shared" si="356"/>
        <v>9.819918901347636</v>
      </c>
      <c r="T1151" s="30">
        <f t="shared" si="357"/>
        <v>-15.429003390638387</v>
      </c>
      <c r="U1151" s="39">
        <f t="shared" si="358"/>
        <v>4920195.374785115</v>
      </c>
      <c r="V1151" s="39">
        <f t="shared" si="371"/>
        <v>590423.44497421372</v>
      </c>
      <c r="W1151" s="39">
        <f t="shared" si="372"/>
        <v>37402165.87170472</v>
      </c>
      <c r="X1151" s="30">
        <f t="shared" si="373"/>
        <v>287.87668141236293</v>
      </c>
    </row>
    <row r="1152" spans="5:24" x14ac:dyDescent="0.3">
      <c r="E1152" s="30">
        <f t="shared" si="359"/>
        <v>11.499999999999799</v>
      </c>
      <c r="F1152" s="30">
        <f t="shared" si="360"/>
        <v>253.3190572257717</v>
      </c>
      <c r="G1152" s="30">
        <f t="shared" si="354"/>
        <v>5.5346497899682099</v>
      </c>
      <c r="H1152" s="30">
        <f t="shared" si="361"/>
        <v>-1.1946254694628067E-2</v>
      </c>
      <c r="I1152" s="30">
        <f t="shared" si="362"/>
        <v>1.5099369320803124</v>
      </c>
      <c r="J1152" s="30">
        <f t="shared" si="363"/>
        <v>37.49660840418364</v>
      </c>
      <c r="K1152" s="30">
        <f t="shared" si="364"/>
        <v>111.71473836464276</v>
      </c>
      <c r="L1152" s="30">
        <f t="shared" si="365"/>
        <v>4464.3479144307385</v>
      </c>
      <c r="M1152" s="30">
        <f t="shared" si="366"/>
        <v>1.5026848649227775E-2</v>
      </c>
      <c r="N1152" s="30">
        <f t="shared" si="367"/>
        <v>2.6017193757843542E-2</v>
      </c>
      <c r="O1152" s="30">
        <f t="shared" si="368"/>
        <v>45.912843662768296</v>
      </c>
      <c r="P1152" s="30">
        <f t="shared" si="369"/>
        <v>-0.30943148053025266</v>
      </c>
      <c r="Q1152" s="30">
        <f t="shared" si="370"/>
        <v>6.0927947135751365E-2</v>
      </c>
      <c r="R1152" s="30">
        <f t="shared" si="355"/>
        <v>-2.7840638615004178</v>
      </c>
      <c r="S1152" s="30">
        <f t="shared" si="356"/>
        <v>12.3018741544126</v>
      </c>
      <c r="T1152" s="30">
        <f t="shared" si="357"/>
        <v>-15.434210127130193</v>
      </c>
      <c r="U1152" s="39">
        <f t="shared" si="358"/>
        <v>5281908.1813915577</v>
      </c>
      <c r="V1152" s="39">
        <f t="shared" si="371"/>
        <v>633828.98176698689</v>
      </c>
      <c r="W1152" s="39">
        <f t="shared" si="372"/>
        <v>37408504.161522388</v>
      </c>
      <c r="X1152" s="30">
        <f t="shared" si="373"/>
        <v>288.02244609230945</v>
      </c>
    </row>
    <row r="1153" spans="5:24" x14ac:dyDescent="0.3">
      <c r="E1153" s="30">
        <f t="shared" si="359"/>
        <v>11.509999999999799</v>
      </c>
      <c r="F1153" s="30">
        <f t="shared" si="360"/>
        <v>253.2912165871567</v>
      </c>
      <c r="G1153" s="30">
        <f t="shared" si="354"/>
        <v>5.5345398804772969</v>
      </c>
      <c r="H1153" s="30">
        <f t="shared" si="361"/>
        <v>-1.0990949091294056E-2</v>
      </c>
      <c r="I1153" s="30">
        <f t="shared" si="362"/>
        <v>1.6329556736244384</v>
      </c>
      <c r="J1153" s="30">
        <f t="shared" si="363"/>
        <v>37.342266302912336</v>
      </c>
      <c r="K1153" s="30">
        <f t="shared" si="364"/>
        <v>111.84335678236884</v>
      </c>
      <c r="L1153" s="30">
        <f t="shared" si="365"/>
        <v>4469.4877677154373</v>
      </c>
      <c r="M1153" s="30">
        <f t="shared" si="366"/>
        <v>1.6309603430056534E-2</v>
      </c>
      <c r="N1153" s="30">
        <f t="shared" si="367"/>
        <v>2.6092957369585178E-2</v>
      </c>
      <c r="O1153" s="30">
        <f t="shared" si="368"/>
        <v>45.803337941916304</v>
      </c>
      <c r="P1153" s="30">
        <f t="shared" si="369"/>
        <v>-0.25378470338922104</v>
      </c>
      <c r="Q1153" s="30">
        <f t="shared" si="370"/>
        <v>6.096258151483374E-2</v>
      </c>
      <c r="R1153" s="30">
        <f t="shared" si="355"/>
        <v>-2.4780376216459623</v>
      </c>
      <c r="S1153" s="30">
        <f t="shared" si="356"/>
        <v>16.277889248972528</v>
      </c>
      <c r="T1153" s="30">
        <f t="shared" si="357"/>
        <v>-15.441286438185948</v>
      </c>
      <c r="U1153" s="39">
        <f t="shared" si="358"/>
        <v>5732163.9473039387</v>
      </c>
      <c r="V1153" s="39">
        <f t="shared" si="371"/>
        <v>687859.67367647262</v>
      </c>
      <c r="W1153" s="39">
        <f t="shared" si="372"/>
        <v>37415382.758259155</v>
      </c>
      <c r="X1153" s="30">
        <f t="shared" si="373"/>
        <v>288.16813460448066</v>
      </c>
    </row>
    <row r="1154" spans="5:24" x14ac:dyDescent="0.3">
      <c r="E1154" s="30">
        <f t="shared" si="359"/>
        <v>11.519999999999799</v>
      </c>
      <c r="F1154" s="30">
        <f t="shared" si="360"/>
        <v>253.26643621094024</v>
      </c>
      <c r="G1154" s="30">
        <f t="shared" ref="G1154:G1217" si="374">LN(F1154)</f>
        <v>5.5344420421518885</v>
      </c>
      <c r="H1154" s="30">
        <f t="shared" si="361"/>
        <v>-9.7838325408439175E-3</v>
      </c>
      <c r="I1154" s="30">
        <f t="shared" si="362"/>
        <v>1.7957345661141637</v>
      </c>
      <c r="J1154" s="30">
        <f t="shared" si="363"/>
        <v>37.187853438530475</v>
      </c>
      <c r="K1154" s="30">
        <f t="shared" si="364"/>
        <v>111.97203416935372</v>
      </c>
      <c r="L1154" s="30">
        <f t="shared" si="365"/>
        <v>4474.6299775315256</v>
      </c>
      <c r="M1154" s="30">
        <f t="shared" si="366"/>
        <v>1.7993491913933662E-2</v>
      </c>
      <c r="N1154" s="30">
        <f t="shared" si="367"/>
        <v>2.6168948613439474E-2</v>
      </c>
      <c r="O1154" s="30">
        <f t="shared" si="368"/>
        <v>45.693782014637378</v>
      </c>
      <c r="P1154" s="30">
        <f t="shared" si="369"/>
        <v>-0.19222844250917154</v>
      </c>
      <c r="Q1154" s="30">
        <f t="shared" si="370"/>
        <v>6.1008046503898419E-2</v>
      </c>
      <c r="R1154" s="30">
        <f t="shared" ref="R1154:R1217" si="375">F1154*(M1154-N1154)</f>
        <v>-2.0705687826806929</v>
      </c>
      <c r="S1154" s="30">
        <f t="shared" ref="S1154:S1217" si="376">-M1154*F1154/P1154</f>
        <v>23.706936978459471</v>
      </c>
      <c r="T1154" s="30">
        <f t="shared" ref="T1154:T1217" si="377">-Q1154*F1154</f>
        <v>-15.451290518233664</v>
      </c>
      <c r="U1154" s="39">
        <f t="shared" ref="U1154:U1217" si="378">M1154*F1154/0.9*$B$15*1000/32</f>
        <v>6323363.7387433695</v>
      </c>
      <c r="V1154" s="39">
        <f t="shared" si="371"/>
        <v>758803.64864920429</v>
      </c>
      <c r="W1154" s="39">
        <f t="shared" si="372"/>
        <v>37422970.794745646</v>
      </c>
      <c r="X1154" s="30">
        <f t="shared" si="373"/>
        <v>288.31378721208659</v>
      </c>
    </row>
    <row r="1155" spans="5:24" x14ac:dyDescent="0.3">
      <c r="E1155" s="30">
        <f t="shared" ref="E1155:E1218" si="379">E1154+$B$11</f>
        <v>11.529999999999799</v>
      </c>
      <c r="F1155" s="30">
        <f t="shared" ref="F1155:F1218" si="380">$B$11*R1154+F1154</f>
        <v>253.24573052311342</v>
      </c>
      <c r="G1155" s="30">
        <f t="shared" si="374"/>
        <v>5.5343602842428066</v>
      </c>
      <c r="H1155" s="30">
        <f t="shared" si="361"/>
        <v>-8.1757909081936475E-3</v>
      </c>
      <c r="I1155" s="30">
        <f t="shared" si="362"/>
        <v>2.0328039358987584</v>
      </c>
      <c r="J1155" s="30">
        <f t="shared" si="363"/>
        <v>37.033340533348138</v>
      </c>
      <c r="K1155" s="30">
        <f t="shared" si="364"/>
        <v>112.10079492367234</v>
      </c>
      <c r="L1155" s="30">
        <f t="shared" si="365"/>
        <v>4479.7755188756455</v>
      </c>
      <c r="M1155" s="30">
        <f t="shared" si="366"/>
        <v>2.0421114932404082E-2</v>
      </c>
      <c r="N1155" s="30">
        <f t="shared" si="367"/>
        <v>2.6245168173328157E-2</v>
      </c>
      <c r="O1155" s="30">
        <f t="shared" si="368"/>
        <v>45.584155108410506</v>
      </c>
      <c r="P1155" s="30">
        <f t="shared" si="369"/>
        <v>-0.12066101225685759</v>
      </c>
      <c r="Q1155" s="30">
        <f t="shared" si="370"/>
        <v>6.1073592325397122E-2</v>
      </c>
      <c r="R1155" s="30">
        <f t="shared" si="375"/>
        <v>-1.4749166176033237</v>
      </c>
      <c r="S1155" s="30">
        <f t="shared" si="376"/>
        <v>42.860241866230602</v>
      </c>
      <c r="T1155" s="30">
        <f t="shared" si="377"/>
        <v>-15.466626504116007</v>
      </c>
      <c r="U1155" s="39">
        <f t="shared" si="378"/>
        <v>7175904.5607927283</v>
      </c>
      <c r="V1155" s="39">
        <f t="shared" si="371"/>
        <v>861108.54729512741</v>
      </c>
      <c r="W1155" s="39">
        <f t="shared" si="372"/>
        <v>37431581.880218595</v>
      </c>
      <c r="X1155" s="30">
        <f t="shared" si="373"/>
        <v>288.4594667659822</v>
      </c>
    </row>
    <row r="1156" spans="5:24" x14ac:dyDescent="0.3">
      <c r="E1156" s="30">
        <f t="shared" si="379"/>
        <v>11.539999999999798</v>
      </c>
      <c r="F1156" s="30">
        <f t="shared" si="380"/>
        <v>253.23098135693738</v>
      </c>
      <c r="G1156" s="30">
        <f t="shared" si="374"/>
        <v>5.5343020420143514</v>
      </c>
      <c r="H1156" s="30">
        <f t="shared" ref="H1156:H1219" si="381">(G1156-G1155)/$B$11</f>
        <v>-5.8242228455185341E-3</v>
      </c>
      <c r="I1156" s="30">
        <f t="shared" si="362"/>
        <v>2.4614063545610643</v>
      </c>
      <c r="J1156" s="30">
        <f t="shared" si="363"/>
        <v>36.87867426830698</v>
      </c>
      <c r="K1156" s="30">
        <f t="shared" si="364"/>
        <v>112.22968347787331</v>
      </c>
      <c r="L1156" s="30">
        <f t="shared" si="365"/>
        <v>4484.9261673627143</v>
      </c>
      <c r="M1156" s="30">
        <f t="shared" si="366"/>
        <v>2.4746698500509999E-2</v>
      </c>
      <c r="N1156" s="30">
        <f t="shared" si="367"/>
        <v>2.6321616735227774E-2</v>
      </c>
      <c r="O1156" s="30">
        <f t="shared" si="368"/>
        <v>45.474419393363803</v>
      </c>
      <c r="P1156" s="30">
        <f t="shared" si="369"/>
        <v>-2.6925378791787177E-2</v>
      </c>
      <c r="Q1156" s="30">
        <f t="shared" si="370"/>
        <v>6.119038308173598E-2</v>
      </c>
      <c r="R1156" s="30">
        <f t="shared" si="375"/>
        <v>-0.39881809013451747</v>
      </c>
      <c r="S1156" s="30">
        <f t="shared" si="376"/>
        <v>232.74067173160273</v>
      </c>
      <c r="T1156" s="30">
        <f t="shared" si="377"/>
        <v>-15.49530075739494</v>
      </c>
      <c r="U1156" s="39">
        <f t="shared" si="378"/>
        <v>8695392.2384506464</v>
      </c>
      <c r="V1156" s="39">
        <f t="shared" si="371"/>
        <v>1043447.0686140775</v>
      </c>
      <c r="W1156" s="39">
        <f t="shared" si="372"/>
        <v>37442016.350904733</v>
      </c>
      <c r="X1156" s="30">
        <f t="shared" si="373"/>
        <v>288.60528747508187</v>
      </c>
    </row>
    <row r="1157" spans="5:24" x14ac:dyDescent="0.3">
      <c r="E1157" s="30">
        <f t="shared" si="379"/>
        <v>11.549999999999798</v>
      </c>
      <c r="F1157" s="30">
        <f t="shared" si="380"/>
        <v>253.22699317603602</v>
      </c>
      <c r="G1157" s="30">
        <f t="shared" si="374"/>
        <v>5.5342862927079848</v>
      </c>
      <c r="H1157" s="30">
        <f t="shared" si="381"/>
        <v>-1.5749306366608096E-3</v>
      </c>
      <c r="I1157" s="30">
        <f t="shared" si="362"/>
        <v>4.788813071877092</v>
      </c>
      <c r="J1157" s="30">
        <f t="shared" si="363"/>
        <v>36.723721260733029</v>
      </c>
      <c r="K1157" s="30">
        <f t="shared" si="364"/>
        <v>112.35881098418493</v>
      </c>
      <c r="L1157" s="30">
        <f t="shared" si="365"/>
        <v>4490.0863648616005</v>
      </c>
      <c r="M1157" s="30">
        <f t="shared" si="366"/>
        <v>4.7362636627895895E-2</v>
      </c>
      <c r="N1157" s="30">
        <f t="shared" si="367"/>
        <v>2.6398294987175878E-2</v>
      </c>
      <c r="O1157" s="30">
        <f t="shared" si="368"/>
        <v>45.364480234490088</v>
      </c>
      <c r="P1157" s="30">
        <f t="shared" si="369"/>
        <v>0.18726923436510459</v>
      </c>
      <c r="Q1157" s="30">
        <f t="shared" si="370"/>
        <v>6.1801013411175401E-2</v>
      </c>
      <c r="R1157" s="30">
        <f t="shared" si="375"/>
        <v>5.3087371975946951</v>
      </c>
      <c r="S1157" s="30">
        <f t="shared" si="376"/>
        <v>-64.044145333495919</v>
      </c>
      <c r="T1157" s="30">
        <f t="shared" si="377"/>
        <v>-15.649684801343824</v>
      </c>
      <c r="U1157" s="39">
        <f t="shared" si="378"/>
        <v>16641824.638827894</v>
      </c>
      <c r="V1157" s="39">
        <f t="shared" si="371"/>
        <v>1997018.9566593473</v>
      </c>
      <c r="W1157" s="39">
        <f t="shared" si="372"/>
        <v>37461986.540471323</v>
      </c>
      <c r="X1157" s="30">
        <f t="shared" si="373"/>
        <v>288.75153471779157</v>
      </c>
    </row>
    <row r="1158" spans="5:24" x14ac:dyDescent="0.3">
      <c r="E1158" s="30">
        <f t="shared" si="379"/>
        <v>11.559999999999798</v>
      </c>
      <c r="F1158" s="30">
        <f t="shared" si="380"/>
        <v>253.28008054801197</v>
      </c>
      <c r="G1158" s="30">
        <f t="shared" si="374"/>
        <v>5.5344959141522816</v>
      </c>
      <c r="H1158" s="30">
        <f t="shared" si="381"/>
        <v>2.0962144429681473E-2</v>
      </c>
      <c r="I1158" s="30">
        <f t="shared" si="362"/>
        <v>4.1483716185421331</v>
      </c>
      <c r="J1158" s="30">
        <f t="shared" si="363"/>
        <v>36.56722441271959</v>
      </c>
      <c r="K1158" s="30">
        <f t="shared" si="364"/>
        <v>112.48922502419613</v>
      </c>
      <c r="L1158" s="30">
        <f t="shared" si="365"/>
        <v>4495.297974860955</v>
      </c>
      <c r="M1158" s="30">
        <f t="shared" si="366"/>
        <v>4.1461060629165145E-2</v>
      </c>
      <c r="N1158" s="30">
        <f t="shared" si="367"/>
        <v>2.6475203619277292E-2</v>
      </c>
      <c r="O1158" s="30">
        <f t="shared" si="368"/>
        <v>45.253445720824551</v>
      </c>
      <c r="P1158" s="30">
        <f t="shared" si="369"/>
        <v>0.15291928340367053</v>
      </c>
      <c r="Q1158" s="30">
        <f t="shared" si="370"/>
        <v>6.1641670859209671E-2</v>
      </c>
      <c r="R1158" s="30">
        <f t="shared" si="375"/>
        <v>3.7956190705453849</v>
      </c>
      <c r="S1158" s="30">
        <f t="shared" si="376"/>
        <v>-68.671919865332654</v>
      </c>
      <c r="T1158" s="30">
        <f t="shared" si="377"/>
        <v>-15.612607360334668</v>
      </c>
      <c r="U1158" s="39">
        <f t="shared" si="378"/>
        <v>14571240.134521483</v>
      </c>
      <c r="V1158" s="39">
        <f t="shared" si="371"/>
        <v>1748548.8161425779</v>
      </c>
      <c r="W1158" s="39">
        <f t="shared" si="372"/>
        <v>37479472.028632745</v>
      </c>
      <c r="X1158" s="30">
        <f t="shared" si="373"/>
        <v>288.90089812731446</v>
      </c>
    </row>
    <row r="1159" spans="5:24" x14ac:dyDescent="0.3">
      <c r="E1159" s="30">
        <f t="shared" si="379"/>
        <v>11.569999999999798</v>
      </c>
      <c r="F1159" s="30">
        <f t="shared" si="380"/>
        <v>253.31803673871741</v>
      </c>
      <c r="G1159" s="30">
        <f t="shared" si="374"/>
        <v>5.5346457614947067</v>
      </c>
      <c r="H1159" s="30">
        <f t="shared" si="381"/>
        <v>1.4984734242506903E-2</v>
      </c>
      <c r="I1159" s="30">
        <f t="shared" si="362"/>
        <v>3.4616524198888063</v>
      </c>
      <c r="J1159" s="30">
        <f t="shared" si="363"/>
        <v>36.411098339116243</v>
      </c>
      <c r="K1159" s="30">
        <f t="shared" si="364"/>
        <v>112.61933008553225</v>
      </c>
      <c r="L1159" s="30">
        <f t="shared" si="365"/>
        <v>4500.4972374447052</v>
      </c>
      <c r="M1159" s="30">
        <f t="shared" si="366"/>
        <v>3.4980320519102347E-2</v>
      </c>
      <c r="N1159" s="30">
        <f t="shared" si="367"/>
        <v>2.6552343323710197E-2</v>
      </c>
      <c r="O1159" s="30">
        <f t="shared" si="368"/>
        <v>45.142674271602978</v>
      </c>
      <c r="P1159" s="30">
        <f t="shared" si="369"/>
        <v>0.10193437039859532</v>
      </c>
      <c r="Q1159" s="30">
        <f t="shared" si="370"/>
        <v>6.1466690876237975E-2</v>
      </c>
      <c r="R1159" s="30">
        <f t="shared" si="375"/>
        <v>2.134958636815421</v>
      </c>
      <c r="S1159" s="30">
        <f t="shared" si="376"/>
        <v>-86.92991464743659</v>
      </c>
      <c r="T1159" s="30">
        <f t="shared" si="377"/>
        <v>-15.570621457594237</v>
      </c>
      <c r="U1159" s="39">
        <f t="shared" si="378"/>
        <v>12295465.346044455</v>
      </c>
      <c r="V1159" s="39">
        <f t="shared" si="371"/>
        <v>1475455.8415253344</v>
      </c>
      <c r="W1159" s="39">
        <f t="shared" si="372"/>
        <v>37494226.587048002</v>
      </c>
      <c r="X1159" s="30">
        <f t="shared" si="373"/>
        <v>289.04927665027384</v>
      </c>
    </row>
    <row r="1160" spans="5:24" x14ac:dyDescent="0.3">
      <c r="E1160" s="30">
        <f t="shared" si="379"/>
        <v>11.579999999999798</v>
      </c>
      <c r="F1160" s="30">
        <f t="shared" si="380"/>
        <v>253.33938632508557</v>
      </c>
      <c r="G1160" s="30">
        <f t="shared" si="374"/>
        <v>5.5347300377153203</v>
      </c>
      <c r="H1160" s="30">
        <f t="shared" si="381"/>
        <v>8.4276220613688224E-3</v>
      </c>
      <c r="I1160" s="30">
        <f t="shared" si="362"/>
        <v>2.5923532734144406</v>
      </c>
      <c r="J1160" s="30">
        <f t="shared" si="363"/>
        <v>36.2553921245403</v>
      </c>
      <c r="K1160" s="30">
        <f t="shared" si="364"/>
        <v>112.74908526434554</v>
      </c>
      <c r="L1160" s="30">
        <f t="shared" si="365"/>
        <v>4505.6825180119922</v>
      </c>
      <c r="M1160" s="30">
        <f t="shared" si="366"/>
        <v>2.6533305641940747E-2</v>
      </c>
      <c r="N1160" s="30">
        <f t="shared" si="367"/>
        <v>2.6629714794732449E-2</v>
      </c>
      <c r="O1160" s="30">
        <f t="shared" si="368"/>
        <v>45.032200712361345</v>
      </c>
      <c r="P1160" s="30">
        <f t="shared" si="369"/>
        <v>-1.5372623269382238E-3</v>
      </c>
      <c r="Q1160" s="30">
        <f t="shared" si="370"/>
        <v>6.1238621474554611E-2</v>
      </c>
      <c r="R1160" s="30">
        <f t="shared" si="375"/>
        <v>-2.442423560437109E-2</v>
      </c>
      <c r="S1160" s="30">
        <f t="shared" si="376"/>
        <v>4372.6638262796159</v>
      </c>
      <c r="T1160" s="30">
        <f t="shared" si="377"/>
        <v>-15.514154783757872</v>
      </c>
      <c r="U1160" s="39">
        <f t="shared" si="378"/>
        <v>9327153.9703445099</v>
      </c>
      <c r="V1160" s="39">
        <f t="shared" si="371"/>
        <v>1119258.4764413412</v>
      </c>
      <c r="W1160" s="39">
        <f t="shared" si="372"/>
        <v>37505419.171812415</v>
      </c>
      <c r="X1160" s="30">
        <f t="shared" si="373"/>
        <v>289.19656726649879</v>
      </c>
    </row>
    <row r="1161" spans="5:24" x14ac:dyDescent="0.3">
      <c r="E1161" s="30">
        <f t="shared" si="379"/>
        <v>11.589999999999797</v>
      </c>
      <c r="F1161" s="30">
        <f t="shared" si="380"/>
        <v>253.33914208272952</v>
      </c>
      <c r="G1161" s="30">
        <f t="shared" si="374"/>
        <v>5.5347290736233274</v>
      </c>
      <c r="H1161" s="30">
        <f t="shared" si="381"/>
        <v>-9.6409199290548031E-5</v>
      </c>
      <c r="I1161" s="30">
        <f t="shared" si="362"/>
        <v>46.318991536210596</v>
      </c>
      <c r="J1161" s="30">
        <f t="shared" si="363"/>
        <v>36.10025057670272</v>
      </c>
      <c r="K1161" s="30">
        <f t="shared" si="364"/>
        <v>112.87836988754353</v>
      </c>
      <c r="L1161" s="30">
        <f t="shared" si="365"/>
        <v>4510.8489942208698</v>
      </c>
      <c r="M1161" s="30">
        <f t="shared" si="366"/>
        <v>0.33816878066877687</v>
      </c>
      <c r="N1161" s="30">
        <f t="shared" si="367"/>
        <v>2.6707318728687833E-2</v>
      </c>
      <c r="O1161" s="30">
        <f t="shared" si="368"/>
        <v>44.922127784170584</v>
      </c>
      <c r="P1161" s="30">
        <f t="shared" si="369"/>
        <v>0.38966543501904571</v>
      </c>
      <c r="Q1161" s="30">
        <f t="shared" si="370"/>
        <v>6.9652779300279188E-2</v>
      </c>
      <c r="R1161" s="30">
        <f t="shared" si="375"/>
        <v>78.905379559734882</v>
      </c>
      <c r="S1161" s="30">
        <f t="shared" si="376"/>
        <v>-219.85883548948419</v>
      </c>
      <c r="T1161" s="30">
        <f t="shared" si="377"/>
        <v>-17.645775351610432</v>
      </c>
      <c r="U1161" s="39">
        <f t="shared" si="378"/>
        <v>118875095.58492924</v>
      </c>
      <c r="V1161" s="39">
        <f t="shared" si="371"/>
        <v>14265011.470191509</v>
      </c>
      <c r="W1161" s="39">
        <f t="shared" si="372"/>
        <v>37648069.286514327</v>
      </c>
      <c r="X1161" s="30">
        <f t="shared" si="373"/>
        <v>289.34246274669204</v>
      </c>
    </row>
    <row r="1162" spans="5:24" x14ac:dyDescent="0.3">
      <c r="E1162" s="30">
        <f t="shared" si="379"/>
        <v>11.599999999999797</v>
      </c>
      <c r="F1162" s="30">
        <f t="shared" si="380"/>
        <v>254.12819587832686</v>
      </c>
      <c r="G1162" s="30">
        <f t="shared" si="374"/>
        <v>5.5378388478785894</v>
      </c>
      <c r="H1162" s="30">
        <f t="shared" si="381"/>
        <v>0.31097742552619323</v>
      </c>
      <c r="I1162" s="30">
        <f t="shared" si="362"/>
        <v>44.120403181315751</v>
      </c>
      <c r="J1162" s="30">
        <f t="shared" si="363"/>
        <v>35.923792823186616</v>
      </c>
      <c r="K1162" s="30">
        <f t="shared" si="364"/>
        <v>113.02541801547362</v>
      </c>
      <c r="L1162" s="30">
        <f t="shared" si="365"/>
        <v>4516.7253361687235</v>
      </c>
      <c r="M1162" s="30">
        <f t="shared" si="366"/>
        <v>0.32816868636548918</v>
      </c>
      <c r="N1162" s="30">
        <f t="shared" si="367"/>
        <v>2.6785155824012263E-2</v>
      </c>
      <c r="O1162" s="30">
        <f t="shared" si="368"/>
        <v>44.796931008050905</v>
      </c>
      <c r="P1162" s="30">
        <f t="shared" si="369"/>
        <v>0.38854690600745106</v>
      </c>
      <c r="Q1162" s="30">
        <f t="shared" si="370"/>
        <v>6.9382776754090422E-2</v>
      </c>
      <c r="R1162" s="30">
        <f t="shared" si="375"/>
        <v>76.590052883946157</v>
      </c>
      <c r="S1162" s="30">
        <f t="shared" si="376"/>
        <v>-214.6379624194536</v>
      </c>
      <c r="T1162" s="30">
        <f t="shared" si="377"/>
        <v>-17.632119881545716</v>
      </c>
      <c r="U1162" s="39">
        <f t="shared" si="378"/>
        <v>115719104.45046824</v>
      </c>
      <c r="V1162" s="39">
        <f t="shared" si="371"/>
        <v>13886292.534056189</v>
      </c>
      <c r="W1162" s="39">
        <f t="shared" si="372"/>
        <v>37786932.21185489</v>
      </c>
      <c r="X1162" s="30">
        <f t="shared" si="373"/>
        <v>289.53367539543478</v>
      </c>
    </row>
    <row r="1163" spans="5:24" x14ac:dyDescent="0.3">
      <c r="E1163" s="30">
        <f t="shared" si="379"/>
        <v>11.609999999999797</v>
      </c>
      <c r="F1163" s="30">
        <f t="shared" si="380"/>
        <v>254.89409640716633</v>
      </c>
      <c r="G1163" s="30">
        <f t="shared" si="374"/>
        <v>5.5408481506868972</v>
      </c>
      <c r="H1163" s="30">
        <f t="shared" si="381"/>
        <v>0.30093028083078011</v>
      </c>
      <c r="I1163" s="30">
        <f t="shared" si="362"/>
        <v>41.974023557121214</v>
      </c>
      <c r="J1163" s="30">
        <f t="shared" si="363"/>
        <v>35.747471624371158</v>
      </c>
      <c r="K1163" s="30">
        <f t="shared" si="364"/>
        <v>113.17235234781984</v>
      </c>
      <c r="L1163" s="30">
        <f t="shared" si="365"/>
        <v>4522.597130613849</v>
      </c>
      <c r="M1163" s="30">
        <f t="shared" si="366"/>
        <v>0.31806251113941431</v>
      </c>
      <c r="N1163" s="30">
        <f t="shared" si="367"/>
        <v>2.6863226781240118E-2</v>
      </c>
      <c r="O1163" s="30">
        <f t="shared" si="368"/>
        <v>44.671831117491337</v>
      </c>
      <c r="P1163" s="30">
        <f t="shared" si="369"/>
        <v>0.38734584119625637</v>
      </c>
      <c r="Q1163" s="30">
        <f t="shared" si="370"/>
        <v>6.9109910022986401E-2</v>
      </c>
      <c r="R1163" s="30">
        <f t="shared" si="375"/>
        <v>74.224978460890298</v>
      </c>
      <c r="S1163" s="30">
        <f t="shared" si="376"/>
        <v>-209.30199257463678</v>
      </c>
      <c r="T1163" s="30">
        <f t="shared" si="377"/>
        <v>-17.615708068089685</v>
      </c>
      <c r="U1163" s="39">
        <f t="shared" si="378"/>
        <v>112493474.94124191</v>
      </c>
      <c r="V1163" s="39">
        <f t="shared" si="371"/>
        <v>13499216.992949028</v>
      </c>
      <c r="W1163" s="39">
        <f t="shared" si="372"/>
        <v>37921924.381784379</v>
      </c>
      <c r="X1163" s="30">
        <f t="shared" si="373"/>
        <v>289.7243517369576</v>
      </c>
    </row>
    <row r="1164" spans="5:24" x14ac:dyDescent="0.3">
      <c r="E1164" s="30">
        <f t="shared" si="379"/>
        <v>11.619999999999797</v>
      </c>
      <c r="F1164" s="30">
        <f t="shared" si="380"/>
        <v>255.63634619177523</v>
      </c>
      <c r="G1164" s="30">
        <f t="shared" si="374"/>
        <v>5.5437559118923279</v>
      </c>
      <c r="H1164" s="30">
        <f t="shared" si="381"/>
        <v>0.29077612054306812</v>
      </c>
      <c r="I1164" s="30">
        <f t="shared" si="362"/>
        <v>39.881003631374845</v>
      </c>
      <c r="J1164" s="30">
        <f t="shared" si="363"/>
        <v>35.571314543690264</v>
      </c>
      <c r="K1164" s="30">
        <f t="shared" si="364"/>
        <v>113.31914991505391</v>
      </c>
      <c r="L1164" s="30">
        <f t="shared" si="365"/>
        <v>4528.4634596472288</v>
      </c>
      <c r="M1164" s="30">
        <f t="shared" si="366"/>
        <v>0.30786192740938967</v>
      </c>
      <c r="N1164" s="30">
        <f t="shared" si="367"/>
        <v>2.6941532303010555E-2</v>
      </c>
      <c r="O1164" s="30">
        <f t="shared" si="368"/>
        <v>44.546847668748242</v>
      </c>
      <c r="P1164" s="30">
        <f t="shared" si="369"/>
        <v>0.38605427331073044</v>
      </c>
      <c r="Q1164" s="30">
        <f t="shared" si="370"/>
        <v>6.8834494262275739E-2</v>
      </c>
      <c r="R1164" s="30">
        <f t="shared" si="375"/>
        <v>71.813463375744618</v>
      </c>
      <c r="S1164" s="30">
        <f t="shared" si="376"/>
        <v>-203.85915581136092</v>
      </c>
      <c r="T1164" s="30">
        <f t="shared" si="377"/>
        <v>-17.596598605166886</v>
      </c>
      <c r="U1164" s="39">
        <f t="shared" si="378"/>
        <v>109202770.74422504</v>
      </c>
      <c r="V1164" s="39">
        <f t="shared" si="371"/>
        <v>13104332.489307005</v>
      </c>
      <c r="W1164" s="39">
        <f t="shared" si="372"/>
        <v>38052967.706677452</v>
      </c>
      <c r="X1164" s="30">
        <f t="shared" si="373"/>
        <v>289.91443403631803</v>
      </c>
    </row>
    <row r="1165" spans="5:24" x14ac:dyDescent="0.3">
      <c r="E1165" s="30">
        <f t="shared" si="379"/>
        <v>11.629999999999797</v>
      </c>
      <c r="F1165" s="30">
        <f t="shared" si="380"/>
        <v>256.35448082553268</v>
      </c>
      <c r="G1165" s="30">
        <f t="shared" si="374"/>
        <v>5.5465611774041674</v>
      </c>
      <c r="H1165" s="30">
        <f t="shared" si="381"/>
        <v>0.2805265511839572</v>
      </c>
      <c r="I1165" s="30">
        <f t="shared" si="362"/>
        <v>37.842412073261237</v>
      </c>
      <c r="J1165" s="30">
        <f t="shared" si="363"/>
        <v>35.395348557638592</v>
      </c>
      <c r="K1165" s="30">
        <f t="shared" si="364"/>
        <v>113.46578823676364</v>
      </c>
      <c r="L1165" s="30">
        <f t="shared" si="365"/>
        <v>4534.3234249059187</v>
      </c>
      <c r="M1165" s="30">
        <f t="shared" si="366"/>
        <v>0.29757962517784603</v>
      </c>
      <c r="N1165" s="30">
        <f t="shared" si="367"/>
        <v>2.7020073094073765E-2</v>
      </c>
      <c r="O1165" s="30">
        <f t="shared" si="368"/>
        <v>44.421999801644581</v>
      </c>
      <c r="P1165" s="30">
        <f t="shared" si="369"/>
        <v>0.38466330295735102</v>
      </c>
      <c r="Q1165" s="30">
        <f t="shared" si="370"/>
        <v>6.8556872102024061E-2</v>
      </c>
      <c r="R1165" s="30">
        <f t="shared" si="375"/>
        <v>69.3591535068241</v>
      </c>
      <c r="S1165" s="30">
        <f t="shared" si="376"/>
        <v>-198.31855477303333</v>
      </c>
      <c r="T1165" s="30">
        <f t="shared" si="377"/>
        <v>-17.574861354736822</v>
      </c>
      <c r="U1165" s="39">
        <f t="shared" si="378"/>
        <v>105852026.62728764</v>
      </c>
      <c r="V1165" s="39">
        <f t="shared" si="371"/>
        <v>12702243.195274517</v>
      </c>
      <c r="W1165" s="39">
        <f t="shared" si="372"/>
        <v>38179990.138630196</v>
      </c>
      <c r="X1165" s="30">
        <f t="shared" si="373"/>
        <v>290.1038659568764</v>
      </c>
    </row>
    <row r="1166" spans="5:24" x14ac:dyDescent="0.3">
      <c r="E1166" s="30">
        <f t="shared" si="379"/>
        <v>11.639999999999796</v>
      </c>
      <c r="F1166" s="30">
        <f t="shared" si="380"/>
        <v>257.04807236060094</v>
      </c>
      <c r="G1166" s="30">
        <f t="shared" si="374"/>
        <v>5.549263119389952</v>
      </c>
      <c r="H1166" s="30">
        <f t="shared" si="381"/>
        <v>0.27019419857845506</v>
      </c>
      <c r="I1166" s="30">
        <f t="shared" si="362"/>
        <v>35.8592265255309</v>
      </c>
      <c r="J1166" s="30">
        <f t="shared" si="363"/>
        <v>35.219599944091222</v>
      </c>
      <c r="K1166" s="30">
        <f t="shared" si="364"/>
        <v>113.61224541471978</v>
      </c>
      <c r="L1166" s="30">
        <f t="shared" si="365"/>
        <v>4540.1761512921885</v>
      </c>
      <c r="M1166" s="30">
        <f t="shared" si="366"/>
        <v>0.28722928387214769</v>
      </c>
      <c r="N1166" s="30">
        <f t="shared" si="367"/>
        <v>2.7098849861297455E-2</v>
      </c>
      <c r="O1166" s="30">
        <f t="shared" si="368"/>
        <v>44.297306160332724</v>
      </c>
      <c r="P1166" s="30">
        <f t="shared" si="369"/>
        <v>0.38316296710328673</v>
      </c>
      <c r="Q1166" s="30">
        <f t="shared" si="370"/>
        <v>6.8277412886770195E-2</v>
      </c>
      <c r="R1166" s="30">
        <f t="shared" si="375"/>
        <v>66.866026624815561</v>
      </c>
      <c r="S1166" s="30">
        <f t="shared" si="376"/>
        <v>-192.69016080290731</v>
      </c>
      <c r="T1166" s="30">
        <f t="shared" si="377"/>
        <v>-17.550577368313132</v>
      </c>
      <c r="U1166" s="39">
        <f t="shared" si="378"/>
        <v>102446739.00751933</v>
      </c>
      <c r="V1166" s="39">
        <f t="shared" si="371"/>
        <v>12293608.680902319</v>
      </c>
      <c r="W1166" s="39">
        <f t="shared" si="372"/>
        <v>38302926.225439221</v>
      </c>
      <c r="X1166" s="30">
        <f t="shared" si="373"/>
        <v>290.29259279362196</v>
      </c>
    </row>
    <row r="1167" spans="5:24" x14ac:dyDescent="0.3">
      <c r="E1167" s="30">
        <f t="shared" si="379"/>
        <v>11.649999999999796</v>
      </c>
      <c r="F1167" s="30">
        <f t="shared" si="380"/>
        <v>257.71673262684908</v>
      </c>
      <c r="G1167" s="30">
        <f t="shared" si="374"/>
        <v>5.5518610461939906</v>
      </c>
      <c r="H1167" s="30">
        <f t="shared" si="381"/>
        <v>0.25979268040385861</v>
      </c>
      <c r="I1167" s="30">
        <f t="shared" si="362"/>
        <v>33.93232491750183</v>
      </c>
      <c r="J1167" s="30">
        <f t="shared" si="363"/>
        <v>35.044094170408087</v>
      </c>
      <c r="K1167" s="30">
        <f t="shared" si="364"/>
        <v>113.75850022612239</v>
      </c>
      <c r="L1167" s="30">
        <f t="shared" si="365"/>
        <v>4546.0207906998321</v>
      </c>
      <c r="M1167" s="30">
        <f t="shared" si="366"/>
        <v>0.27682552775561325</v>
      </c>
      <c r="N1167" s="30">
        <f t="shared" si="367"/>
        <v>2.7177863313673025E-2</v>
      </c>
      <c r="O1167" s="30">
        <f t="shared" si="368"/>
        <v>44.172784813904542</v>
      </c>
      <c r="P1167" s="30">
        <f t="shared" si="369"/>
        <v>0.38154208478030766</v>
      </c>
      <c r="Q1167" s="30">
        <f t="shared" si="370"/>
        <v>6.7996511471623777E-2</v>
      </c>
      <c r="R1167" s="30">
        <f t="shared" si="375"/>
        <v>64.338380387900841</v>
      </c>
      <c r="S1167" s="30">
        <f t="shared" si="376"/>
        <v>-186.98480027952593</v>
      </c>
      <c r="T1167" s="30">
        <f t="shared" si="377"/>
        <v>-17.52383876649094</v>
      </c>
      <c r="U1167" s="39">
        <f t="shared" si="378"/>
        <v>98992849.437018514</v>
      </c>
      <c r="V1167" s="39">
        <f t="shared" si="371"/>
        <v>11879141.932442222</v>
      </c>
      <c r="W1167" s="39">
        <f t="shared" si="372"/>
        <v>38421717.644763641</v>
      </c>
      <c r="X1167" s="30">
        <f t="shared" si="373"/>
        <v>290.48056170606333</v>
      </c>
    </row>
    <row r="1168" spans="5:24" x14ac:dyDescent="0.3">
      <c r="E1168" s="30">
        <f t="shared" si="379"/>
        <v>11.659999999999796</v>
      </c>
      <c r="F1168" s="30">
        <f t="shared" si="380"/>
        <v>258.36011643072811</v>
      </c>
      <c r="G1168" s="30">
        <f t="shared" si="374"/>
        <v>5.5543544118172443</v>
      </c>
      <c r="H1168" s="30">
        <f t="shared" si="381"/>
        <v>0.24933656232537516</v>
      </c>
      <c r="I1168" s="30">
        <f t="shared" si="362"/>
        <v>32.062476914706572</v>
      </c>
      <c r="J1168" s="30">
        <f t="shared" si="363"/>
        <v>34.868855782743175</v>
      </c>
      <c r="K1168" s="30">
        <f t="shared" si="364"/>
        <v>113.90453221584315</v>
      </c>
      <c r="L1168" s="30">
        <f t="shared" si="365"/>
        <v>4551.8565257003665</v>
      </c>
      <c r="M1168" s="30">
        <f t="shared" si="366"/>
        <v>0.2663838636452624</v>
      </c>
      <c r="N1168" s="30">
        <f t="shared" si="367"/>
        <v>2.7257114162322071E-2</v>
      </c>
      <c r="O1168" s="30">
        <f t="shared" si="368"/>
        <v>44.048453177856288</v>
      </c>
      <c r="P1168" s="30">
        <f t="shared" si="369"/>
        <v>0.37978807511010187</v>
      </c>
      <c r="Q1168" s="30">
        <f t="shared" si="370"/>
        <v>6.77145865406443E-2</v>
      </c>
      <c r="R1168" s="30">
        <f t="shared" si="375"/>
        <v>61.780814838114019</v>
      </c>
      <c r="S1168" s="30">
        <f t="shared" si="376"/>
        <v>-181.21413108272338</v>
      </c>
      <c r="T1168" s="30">
        <f t="shared" si="377"/>
        <v>-17.494748462699476</v>
      </c>
      <c r="U1168" s="39">
        <f t="shared" si="378"/>
        <v>95496720.456574589</v>
      </c>
      <c r="V1168" s="39">
        <f t="shared" si="371"/>
        <v>11459606.454788949</v>
      </c>
      <c r="W1168" s="39">
        <f t="shared" si="372"/>
        <v>38536313.70931153</v>
      </c>
      <c r="X1168" s="30">
        <f t="shared" si="373"/>
        <v>290.66772194766446</v>
      </c>
    </row>
    <row r="1169" spans="5:24" x14ac:dyDescent="0.3">
      <c r="E1169" s="30">
        <f t="shared" si="379"/>
        <v>11.669999999999796</v>
      </c>
      <c r="F1169" s="30">
        <f t="shared" si="380"/>
        <v>258.97792457910924</v>
      </c>
      <c r="G1169" s="30">
        <f t="shared" si="374"/>
        <v>5.5567428247816828</v>
      </c>
      <c r="H1169" s="30">
        <f t="shared" si="381"/>
        <v>0.23884129644384799</v>
      </c>
      <c r="I1169" s="30">
        <f t="shared" si="362"/>
        <v>30.250335603879339</v>
      </c>
      <c r="J1169" s="30">
        <f t="shared" si="363"/>
        <v>34.693908298116177</v>
      </c>
      <c r="K1169" s="30">
        <f t="shared" si="364"/>
        <v>114.05032178636564</v>
      </c>
      <c r="L1169" s="30">
        <f t="shared" si="365"/>
        <v>4557.6825731372173</v>
      </c>
      <c r="M1169" s="30">
        <f t="shared" si="366"/>
        <v>0.25592059990562804</v>
      </c>
      <c r="N1169" s="30">
        <f t="shared" si="367"/>
        <v>2.7336603120502789E-2</v>
      </c>
      <c r="O1169" s="30">
        <f t="shared" si="368"/>
        <v>43.924327937513425</v>
      </c>
      <c r="P1169" s="30">
        <f t="shared" si="369"/>
        <v>0.37788674144816659</v>
      </c>
      <c r="Q1169" s="30">
        <f t="shared" si="370"/>
        <v>6.7432078419674177E-2</v>
      </c>
      <c r="R1169" s="30">
        <f t="shared" si="375"/>
        <v>59.198209079409516</v>
      </c>
      <c r="S1169" s="30">
        <f t="shared" si="376"/>
        <v>-175.39060927780983</v>
      </c>
      <c r="T1169" s="30">
        <f t="shared" si="377"/>
        <v>-17.463419719182959</v>
      </c>
      <c r="U1169" s="39">
        <f t="shared" si="378"/>
        <v>91965103.371729761</v>
      </c>
      <c r="V1169" s="39">
        <f t="shared" si="371"/>
        <v>11035812.404607572</v>
      </c>
      <c r="W1169" s="39">
        <f t="shared" si="372"/>
        <v>38646671.833357602</v>
      </c>
      <c r="X1169" s="30">
        <f t="shared" si="373"/>
        <v>290.85402508853076</v>
      </c>
    </row>
    <row r="1170" spans="5:24" x14ac:dyDescent="0.3">
      <c r="E1170" s="30">
        <f t="shared" si="379"/>
        <v>11.679999999999795</v>
      </c>
      <c r="F1170" s="30">
        <f t="shared" si="380"/>
        <v>259.56990666990333</v>
      </c>
      <c r="G1170" s="30">
        <f t="shared" si="374"/>
        <v>5.5590260561917617</v>
      </c>
      <c r="H1170" s="30">
        <f t="shared" si="381"/>
        <v>0.22832314100789119</v>
      </c>
      <c r="I1170" s="30">
        <f t="shared" si="362"/>
        <v>28.49642951110124</v>
      </c>
      <c r="J1170" s="30">
        <f t="shared" si="363"/>
        <v>34.519274100924349</v>
      </c>
      <c r="K1170" s="30">
        <f t="shared" si="364"/>
        <v>114.1958502840255</v>
      </c>
      <c r="L1170" s="30">
        <f t="shared" si="365"/>
        <v>4563.4981875720596</v>
      </c>
      <c r="M1170" s="30">
        <f t="shared" si="366"/>
        <v>0.24545274596838318</v>
      </c>
      <c r="N1170" s="30">
        <f t="shared" si="367"/>
        <v>2.7416330903616341E-2</v>
      </c>
      <c r="O1170" s="30">
        <f t="shared" si="368"/>
        <v>43.800424974605832</v>
      </c>
      <c r="P1170" s="30">
        <f t="shared" si="369"/>
        <v>0.37582201372913321</v>
      </c>
      <c r="Q1170" s="30">
        <f t="shared" si="370"/>
        <v>6.7149446363368559E-2</v>
      </c>
      <c r="R1170" s="30">
        <f t="shared" si="375"/>
        <v>56.595691909001836</v>
      </c>
      <c r="S1170" s="30">
        <f t="shared" si="376"/>
        <v>-169.52744659817631</v>
      </c>
      <c r="T1170" s="30">
        <f t="shared" si="377"/>
        <v>-17.429975525475257</v>
      </c>
      <c r="U1170" s="39">
        <f t="shared" si="378"/>
        <v>88405097.631917462</v>
      </c>
      <c r="V1170" s="39">
        <f t="shared" si="371"/>
        <v>10608611.715830095</v>
      </c>
      <c r="W1170" s="39">
        <f t="shared" si="372"/>
        <v>38752757.950515904</v>
      </c>
      <c r="X1170" s="30">
        <f t="shared" si="373"/>
        <v>291.03942522781369</v>
      </c>
    </row>
    <row r="1171" spans="5:24" x14ac:dyDescent="0.3">
      <c r="E1171" s="30">
        <f t="shared" si="379"/>
        <v>11.689999999999795</v>
      </c>
      <c r="F1171" s="30">
        <f t="shared" si="380"/>
        <v>260.13586358899335</v>
      </c>
      <c r="G1171" s="30">
        <f t="shared" si="374"/>
        <v>5.5612040467979957</v>
      </c>
      <c r="H1171" s="30">
        <f t="shared" si="381"/>
        <v>0.2177990606234026</v>
      </c>
      <c r="I1171" s="30">
        <f t="shared" si="362"/>
        <v>26.801155045119476</v>
      </c>
      <c r="J1171" s="30">
        <f t="shared" si="363"/>
        <v>34.344974345669598</v>
      </c>
      <c r="K1171" s="30">
        <f t="shared" si="364"/>
        <v>114.34110008007113</v>
      </c>
      <c r="L1171" s="30">
        <f t="shared" si="365"/>
        <v>4569.3026645241634</v>
      </c>
      <c r="M1171" s="30">
        <f t="shared" si="366"/>
        <v>0.23499789194305973</v>
      </c>
      <c r="N1171" s="30">
        <f t="shared" si="367"/>
        <v>2.7496298229213283E-2</v>
      </c>
      <c r="O1171" s="30">
        <f t="shared" si="368"/>
        <v>43.676759298252577</v>
      </c>
      <c r="P1171" s="30">
        <f t="shared" si="369"/>
        <v>0.3735756388117441</v>
      </c>
      <c r="Q1171" s="30">
        <f t="shared" si="370"/>
        <v>6.6867165304684825E-2</v>
      </c>
      <c r="R1171" s="30">
        <f t="shared" si="375"/>
        <v>53.978606276843877</v>
      </c>
      <c r="S1171" s="30">
        <f t="shared" si="376"/>
        <v>-163.6385599356673</v>
      </c>
      <c r="T1171" s="30">
        <f t="shared" si="377"/>
        <v>-17.394547792282161</v>
      </c>
      <c r="U1171" s="39">
        <f t="shared" si="378"/>
        <v>84824101.636582673</v>
      </c>
      <c r="V1171" s="39">
        <f t="shared" si="371"/>
        <v>10178892.196389921</v>
      </c>
      <c r="W1171" s="39">
        <f t="shared" si="372"/>
        <v>38854546.872479804</v>
      </c>
      <c r="X1171" s="30">
        <f t="shared" si="373"/>
        <v>291.2238791921111</v>
      </c>
    </row>
    <row r="1172" spans="5:24" x14ac:dyDescent="0.3">
      <c r="E1172" s="30">
        <f t="shared" si="379"/>
        <v>11.699999999999795</v>
      </c>
      <c r="F1172" s="30">
        <f t="shared" si="380"/>
        <v>260.67564965176177</v>
      </c>
      <c r="G1172" s="30">
        <f t="shared" si="374"/>
        <v>5.5632769128630635</v>
      </c>
      <c r="H1172" s="30">
        <f t="shared" si="381"/>
        <v>0.20728660650677355</v>
      </c>
      <c r="I1172" s="30">
        <f t="shared" si="362"/>
        <v>25.164769445762804</v>
      </c>
      <c r="J1172" s="30">
        <f t="shared" si="363"/>
        <v>34.171028867746777</v>
      </c>
      <c r="K1172" s="30">
        <f t="shared" si="364"/>
        <v>114.48605464500682</v>
      </c>
      <c r="L1172" s="30">
        <f t="shared" si="365"/>
        <v>4575.0953434412959</v>
      </c>
      <c r="M1172" s="30">
        <f t="shared" si="366"/>
        <v>0.22457406821392059</v>
      </c>
      <c r="N1172" s="30">
        <f t="shared" si="367"/>
        <v>2.7576505817000111E-2</v>
      </c>
      <c r="O1172" s="30">
        <f t="shared" si="368"/>
        <v>43.553344981666342</v>
      </c>
      <c r="P1172" s="30">
        <f t="shared" si="369"/>
        <v>0.37112680554263366</v>
      </c>
      <c r="Q1172" s="30">
        <f t="shared" si="370"/>
        <v>6.6585722063998071E-2</v>
      </c>
      <c r="R1172" s="30">
        <f t="shared" si="375"/>
        <v>51.352467557630725</v>
      </c>
      <c r="S1172" s="30">
        <f t="shared" si="376"/>
        <v>-157.73851484806812</v>
      </c>
      <c r="T1172" s="30">
        <f t="shared" si="377"/>
        <v>-17.357276356564345</v>
      </c>
      <c r="U1172" s="39">
        <f t="shared" si="378"/>
        <v>81229754.944049433</v>
      </c>
      <c r="V1172" s="39">
        <f t="shared" si="371"/>
        <v>9747570.5932859313</v>
      </c>
      <c r="W1172" s="39">
        <f t="shared" si="372"/>
        <v>38952022.578412659</v>
      </c>
      <c r="X1172" s="30">
        <f t="shared" si="373"/>
        <v>291.4073467160099</v>
      </c>
    </row>
    <row r="1173" spans="5:24" x14ac:dyDescent="0.3">
      <c r="E1173" s="30">
        <f t="shared" si="379"/>
        <v>11.709999999999795</v>
      </c>
      <c r="F1173" s="30">
        <f t="shared" si="380"/>
        <v>261.18917432733809</v>
      </c>
      <c r="G1173" s="30">
        <f t="shared" si="374"/>
        <v>5.5652449506296575</v>
      </c>
      <c r="H1173" s="30">
        <f t="shared" si="381"/>
        <v>0.19680377665940441</v>
      </c>
      <c r="I1173" s="30">
        <f t="shared" si="362"/>
        <v>23.587384297282124</v>
      </c>
      <c r="J1173" s="30">
        <f t="shared" si="363"/>
        <v>33.997456104181133</v>
      </c>
      <c r="K1173" s="30">
        <f t="shared" si="364"/>
        <v>114.63069861464486</v>
      </c>
      <c r="L1173" s="30">
        <f t="shared" si="365"/>
        <v>4580.8756103393016</v>
      </c>
      <c r="M1173" s="30">
        <f t="shared" si="366"/>
        <v>0.21419958523139632</v>
      </c>
      <c r="N1173" s="30">
        <f t="shared" si="367"/>
        <v>2.7656954388845658E-2</v>
      </c>
      <c r="O1173" s="30">
        <f t="shared" si="368"/>
        <v>43.430195105916511</v>
      </c>
      <c r="P1173" s="30">
        <f t="shared" si="369"/>
        <v>0.36845168705766546</v>
      </c>
      <c r="Q1173" s="30">
        <f t="shared" si="370"/>
        <v>6.6305611023469907E-2</v>
      </c>
      <c r="R1173" s="30">
        <f t="shared" si="375"/>
        <v>48.722915726615241</v>
      </c>
      <c r="S1173" s="30">
        <f t="shared" si="376"/>
        <v>-151.84246611711299</v>
      </c>
      <c r="T1173" s="30">
        <f t="shared" si="377"/>
        <v>-17.318307796489751</v>
      </c>
      <c r="U1173" s="39">
        <f t="shared" si="378"/>
        <v>77629872.007169187</v>
      </c>
      <c r="V1173" s="39">
        <f t="shared" si="371"/>
        <v>9315584.6408603024</v>
      </c>
      <c r="W1173" s="39">
        <f t="shared" si="372"/>
        <v>39045178.424821265</v>
      </c>
      <c r="X1173" s="30">
        <f t="shared" si="373"/>
        <v>291.58979060085051</v>
      </c>
    </row>
    <row r="1174" spans="5:24" x14ac:dyDescent="0.3">
      <c r="E1174" s="30">
        <f t="shared" si="379"/>
        <v>11.719999999999795</v>
      </c>
      <c r="F1174" s="30">
        <f t="shared" si="380"/>
        <v>261.67640348460424</v>
      </c>
      <c r="G1174" s="30">
        <f t="shared" si="374"/>
        <v>5.5671086391911837</v>
      </c>
      <c r="H1174" s="30">
        <f t="shared" si="381"/>
        <v>0.18636885615261889</v>
      </c>
      <c r="I1174" s="30">
        <f t="shared" si="362"/>
        <v>22.068959636110996</v>
      </c>
      <c r="J1174" s="30">
        <f t="shared" si="363"/>
        <v>33.824273026216233</v>
      </c>
      <c r="K1174" s="30">
        <f t="shared" si="364"/>
        <v>114.77501784628227</v>
      </c>
      <c r="L1174" s="30">
        <f t="shared" si="365"/>
        <v>4586.6429000470371</v>
      </c>
      <c r="M1174" s="30">
        <f t="shared" si="366"/>
        <v>0.20389285396032442</v>
      </c>
      <c r="N1174" s="30">
        <f t="shared" si="367"/>
        <v>2.7737644668787587E-2</v>
      </c>
      <c r="O1174" s="30">
        <f t="shared" si="368"/>
        <v>43.307321712100418</v>
      </c>
      <c r="P1174" s="30">
        <f t="shared" si="369"/>
        <v>0.36552287703339847</v>
      </c>
      <c r="Q1174" s="30">
        <f t="shared" si="370"/>
        <v>6.6027329279150976E-2</v>
      </c>
      <c r="R1174" s="30">
        <f t="shared" si="375"/>
        <v>46.0956616224871</v>
      </c>
      <c r="S1174" s="30">
        <f t="shared" si="376"/>
        <v>-145.96609972424324</v>
      </c>
      <c r="T1174" s="30">
        <f t="shared" si="377"/>
        <v>-17.277794057461932</v>
      </c>
      <c r="U1174" s="39">
        <f t="shared" si="378"/>
        <v>74032367.687367916</v>
      </c>
      <c r="V1174" s="39">
        <f t="shared" si="371"/>
        <v>8883884.1224841494</v>
      </c>
      <c r="W1174" s="39">
        <f t="shared" si="372"/>
        <v>39134017.266046107</v>
      </c>
      <c r="X1174" s="30">
        <f t="shared" si="373"/>
        <v>291.77117684777971</v>
      </c>
    </row>
    <row r="1175" spans="5:24" x14ac:dyDescent="0.3">
      <c r="E1175" s="30">
        <f t="shared" si="379"/>
        <v>11.729999999999794</v>
      </c>
      <c r="F1175" s="30">
        <f t="shared" si="380"/>
        <v>262.13736010082908</v>
      </c>
      <c r="G1175" s="30">
        <f t="shared" si="374"/>
        <v>5.5688686415708775</v>
      </c>
      <c r="H1175" s="30">
        <f t="shared" si="381"/>
        <v>0.17600023796937592</v>
      </c>
      <c r="I1175" s="30">
        <f t="shared" si="362"/>
        <v>20.609298638868562</v>
      </c>
      <c r="J1175" s="30">
        <f t="shared" si="363"/>
        <v>33.651495085641614</v>
      </c>
      <c r="K1175" s="30">
        <f t="shared" si="364"/>
        <v>114.91899946342778</v>
      </c>
      <c r="L1175" s="30">
        <f t="shared" si="365"/>
        <v>4592.3966979937486</v>
      </c>
      <c r="M1175" s="30">
        <f t="shared" si="366"/>
        <v>0.19367218758214025</v>
      </c>
      <c r="N1175" s="30">
        <f t="shared" si="367"/>
        <v>2.7818577383038993E-2</v>
      </c>
      <c r="O1175" s="30">
        <f t="shared" si="368"/>
        <v>43.184735763262722</v>
      </c>
      <c r="P1175" s="30">
        <f t="shared" si="369"/>
        <v>0.36230868845918673</v>
      </c>
      <c r="Q1175" s="30">
        <f t="shared" si="370"/>
        <v>6.5751371286940002E-2</v>
      </c>
      <c r="R1175" s="30">
        <f t="shared" si="375"/>
        <v>43.476427540784343</v>
      </c>
      <c r="S1175" s="30">
        <f t="shared" si="376"/>
        <v>-140.12558239671858</v>
      </c>
      <c r="T1175" s="30">
        <f t="shared" si="377"/>
        <v>-17.235890892167905</v>
      </c>
      <c r="U1175" s="39">
        <f t="shared" si="378"/>
        <v>70445174.882278442</v>
      </c>
      <c r="V1175" s="39">
        <f t="shared" si="371"/>
        <v>8453420.9858734123</v>
      </c>
      <c r="W1175" s="39">
        <f t="shared" si="372"/>
        <v>39218551.475904837</v>
      </c>
      <c r="X1175" s="30">
        <f t="shared" si="373"/>
        <v>291.95147476120843</v>
      </c>
    </row>
    <row r="1176" spans="5:24" x14ac:dyDescent="0.3">
      <c r="E1176" s="30">
        <f t="shared" si="379"/>
        <v>11.739999999999794</v>
      </c>
      <c r="F1176" s="30">
        <f t="shared" si="380"/>
        <v>262.5721243762369</v>
      </c>
      <c r="G1176" s="30">
        <f t="shared" si="374"/>
        <v>5.5705258038207131</v>
      </c>
      <c r="H1176" s="30">
        <f t="shared" si="381"/>
        <v>0.16571622498355865</v>
      </c>
      <c r="I1176" s="30">
        <f t="shared" si="362"/>
        <v>19.208042814901376</v>
      </c>
      <c r="J1176" s="30">
        <f t="shared" si="363"/>
        <v>33.479136176719933</v>
      </c>
      <c r="K1176" s="30">
        <f t="shared" si="364"/>
        <v>115.06263188752918</v>
      </c>
      <c r="L1176" s="30">
        <f t="shared" si="365"/>
        <v>4598.1365414769671</v>
      </c>
      <c r="M1176" s="30">
        <f t="shared" si="366"/>
        <v>0.18355558498211647</v>
      </c>
      <c r="N1176" s="30">
        <f t="shared" si="367"/>
        <v>2.7899753259994844E-2</v>
      </c>
      <c r="O1176" s="30">
        <f t="shared" si="368"/>
        <v>43.062447117382796</v>
      </c>
      <c r="P1176" s="30">
        <f t="shared" si="369"/>
        <v>0.35877227190149985</v>
      </c>
      <c r="Q1176" s="30">
        <f t="shared" si="370"/>
        <v>6.5478223016739362E-2</v>
      </c>
      <c r="R1176" s="30">
        <f t="shared" si="375"/>
        <v>40.870882406827519</v>
      </c>
      <c r="S1176" s="30">
        <f t="shared" si="376"/>
        <v>-134.33752735247464</v>
      </c>
      <c r="T1176" s="30">
        <f t="shared" si="377"/>
        <v>-17.192756117886265</v>
      </c>
      <c r="U1176" s="39">
        <f t="shared" si="378"/>
        <v>66876154.609841108</v>
      </c>
      <c r="V1176" s="39">
        <f t="shared" si="371"/>
        <v>8025138.553180933</v>
      </c>
      <c r="W1176" s="39">
        <f t="shared" si="372"/>
        <v>39298802.86143665</v>
      </c>
      <c r="X1176" s="30">
        <f t="shared" si="373"/>
        <v>292.13065701887086</v>
      </c>
    </row>
    <row r="1177" spans="5:24" x14ac:dyDescent="0.3">
      <c r="E1177" s="30">
        <f t="shared" si="379"/>
        <v>11.749999999999794</v>
      </c>
      <c r="F1177" s="30">
        <f t="shared" si="380"/>
        <v>262.9808332003052</v>
      </c>
      <c r="G1177" s="30">
        <f t="shared" si="374"/>
        <v>5.5720811519566862</v>
      </c>
      <c r="H1177" s="30">
        <f t="shared" si="381"/>
        <v>0.15553481359731336</v>
      </c>
      <c r="I1177" s="30">
        <f t="shared" si="362"/>
        <v>17.86466754137663</v>
      </c>
      <c r="J1177" s="30">
        <f t="shared" si="363"/>
        <v>33.307208615541072</v>
      </c>
      <c r="K1177" s="30">
        <f t="shared" si="364"/>
        <v>115.20590485517823</v>
      </c>
      <c r="L1177" s="30">
        <f t="shared" si="365"/>
        <v>4603.8620203500468</v>
      </c>
      <c r="M1177" s="30">
        <f t="shared" si="366"/>
        <v>0.17356049617008559</v>
      </c>
      <c r="N1177" s="30">
        <f t="shared" si="367"/>
        <v>2.7981173030238556E-2</v>
      </c>
      <c r="O1177" s="30">
        <f t="shared" si="368"/>
        <v>42.940464512726393</v>
      </c>
      <c r="P1177" s="30">
        <f t="shared" si="369"/>
        <v>0.35487049341997756</v>
      </c>
      <c r="Q1177" s="30">
        <f t="shared" si="370"/>
        <v>6.5208355618814523E-2</v>
      </c>
      <c r="R1177" s="30">
        <f t="shared" si="375"/>
        <v>38.28457169605344</v>
      </c>
      <c r="S1177" s="30">
        <f t="shared" si="376"/>
        <v>-128.61898844728802</v>
      </c>
      <c r="T1177" s="30">
        <f t="shared" si="377"/>
        <v>-17.148547692257647</v>
      </c>
      <c r="U1177" s="39">
        <f t="shared" si="378"/>
        <v>63332998.779247142</v>
      </c>
      <c r="V1177" s="39">
        <f t="shared" si="371"/>
        <v>7599959.8535096571</v>
      </c>
      <c r="W1177" s="39">
        <f t="shared" si="372"/>
        <v>39374802.459971748</v>
      </c>
      <c r="X1177" s="30">
        <f t="shared" si="373"/>
        <v>292.30869970476869</v>
      </c>
    </row>
    <row r="1178" spans="5:24" x14ac:dyDescent="0.3">
      <c r="E1178" s="30">
        <f t="shared" si="379"/>
        <v>11.759999999999794</v>
      </c>
      <c r="F1178" s="30">
        <f t="shared" si="380"/>
        <v>263.36367891726576</v>
      </c>
      <c r="G1178" s="30">
        <f t="shared" si="374"/>
        <v>5.5735358865484343</v>
      </c>
      <c r="H1178" s="30">
        <f t="shared" si="381"/>
        <v>0.14547345917481636</v>
      </c>
      <c r="I1178" s="30">
        <f t="shared" si="362"/>
        <v>16.57847765690375</v>
      </c>
      <c r="J1178" s="30">
        <f t="shared" si="363"/>
        <v>33.135723138618495</v>
      </c>
      <c r="K1178" s="30">
        <f t="shared" si="364"/>
        <v>115.34880941928039</v>
      </c>
      <c r="L1178" s="30">
        <f t="shared" si="365"/>
        <v>4609.57277706891</v>
      </c>
      <c r="M1178" s="30">
        <f t="shared" si="366"/>
        <v>0.16370356891499785</v>
      </c>
      <c r="N1178" s="30">
        <f t="shared" si="367"/>
        <v>2.8062837426548644E-2</v>
      </c>
      <c r="O1178" s="30">
        <f t="shared" si="368"/>
        <v>42.818795566849829</v>
      </c>
      <c r="P1178" s="30">
        <f t="shared" si="369"/>
        <v>0.35055248745569439</v>
      </c>
      <c r="Q1178" s="30">
        <f t="shared" si="370"/>
        <v>6.4942218582927161E-2</v>
      </c>
      <c r="R1178" s="30">
        <f t="shared" si="375"/>
        <v>35.722842055826995</v>
      </c>
      <c r="S1178" s="30">
        <f t="shared" si="376"/>
        <v>-122.98750031488228</v>
      </c>
      <c r="T1178" s="30">
        <f t="shared" si="377"/>
        <v>-17.103421603048918</v>
      </c>
      <c r="U1178" s="39">
        <f t="shared" si="378"/>
        <v>59823125.582448244</v>
      </c>
      <c r="V1178" s="39">
        <f t="shared" si="371"/>
        <v>7178775.0698937895</v>
      </c>
      <c r="W1178" s="39">
        <f t="shared" si="372"/>
        <v>39446590.210670687</v>
      </c>
      <c r="X1178" s="30">
        <f t="shared" si="373"/>
        <v>292.48558230133062</v>
      </c>
    </row>
    <row r="1179" spans="5:24" x14ac:dyDescent="0.3">
      <c r="E1179" s="30">
        <f t="shared" si="379"/>
        <v>11.769999999999794</v>
      </c>
      <c r="F1179" s="30">
        <f t="shared" si="380"/>
        <v>263.72090733782403</v>
      </c>
      <c r="G1179" s="30">
        <f t="shared" si="374"/>
        <v>5.5748913747739293</v>
      </c>
      <c r="H1179" s="30">
        <f t="shared" si="381"/>
        <v>0.13554882254949163</v>
      </c>
      <c r="I1179" s="30">
        <f t="shared" si="362"/>
        <v>15.348602653754927</v>
      </c>
      <c r="J1179" s="30">
        <f t="shared" si="363"/>
        <v>32.964688922588003</v>
      </c>
      <c r="K1179" s="30">
        <f t="shared" si="364"/>
        <v>115.49133793263913</v>
      </c>
      <c r="L1179" s="30">
        <f t="shared" si="365"/>
        <v>4615.2685060360509</v>
      </c>
      <c r="M1179" s="30">
        <f t="shared" si="366"/>
        <v>0.15400037426245122</v>
      </c>
      <c r="N1179" s="30">
        <f t="shared" si="367"/>
        <v>2.8144747183905198E-2</v>
      </c>
      <c r="O1179" s="30">
        <f t="shared" si="368"/>
        <v>42.697446790576194</v>
      </c>
      <c r="P1179" s="30">
        <f t="shared" si="369"/>
        <v>0.34575776252531804</v>
      </c>
      <c r="Q1179" s="30">
        <f t="shared" si="370"/>
        <v>6.4680232327308393E-2</v>
      </c>
      <c r="R1179" s="30">
        <f t="shared" si="375"/>
        <v>33.190760166724971</v>
      </c>
      <c r="S1179" s="30">
        <f t="shared" si="376"/>
        <v>-117.46119055789596</v>
      </c>
      <c r="T1179" s="30">
        <f t="shared" si="377"/>
        <v>-17.057529556179027</v>
      </c>
      <c r="U1179" s="39">
        <f t="shared" si="378"/>
        <v>56353566.862538122</v>
      </c>
      <c r="V1179" s="39">
        <f t="shared" si="371"/>
        <v>6762428.0235045748</v>
      </c>
      <c r="W1179" s="39">
        <f t="shared" si="372"/>
        <v>39514214.490905732</v>
      </c>
      <c r="X1179" s="30">
        <f t="shared" si="373"/>
        <v>292.66128763703938</v>
      </c>
    </row>
    <row r="1180" spans="5:24" x14ac:dyDescent="0.3">
      <c r="E1180" s="30">
        <f t="shared" si="379"/>
        <v>11.779999999999793</v>
      </c>
      <c r="F1180" s="30">
        <f t="shared" si="380"/>
        <v>264.05281493949127</v>
      </c>
      <c r="G1180" s="30">
        <f t="shared" si="374"/>
        <v>5.5761491397266472</v>
      </c>
      <c r="H1180" s="30">
        <f t="shared" si="381"/>
        <v>0.12577649527178991</v>
      </c>
      <c r="I1180" s="30">
        <f t="shared" si="362"/>
        <v>14.173990748175967</v>
      </c>
      <c r="J1180" s="30">
        <f t="shared" si="363"/>
        <v>32.794113627026213</v>
      </c>
      <c r="K1180" s="30">
        <f t="shared" si="364"/>
        <v>115.63348401227395</v>
      </c>
      <c r="L1180" s="30">
        <f t="shared" si="365"/>
        <v>4620.9489521745982</v>
      </c>
      <c r="M1180" s="30">
        <f t="shared" si="366"/>
        <v>0.14446510583655467</v>
      </c>
      <c r="N1180" s="30">
        <f t="shared" si="367"/>
        <v>2.8226903039496612E-2</v>
      </c>
      <c r="O1180" s="30">
        <f t="shared" si="368"/>
        <v>42.576423618375102</v>
      </c>
      <c r="P1180" s="30">
        <f t="shared" si="369"/>
        <v>0.34041367962089525</v>
      </c>
      <c r="Q1180" s="30">
        <f t="shared" si="370"/>
        <v>6.4422780079809186E-2</v>
      </c>
      <c r="R1180" s="30">
        <f t="shared" si="375"/>
        <v>30.693024652070626</v>
      </c>
      <c r="S1180" s="30">
        <f t="shared" si="376"/>
        <v>-112.05900391299167</v>
      </c>
      <c r="T1180" s="30">
        <f t="shared" si="377"/>
        <v>-17.011016426301399</v>
      </c>
      <c r="U1180" s="39">
        <f t="shared" si="378"/>
        <v>52930845.803237751</v>
      </c>
      <c r="V1180" s="39">
        <f t="shared" si="371"/>
        <v>6351701.4963885304</v>
      </c>
      <c r="W1180" s="39">
        <f t="shared" si="372"/>
        <v>39577731.50586962</v>
      </c>
      <c r="X1180" s="30">
        <f t="shared" si="373"/>
        <v>292.83580178546634</v>
      </c>
    </row>
    <row r="1181" spans="5:24" x14ac:dyDescent="0.3">
      <c r="E1181" s="30">
        <f t="shared" si="379"/>
        <v>11.789999999999793</v>
      </c>
      <c r="F1181" s="30">
        <f t="shared" si="380"/>
        <v>264.35974518601199</v>
      </c>
      <c r="G1181" s="30">
        <f t="shared" si="374"/>
        <v>5.5773108467116828</v>
      </c>
      <c r="H1181" s="30">
        <f t="shared" si="381"/>
        <v>0.11617069850355932</v>
      </c>
      <c r="I1181" s="30">
        <f t="shared" si="362"/>
        <v>13.05340070904605</v>
      </c>
      <c r="J1181" s="30">
        <f t="shared" si="363"/>
        <v>32.624003462763199</v>
      </c>
      <c r="K1181" s="30">
        <f t="shared" si="364"/>
        <v>115.77524248249313</v>
      </c>
      <c r="L1181" s="30">
        <f t="shared" si="365"/>
        <v>4626.6139086533949</v>
      </c>
      <c r="M1181" s="30">
        <f t="shared" si="366"/>
        <v>0.13511024320610476</v>
      </c>
      <c r="N1181" s="30">
        <f t="shared" si="367"/>
        <v>2.8309305732726133E-2</v>
      </c>
      <c r="O1181" s="30">
        <f t="shared" si="368"/>
        <v>42.455730456830494</v>
      </c>
      <c r="P1181" s="30">
        <f t="shared" si="369"/>
        <v>0.33443203125828153</v>
      </c>
      <c r="Q1181" s="30">
        <f t="shared" si="370"/>
        <v>6.4170198788787047E-2</v>
      </c>
      <c r="R1181" s="30">
        <f t="shared" si="375"/>
        <v>28.233868616089573</v>
      </c>
      <c r="S1181" s="30">
        <f t="shared" si="376"/>
        <v>-106.80110195067174</v>
      </c>
      <c r="T1181" s="30">
        <f t="shared" si="377"/>
        <v>-16.964017400339479</v>
      </c>
      <c r="U1181" s="39">
        <f t="shared" si="378"/>
        <v>49560841.578685485</v>
      </c>
      <c r="V1181" s="39">
        <f t="shared" si="371"/>
        <v>5947300.9894422581</v>
      </c>
      <c r="W1181" s="39">
        <f t="shared" si="372"/>
        <v>39637204.515764043</v>
      </c>
      <c r="X1181" s="30">
        <f t="shared" si="373"/>
        <v>293.00911391092183</v>
      </c>
    </row>
    <row r="1182" spans="5:24" x14ac:dyDescent="0.3">
      <c r="E1182" s="30">
        <f t="shared" si="379"/>
        <v>11.799999999999793</v>
      </c>
      <c r="F1182" s="30">
        <f t="shared" si="380"/>
        <v>264.64208387217286</v>
      </c>
      <c r="G1182" s="30">
        <f t="shared" si="374"/>
        <v>5.5783782861701523</v>
      </c>
      <c r="H1182" s="30">
        <f t="shared" si="381"/>
        <v>0.10674394584695435</v>
      </c>
      <c r="I1182" s="30">
        <f t="shared" si="362"/>
        <v>11.985389689539332</v>
      </c>
      <c r="J1182" s="30">
        <f t="shared" si="363"/>
        <v>32.454363288759801</v>
      </c>
      <c r="K1182" s="30">
        <f t="shared" si="364"/>
        <v>115.91660929416263</v>
      </c>
      <c r="L1182" s="30">
        <f t="shared" si="365"/>
        <v>4632.263213660819</v>
      </c>
      <c r="M1182" s="30">
        <f t="shared" si="366"/>
        <v>0.12594616188668628</v>
      </c>
      <c r="N1182" s="30">
        <f t="shared" si="367"/>
        <v>2.8391956005218537E-2</v>
      </c>
      <c r="O1182" s="30">
        <f t="shared" si="368"/>
        <v>42.335370753375081</v>
      </c>
      <c r="P1182" s="30">
        <f t="shared" si="369"/>
        <v>0.32770429867436068</v>
      </c>
      <c r="Q1182" s="30">
        <f t="shared" si="370"/>
        <v>6.3922768593162746E-2</v>
      </c>
      <c r="R1182" s="30">
        <f t="shared" si="375"/>
        <v>25.816948334966604</v>
      </c>
      <c r="S1182" s="30">
        <f t="shared" si="376"/>
        <v>-101.70954385470334</v>
      </c>
      <c r="T1182" s="30">
        <f t="shared" si="377"/>
        <v>-16.916654687373274</v>
      </c>
      <c r="U1182" s="39">
        <f t="shared" si="378"/>
        <v>46248634.748736717</v>
      </c>
      <c r="V1182" s="39">
        <f t="shared" si="371"/>
        <v>5549836.1698484058</v>
      </c>
      <c r="W1182" s="39">
        <f t="shared" si="372"/>
        <v>39692702.877462529</v>
      </c>
      <c r="X1182" s="30">
        <f t="shared" si="373"/>
        <v>293.18121605448607</v>
      </c>
    </row>
    <row r="1183" spans="5:24" x14ac:dyDescent="0.3">
      <c r="E1183" s="30">
        <f t="shared" si="379"/>
        <v>11.809999999999793</v>
      </c>
      <c r="F1183" s="30">
        <f t="shared" si="380"/>
        <v>264.90025335552252</v>
      </c>
      <c r="G1183" s="30">
        <f t="shared" si="374"/>
        <v>5.5793533526970549</v>
      </c>
      <c r="H1183" s="30">
        <f t="shared" si="381"/>
        <v>9.7506652690260154E-2</v>
      </c>
      <c r="I1183" s="30">
        <f t="shared" si="362"/>
        <v>10.968294250992299</v>
      </c>
      <c r="J1183" s="30">
        <f t="shared" si="363"/>
        <v>32.285196741886068</v>
      </c>
      <c r="K1183" s="30">
        <f t="shared" si="364"/>
        <v>116.0575814165574</v>
      </c>
      <c r="L1183" s="30">
        <f t="shared" si="365"/>
        <v>4637.8967460829399</v>
      </c>
      <c r="M1183" s="30">
        <f t="shared" si="366"/>
        <v>0.11698065946683046</v>
      </c>
      <c r="N1183" s="30">
        <f t="shared" si="367"/>
        <v>2.8474854600826865E-2</v>
      </c>
      <c r="O1183" s="30">
        <f t="shared" si="368"/>
        <v>42.215347088368162</v>
      </c>
      <c r="P1183" s="30">
        <f t="shared" si="369"/>
        <v>0.32009490988802258</v>
      </c>
      <c r="Q1183" s="30">
        <f t="shared" si="370"/>
        <v>6.3680700027826637E-2</v>
      </c>
      <c r="R1183" s="30">
        <f t="shared" si="375"/>
        <v>23.445210132438792</v>
      </c>
      <c r="S1183" s="30">
        <f t="shared" si="376"/>
        <v>-96.809431744166019</v>
      </c>
      <c r="T1183" s="30">
        <f t="shared" si="377"/>
        <v>-16.869033571228307</v>
      </c>
      <c r="U1183" s="39">
        <f t="shared" si="378"/>
        <v>42998322.33682476</v>
      </c>
      <c r="V1183" s="39">
        <f t="shared" si="371"/>
        <v>5159798.680418971</v>
      </c>
      <c r="W1183" s="39">
        <f t="shared" si="372"/>
        <v>39744300.864266716</v>
      </c>
      <c r="X1183" s="30">
        <f t="shared" si="373"/>
        <v>293.35210285154972</v>
      </c>
    </row>
    <row r="1184" spans="5:24" x14ac:dyDescent="0.3">
      <c r="E1184" s="30">
        <f t="shared" si="379"/>
        <v>11.819999999999792</v>
      </c>
      <c r="F1184" s="30">
        <f t="shared" si="380"/>
        <v>265.13470545684692</v>
      </c>
      <c r="G1184" s="30">
        <f t="shared" si="374"/>
        <v>5.5802380193127838</v>
      </c>
      <c r="H1184" s="30">
        <f t="shared" si="381"/>
        <v>8.8466661572894623E-2</v>
      </c>
      <c r="I1184" s="30">
        <f t="shared" si="362"/>
        <v>10.00019993355064</v>
      </c>
      <c r="J1184" s="30">
        <f t="shared" si="363"/>
        <v>32.116506406173784</v>
      </c>
      <c r="K1184" s="30">
        <f t="shared" si="364"/>
        <v>116.19815669631764</v>
      </c>
      <c r="L1184" s="30">
        <f t="shared" si="365"/>
        <v>4643.5144198671251</v>
      </c>
      <c r="M1184" s="30">
        <f t="shared" si="366"/>
        <v>0.10821834443129111</v>
      </c>
      <c r="N1184" s="30">
        <f t="shared" si="367"/>
        <v>2.8558002265639013E-2</v>
      </c>
      <c r="O1184" s="30">
        <f t="shared" si="368"/>
        <v>42.0956612951803</v>
      </c>
      <c r="P1184" s="30">
        <f t="shared" si="369"/>
        <v>0.31143137227480761</v>
      </c>
      <c r="Q1184" s="30">
        <f t="shared" si="370"/>
        <v>6.3444117521867072E-2</v>
      </c>
      <c r="R1184" s="30">
        <f t="shared" si="375"/>
        <v>21.120721356681813</v>
      </c>
      <c r="S1184" s="30">
        <f t="shared" si="376"/>
        <v>-92.130855880825379</v>
      </c>
      <c r="T1184" s="30">
        <f t="shared" si="377"/>
        <v>-16.821237412129808</v>
      </c>
      <c r="U1184" s="39">
        <f t="shared" si="378"/>
        <v>39812783.03931345</v>
      </c>
      <c r="V1184" s="39">
        <f t="shared" si="371"/>
        <v>4777533.9647176135</v>
      </c>
      <c r="W1184" s="39">
        <f t="shared" si="372"/>
        <v>39792076.20391389</v>
      </c>
      <c r="X1184" s="30">
        <f t="shared" si="373"/>
        <v>293.52177116733162</v>
      </c>
    </row>
    <row r="1185" spans="5:24" x14ac:dyDescent="0.3">
      <c r="E1185" s="30">
        <f t="shared" si="379"/>
        <v>11.829999999999792</v>
      </c>
      <c r="F1185" s="30">
        <f t="shared" si="380"/>
        <v>265.34591267041372</v>
      </c>
      <c r="G1185" s="30">
        <f t="shared" si="374"/>
        <v>5.5810343056143363</v>
      </c>
      <c r="H1185" s="30">
        <f t="shared" si="381"/>
        <v>7.9628630155248459E-2</v>
      </c>
      <c r="I1185" s="30">
        <f t="shared" si="362"/>
        <v>9.0788913747423852</v>
      </c>
      <c r="J1185" s="30">
        <f t="shared" si="363"/>
        <v>31.948294032052484</v>
      </c>
      <c r="K1185" s="30">
        <f t="shared" si="364"/>
        <v>116.33833367475205</v>
      </c>
      <c r="L1185" s="30">
        <f t="shared" si="365"/>
        <v>4649.1161767211061</v>
      </c>
      <c r="M1185" s="30">
        <f t="shared" si="366"/>
        <v>9.9659792356905669E-2</v>
      </c>
      <c r="N1185" s="30">
        <f t="shared" si="367"/>
        <v>2.864139974798453E-2</v>
      </c>
      <c r="O1185" s="30">
        <f t="shared" si="368"/>
        <v>41.976314615741238</v>
      </c>
      <c r="P1185" s="30">
        <f t="shared" si="369"/>
        <v>0.30148932404410805</v>
      </c>
      <c r="Q1185" s="30">
        <f t="shared" si="370"/>
        <v>6.321303661585867E-2</v>
      </c>
      <c r="R1185" s="30">
        <f t="shared" si="375"/>
        <v>18.844440203199945</v>
      </c>
      <c r="S1185" s="30">
        <f t="shared" si="376"/>
        <v>-87.712288464377735</v>
      </c>
      <c r="T1185" s="30">
        <f t="shared" si="377"/>
        <v>-16.7733208935033</v>
      </c>
      <c r="U1185" s="39">
        <f t="shared" si="378"/>
        <v>36693357.507460535</v>
      </c>
      <c r="V1185" s="39">
        <f t="shared" si="371"/>
        <v>4403202.900895264</v>
      </c>
      <c r="W1185" s="39">
        <f t="shared" si="372"/>
        <v>39836108.232922845</v>
      </c>
      <c r="X1185" s="30">
        <f t="shared" si="373"/>
        <v>293.69021962862712</v>
      </c>
    </row>
    <row r="1186" spans="5:24" x14ac:dyDescent="0.3">
      <c r="E1186" s="30">
        <f t="shared" si="379"/>
        <v>11.839999999999792</v>
      </c>
      <c r="F1186" s="30">
        <f t="shared" si="380"/>
        <v>265.53435707244574</v>
      </c>
      <c r="G1186" s="30">
        <f t="shared" si="374"/>
        <v>5.5817442374791542</v>
      </c>
      <c r="H1186" s="30">
        <f t="shared" si="381"/>
        <v>7.0993186481782544E-2</v>
      </c>
      <c r="I1186" s="30">
        <f t="shared" si="362"/>
        <v>8.2017684900986083</v>
      </c>
      <c r="J1186" s="30">
        <f t="shared" si="363"/>
        <v>31.780560823117451</v>
      </c>
      <c r="K1186" s="30">
        <f t="shared" si="364"/>
        <v>116.47811134886457</v>
      </c>
      <c r="L1186" s="30">
        <f t="shared" si="365"/>
        <v>4654.7019765631239</v>
      </c>
      <c r="M1186" s="30">
        <f t="shared" si="366"/>
        <v>9.1300293318141934E-2</v>
      </c>
      <c r="N1186" s="30">
        <f t="shared" si="367"/>
        <v>2.8725047798441337E-2</v>
      </c>
      <c r="O1186" s="30">
        <f t="shared" si="368"/>
        <v>41.857307904001829</v>
      </c>
      <c r="P1186" s="30">
        <f t="shared" si="369"/>
        <v>0.28996893069805507</v>
      </c>
      <c r="Q1186" s="30">
        <f t="shared" si="370"/>
        <v>6.2987330141812042E-2</v>
      </c>
      <c r="R1186" s="30">
        <f t="shared" si="375"/>
        <v>16.615877587724135</v>
      </c>
      <c r="S1186" s="30">
        <f t="shared" si="376"/>
        <v>-83.606766519421257</v>
      </c>
      <c r="T1186" s="30">
        <f t="shared" si="377"/>
        <v>-16.725300212915943</v>
      </c>
      <c r="U1186" s="39">
        <f t="shared" si="378"/>
        <v>33639378.743447945</v>
      </c>
      <c r="V1186" s="39">
        <f t="shared" si="371"/>
        <v>4036725.449213753</v>
      </c>
      <c r="W1186" s="39">
        <f t="shared" si="372"/>
        <v>39876475.487414978</v>
      </c>
      <c r="X1186" s="30">
        <f t="shared" si="373"/>
        <v>293.85744801535259</v>
      </c>
    </row>
    <row r="1187" spans="5:24" x14ac:dyDescent="0.3">
      <c r="E1187" s="30">
        <f t="shared" si="379"/>
        <v>11.849999999999792</v>
      </c>
      <c r="F1187" s="30">
        <f t="shared" si="380"/>
        <v>265.70051584832299</v>
      </c>
      <c r="G1187" s="30">
        <f t="shared" si="374"/>
        <v>5.5823697942329193</v>
      </c>
      <c r="H1187" s="30">
        <f t="shared" si="381"/>
        <v>6.2555675376518849E-2</v>
      </c>
      <c r="I1187" s="30">
        <f t="shared" si="362"/>
        <v>7.3657008249043958</v>
      </c>
      <c r="J1187" s="30">
        <f t="shared" si="363"/>
        <v>31.613307820988293</v>
      </c>
      <c r="K1187" s="30">
        <f t="shared" si="364"/>
        <v>116.61748885063888</v>
      </c>
      <c r="L1187" s="30">
        <f t="shared" si="365"/>
        <v>4660.271784705481</v>
      </c>
      <c r="M1187" s="30">
        <f t="shared" si="366"/>
        <v>8.3127847817152101E-2</v>
      </c>
      <c r="N1187" s="30">
        <f t="shared" si="367"/>
        <v>2.8808947169842437E-2</v>
      </c>
      <c r="O1187" s="30">
        <f t="shared" si="368"/>
        <v>41.738641898991197</v>
      </c>
      <c r="P1187" s="30">
        <f t="shared" si="369"/>
        <v>0.27645567697213613</v>
      </c>
      <c r="Q1187" s="30">
        <f t="shared" si="370"/>
        <v>6.276667411328532E-2</v>
      </c>
      <c r="R1187" s="30">
        <f t="shared" si="375"/>
        <v>14.432559922303984</v>
      </c>
      <c r="S1187" s="30">
        <f t="shared" si="376"/>
        <v>-79.893863234374294</v>
      </c>
      <c r="T1187" s="30">
        <f t="shared" si="377"/>
        <v>-16.677137689983489</v>
      </c>
      <c r="U1187" s="39">
        <f t="shared" si="378"/>
        <v>30647426.092752907</v>
      </c>
      <c r="V1187" s="39">
        <f t="shared" si="371"/>
        <v>3677691.1311303489</v>
      </c>
      <c r="W1187" s="39">
        <f t="shared" si="372"/>
        <v>39913252.398726285</v>
      </c>
      <c r="X1187" s="30">
        <f t="shared" si="373"/>
        <v>294.02345644829921</v>
      </c>
    </row>
    <row r="1188" spans="5:24" x14ac:dyDescent="0.3">
      <c r="E1188" s="30">
        <f t="shared" si="379"/>
        <v>11.859999999999792</v>
      </c>
      <c r="F1188" s="30">
        <f t="shared" si="380"/>
        <v>265.84484144754606</v>
      </c>
      <c r="G1188" s="30">
        <f t="shared" si="374"/>
        <v>5.5829128357656463</v>
      </c>
      <c r="H1188" s="30">
        <f t="shared" si="381"/>
        <v>5.4304153272699551E-2</v>
      </c>
      <c r="I1188" s="30">
        <f t="shared" si="362"/>
        <v>6.5667621925606525</v>
      </c>
      <c r="J1188" s="30">
        <f t="shared" si="363"/>
        <v>31.446536444088458</v>
      </c>
      <c r="K1188" s="30">
        <f t="shared" si="364"/>
        <v>116.75646499805541</v>
      </c>
      <c r="L1188" s="30">
        <f t="shared" si="365"/>
        <v>4665.8255539122747</v>
      </c>
      <c r="M1188" s="30">
        <f t="shared" si="366"/>
        <v>7.5119696973374631E-2</v>
      </c>
      <c r="N1188" s="30">
        <f t="shared" si="367"/>
        <v>2.8893098617282731E-2</v>
      </c>
      <c r="O1188" s="30">
        <f t="shared" si="368"/>
        <v>41.620317607080764</v>
      </c>
      <c r="P1188" s="30">
        <f t="shared" si="369"/>
        <v>0.26035096196836499</v>
      </c>
      <c r="Q1188" s="30">
        <f t="shared" si="370"/>
        <v>6.2550454040503328E-2</v>
      </c>
      <c r="R1188" s="30">
        <f t="shared" si="375"/>
        <v>12.289102710634644</v>
      </c>
      <c r="S1188" s="30">
        <f t="shared" si="376"/>
        <v>-76.70485939629846</v>
      </c>
      <c r="T1188" s="30">
        <f t="shared" si="377"/>
        <v>-16.628715536869624</v>
      </c>
      <c r="U1188" s="39">
        <f t="shared" si="378"/>
        <v>27710038.99529301</v>
      </c>
      <c r="V1188" s="39">
        <f t="shared" si="371"/>
        <v>3325204.6794351609</v>
      </c>
      <c r="W1188" s="39">
        <f t="shared" si="372"/>
        <v>39946504.445520639</v>
      </c>
      <c r="X1188" s="30">
        <f t="shared" si="373"/>
        <v>294.18824425676775</v>
      </c>
    </row>
    <row r="1189" spans="5:24" x14ac:dyDescent="0.3">
      <c r="E1189" s="30">
        <f t="shared" si="379"/>
        <v>11.869999999999791</v>
      </c>
      <c r="F1189" s="30">
        <f t="shared" si="380"/>
        <v>265.96773247465239</v>
      </c>
      <c r="G1189" s="30">
        <f t="shared" si="374"/>
        <v>5.5833749949372029</v>
      </c>
      <c r="H1189" s="30">
        <f t="shared" si="381"/>
        <v>4.6215917155656427E-2</v>
      </c>
      <c r="I1189" s="30">
        <f t="shared" si="362"/>
        <v>5.799713598597668</v>
      </c>
      <c r="J1189" s="30">
        <f t="shared" si="363"/>
        <v>31.280249288719762</v>
      </c>
      <c r="K1189" s="30">
        <f t="shared" si="364"/>
        <v>116.89503762752932</v>
      </c>
      <c r="L1189" s="30">
        <f t="shared" si="365"/>
        <v>4671.3631977222603</v>
      </c>
      <c r="M1189" s="30">
        <f t="shared" si="366"/>
        <v>6.7235756390060145E-2</v>
      </c>
      <c r="N1189" s="30">
        <f t="shared" si="367"/>
        <v>2.897750289812584E-2</v>
      </c>
      <c r="O1189" s="30">
        <f t="shared" si="368"/>
        <v>41.502336870346674</v>
      </c>
      <c r="P1189" s="30">
        <f t="shared" si="369"/>
        <v>0.24073870663612248</v>
      </c>
      <c r="Q1189" s="30">
        <f t="shared" si="370"/>
        <v>6.233758764475384E-2</v>
      </c>
      <c r="R1189" s="30">
        <f t="shared" si="375"/>
        <v>10.175460929690219</v>
      </c>
      <c r="S1189" s="30">
        <f t="shared" si="376"/>
        <v>-74.281954564589199</v>
      </c>
      <c r="T1189" s="30">
        <f t="shared" si="377"/>
        <v>-16.579786833815085</v>
      </c>
      <c r="U1189" s="39">
        <f t="shared" si="378"/>
        <v>24813288.083044268</v>
      </c>
      <c r="V1189" s="39">
        <f t="shared" si="371"/>
        <v>2977594.5699653123</v>
      </c>
      <c r="W1189" s="39">
        <f t="shared" si="372"/>
        <v>39976280.391220294</v>
      </c>
      <c r="X1189" s="30">
        <f t="shared" si="373"/>
        <v>294.35180830008329</v>
      </c>
    </row>
    <row r="1190" spans="5:24" x14ac:dyDescent="0.3">
      <c r="E1190" s="30">
        <f t="shared" si="379"/>
        <v>11.879999999999791</v>
      </c>
      <c r="F1190" s="30">
        <f t="shared" si="380"/>
        <v>266.0694870839493</v>
      </c>
      <c r="G1190" s="30">
        <f t="shared" si="374"/>
        <v>5.5837575043060852</v>
      </c>
      <c r="H1190" s="30">
        <f t="shared" si="381"/>
        <v>3.8250936888228892E-2</v>
      </c>
      <c r="I1190" s="30">
        <f t="shared" si="362"/>
        <v>5.0568940529517761</v>
      </c>
      <c r="J1190" s="30">
        <f t="shared" si="363"/>
        <v>31.114451420381613</v>
      </c>
      <c r="K1190" s="30">
        <f t="shared" si="364"/>
        <v>117.03320251781111</v>
      </c>
      <c r="L1190" s="30">
        <f t="shared" si="365"/>
        <v>4676.8845474457285</v>
      </c>
      <c r="M1190" s="30">
        <f t="shared" si="366"/>
        <v>5.9404750394947713E-2</v>
      </c>
      <c r="N1190" s="30">
        <f t="shared" si="367"/>
        <v>2.9062160772010816E-2</v>
      </c>
      <c r="O1190" s="30">
        <f t="shared" si="368"/>
        <v>41.384703282760753</v>
      </c>
      <c r="P1190" s="30">
        <f t="shared" si="369"/>
        <v>0.21609889467767945</v>
      </c>
      <c r="Q1190" s="30">
        <f t="shared" si="370"/>
        <v>6.2126150482885799E-2</v>
      </c>
      <c r="R1190" s="30">
        <f t="shared" si="375"/>
        <v>8.0732372577735827</v>
      </c>
      <c r="S1190" s="30">
        <f t="shared" si="376"/>
        <v>-73.14147298859983</v>
      </c>
      <c r="T1190" s="30">
        <f t="shared" si="377"/>
        <v>-16.529872993481675</v>
      </c>
      <c r="U1190" s="39">
        <f t="shared" si="378"/>
        <v>21931650.676367931</v>
      </c>
      <c r="V1190" s="39">
        <f t="shared" si="371"/>
        <v>2631798.0811641514</v>
      </c>
      <c r="W1190" s="39">
        <f t="shared" si="372"/>
        <v>40002598.372031935</v>
      </c>
      <c r="X1190" s="30">
        <f t="shared" si="373"/>
        <v>294.51414026736711</v>
      </c>
    </row>
    <row r="1191" spans="5:24" x14ac:dyDescent="0.3">
      <c r="E1191" s="30">
        <f t="shared" si="379"/>
        <v>11.889999999999791</v>
      </c>
      <c r="F1191" s="30">
        <f t="shared" si="380"/>
        <v>266.15021945652705</v>
      </c>
      <c r="G1191" s="30">
        <f t="shared" si="374"/>
        <v>5.5840608841779868</v>
      </c>
      <c r="H1191" s="30">
        <f t="shared" si="381"/>
        <v>3.033798719016545E-2</v>
      </c>
      <c r="I1191" s="30">
        <f t="shared" si="362"/>
        <v>4.3254793230657782</v>
      </c>
      <c r="J1191" s="30">
        <f t="shared" si="363"/>
        <v>30.949152690446795</v>
      </c>
      <c r="K1191" s="30">
        <f t="shared" si="364"/>
        <v>117.17095145942345</v>
      </c>
      <c r="L1191" s="30">
        <f t="shared" si="365"/>
        <v>4682.38927501529</v>
      </c>
      <c r="M1191" s="30">
        <f t="shared" si="366"/>
        <v>5.1490215087974849E-2</v>
      </c>
      <c r="N1191" s="30">
        <f t="shared" si="367"/>
        <v>2.9147073000859156E-2</v>
      </c>
      <c r="O1191" s="30">
        <f t="shared" si="368"/>
        <v>41.267423833872002</v>
      </c>
      <c r="P1191" s="30">
        <f t="shared" si="369"/>
        <v>0.1835864478463787</v>
      </c>
      <c r="Q1191" s="30">
        <f t="shared" si="370"/>
        <v>6.1912458029597536E-2</v>
      </c>
      <c r="R1191" s="30">
        <f t="shared" si="375"/>
        <v>5.9466321698342073</v>
      </c>
      <c r="S1191" s="30">
        <f t="shared" si="376"/>
        <v>-74.646752014046356</v>
      </c>
      <c r="T1191" s="30">
        <f t="shared" si="377"/>
        <v>-16.478014291670405</v>
      </c>
      <c r="U1191" s="39">
        <f t="shared" si="378"/>
        <v>19015449.966874462</v>
      </c>
      <c r="V1191" s="39">
        <f t="shared" si="371"/>
        <v>2281853.9960249355</v>
      </c>
      <c r="W1191" s="39">
        <f t="shared" si="372"/>
        <v>40025416.911992185</v>
      </c>
      <c r="X1191" s="30">
        <f t="shared" si="373"/>
        <v>294.67522183859984</v>
      </c>
    </row>
    <row r="1192" spans="5:24" x14ac:dyDescent="0.3">
      <c r="E1192" s="30">
        <f t="shared" si="379"/>
        <v>11.899999999999791</v>
      </c>
      <c r="F1192" s="30">
        <f t="shared" si="380"/>
        <v>266.20968577822538</v>
      </c>
      <c r="G1192" s="30">
        <f t="shared" si="374"/>
        <v>5.5842842906417758</v>
      </c>
      <c r="H1192" s="30">
        <f t="shared" si="381"/>
        <v>2.2340646378893325E-2</v>
      </c>
      <c r="I1192" s="30">
        <f t="shared" si="362"/>
        <v>3.5790118029253146</v>
      </c>
      <c r="J1192" s="30">
        <f t="shared" si="363"/>
        <v>30.78437254753009</v>
      </c>
      <c r="K1192" s="30">
        <f t="shared" si="364"/>
        <v>117.30826824518736</v>
      </c>
      <c r="L1192" s="30">
        <f t="shared" si="365"/>
        <v>4687.8767327591413</v>
      </c>
      <c r="M1192" s="30">
        <f t="shared" si="366"/>
        <v>4.3185844963006002E-2</v>
      </c>
      <c r="N1192" s="30">
        <f t="shared" si="367"/>
        <v>2.9232240348881462E-2</v>
      </c>
      <c r="O1192" s="30">
        <f t="shared" si="368"/>
        <v>41.150512322472601</v>
      </c>
      <c r="P1192" s="30">
        <f t="shared" si="369"/>
        <v>0.13669923022455607</v>
      </c>
      <c r="Q1192" s="30">
        <f t="shared" si="370"/>
        <v>6.1688240036223377E-2</v>
      </c>
      <c r="R1192" s="30">
        <f t="shared" si="375"/>
        <v>3.7145846997996896</v>
      </c>
      <c r="S1192" s="30">
        <f t="shared" si="376"/>
        <v>-84.100621479606573</v>
      </c>
      <c r="T1192" s="30">
        <f t="shared" si="377"/>
        <v>-16.422006996254769</v>
      </c>
      <c r="U1192" s="39">
        <f t="shared" si="378"/>
        <v>15952191.193318214</v>
      </c>
      <c r="V1192" s="39">
        <f t="shared" si="371"/>
        <v>1914262.9431981856</v>
      </c>
      <c r="W1192" s="39">
        <f t="shared" si="372"/>
        <v>40044559.54142417</v>
      </c>
      <c r="X1192" s="30">
        <f t="shared" si="373"/>
        <v>294.83501463894356</v>
      </c>
    </row>
    <row r="1193" spans="5:24" x14ac:dyDescent="0.3">
      <c r="E1193" s="30">
        <f t="shared" si="379"/>
        <v>11.909999999999791</v>
      </c>
      <c r="F1193" s="30">
        <f t="shared" si="380"/>
        <v>266.24683162522336</v>
      </c>
      <c r="G1193" s="30">
        <f t="shared" si="374"/>
        <v>5.5844238169536684</v>
      </c>
      <c r="H1193" s="30">
        <f t="shared" si="381"/>
        <v>1.3952631189262377E-2</v>
      </c>
      <c r="I1193" s="30">
        <f t="shared" si="362"/>
        <v>2.7380055881292487</v>
      </c>
      <c r="J1193" s="30">
        <f t="shared" si="363"/>
        <v>30.620152477567544</v>
      </c>
      <c r="K1193" s="30">
        <f t="shared" si="364"/>
        <v>117.44511830348949</v>
      </c>
      <c r="L1193" s="30">
        <f t="shared" si="365"/>
        <v>4693.3455391253765</v>
      </c>
      <c r="M1193" s="30">
        <f t="shared" si="366"/>
        <v>3.352918759150382E-2</v>
      </c>
      <c r="N1193" s="30">
        <f t="shared" si="367"/>
        <v>2.9317663582584422E-2</v>
      </c>
      <c r="O1193" s="30">
        <f t="shared" si="368"/>
        <v>41.033998182834175</v>
      </c>
      <c r="P1193" s="30">
        <f t="shared" si="369"/>
        <v>5.3141930580644696E-2</v>
      </c>
      <c r="Q1193" s="30">
        <f t="shared" si="370"/>
        <v>6.1427510287192816E-2</v>
      </c>
      <c r="R1193" s="30">
        <f t="shared" si="375"/>
        <v>1.1213049236883486</v>
      </c>
      <c r="S1193" s="30">
        <f t="shared" si="376"/>
        <v>-167.98486365975276</v>
      </c>
      <c r="T1193" s="30">
        <f t="shared" si="377"/>
        <v>-16.354879988590902</v>
      </c>
      <c r="U1193" s="39">
        <f t="shared" si="378"/>
        <v>12386897.704186704</v>
      </c>
      <c r="V1193" s="39">
        <f t="shared" si="371"/>
        <v>1486427.7245024045</v>
      </c>
      <c r="W1193" s="39">
        <f t="shared" si="372"/>
        <v>40059423.818669192</v>
      </c>
      <c r="X1193" s="30">
        <f t="shared" si="373"/>
        <v>294.99343426306967</v>
      </c>
    </row>
    <row r="1194" spans="5:24" x14ac:dyDescent="0.3">
      <c r="E1194" s="30">
        <f t="shared" si="379"/>
        <v>11.91999999999979</v>
      </c>
      <c r="F1194" s="30">
        <f t="shared" si="380"/>
        <v>266.25804467446022</v>
      </c>
      <c r="G1194" s="30">
        <f t="shared" si="374"/>
        <v>5.5844659313069354</v>
      </c>
      <c r="H1194" s="30">
        <f t="shared" si="381"/>
        <v>4.2114353266953231E-3</v>
      </c>
      <c r="I1194" s="30">
        <f t="shared" si="362"/>
        <v>1.0581569515317211</v>
      </c>
      <c r="J1194" s="30">
        <f t="shared" si="363"/>
        <v>30.456603677681635</v>
      </c>
      <c r="K1194" s="30">
        <f t="shared" si="364"/>
        <v>117.58140897006109</v>
      </c>
      <c r="L1194" s="30">
        <f t="shared" si="365"/>
        <v>4698.791991061551</v>
      </c>
      <c r="M1194" s="30">
        <f t="shared" si="366"/>
        <v>1.3278925550828944E-2</v>
      </c>
      <c r="N1194" s="30">
        <f t="shared" si="367"/>
        <v>2.9403343470777756E-2</v>
      </c>
      <c r="O1194" s="30">
        <f t="shared" si="368"/>
        <v>40.91796030931512</v>
      </c>
      <c r="P1194" s="30">
        <f t="shared" si="369"/>
        <v>-0.51373858760979807</v>
      </c>
      <c r="Q1194" s="30">
        <f t="shared" si="370"/>
        <v>6.0880753212094595E-2</v>
      </c>
      <c r="R1194" s="30">
        <f t="shared" si="375"/>
        <v>-4.293255986879398</v>
      </c>
      <c r="S1194" s="30">
        <f t="shared" si="376"/>
        <v>6.8821397454124433</v>
      </c>
      <c r="T1194" s="30">
        <f t="shared" si="377"/>
        <v>-16.20999030856067</v>
      </c>
      <c r="U1194" s="39">
        <f t="shared" si="378"/>
        <v>4905923.2134101288</v>
      </c>
      <c r="V1194" s="39">
        <f t="shared" si="371"/>
        <v>588710.78560921538</v>
      </c>
      <c r="W1194" s="39">
        <f t="shared" si="372"/>
        <v>40065310.926525287</v>
      </c>
      <c r="X1194" s="30">
        <f t="shared" si="373"/>
        <v>295.15025069482493</v>
      </c>
    </row>
    <row r="1195" spans="5:24" x14ac:dyDescent="0.3">
      <c r="E1195" s="30">
        <f t="shared" si="379"/>
        <v>11.92999999999979</v>
      </c>
      <c r="F1195" s="30">
        <f t="shared" si="380"/>
        <v>266.21511211459142</v>
      </c>
      <c r="G1195" s="30">
        <f t="shared" si="374"/>
        <v>5.5843046741264954</v>
      </c>
      <c r="H1195" s="30">
        <f t="shared" si="381"/>
        <v>-1.61257180439911E-2</v>
      </c>
      <c r="I1195" s="30">
        <f t="shared" si="362"/>
        <v>1.1269783489858456</v>
      </c>
      <c r="J1195" s="30">
        <f t="shared" si="363"/>
        <v>30.294503774596027</v>
      </c>
      <c r="K1195" s="30">
        <f t="shared" si="364"/>
        <v>117.71649222263243</v>
      </c>
      <c r="L1195" s="30">
        <f t="shared" si="365"/>
        <v>4704.1901922811867</v>
      </c>
      <c r="M1195" s="30">
        <f t="shared" si="366"/>
        <v>1.4210198912416816E-2</v>
      </c>
      <c r="N1195" s="30">
        <f t="shared" si="367"/>
        <v>2.9489280784581014E-2</v>
      </c>
      <c r="O1195" s="30">
        <f t="shared" si="368"/>
        <v>40.802950428075881</v>
      </c>
      <c r="P1195" s="30">
        <f t="shared" si="369"/>
        <v>-0.45490234795778817</v>
      </c>
      <c r="Q1195" s="30">
        <f t="shared" si="370"/>
        <v>6.0905897592857465E-2</v>
      </c>
      <c r="R1195" s="30">
        <f t="shared" si="375"/>
        <v>-4.0675224936062131</v>
      </c>
      <c r="S1195" s="30">
        <f t="shared" si="376"/>
        <v>8.3160038931931854</v>
      </c>
      <c r="T1195" s="30">
        <f t="shared" si="377"/>
        <v>-16.214070356122374</v>
      </c>
      <c r="U1195" s="39">
        <f t="shared" si="378"/>
        <v>5249137.3225002512</v>
      </c>
      <c r="V1195" s="39">
        <f t="shared" si="371"/>
        <v>629896.47870003013</v>
      </c>
      <c r="W1195" s="39">
        <f t="shared" si="372"/>
        <v>40071609.891312286</v>
      </c>
      <c r="X1195" s="30">
        <f t="shared" si="373"/>
        <v>295.30384132336775</v>
      </c>
    </row>
    <row r="1196" spans="5:24" x14ac:dyDescent="0.3">
      <c r="E1196" s="30">
        <f t="shared" si="379"/>
        <v>11.93999999999979</v>
      </c>
      <c r="F1196" s="30">
        <f t="shared" si="380"/>
        <v>266.17443688965534</v>
      </c>
      <c r="G1196" s="30">
        <f t="shared" si="374"/>
        <v>5.5841518716340675</v>
      </c>
      <c r="H1196" s="30">
        <f t="shared" si="381"/>
        <v>-1.5280249242799471E-2</v>
      </c>
      <c r="I1196" s="30">
        <f t="shared" si="362"/>
        <v>1.2101383879177774</v>
      </c>
      <c r="J1196" s="30">
        <f t="shared" si="363"/>
        <v>30.132363071034803</v>
      </c>
      <c r="K1196" s="30">
        <f t="shared" si="364"/>
        <v>117.85160947560011</v>
      </c>
      <c r="L1196" s="30">
        <f t="shared" si="365"/>
        <v>4709.5897522257401</v>
      </c>
      <c r="M1196" s="30">
        <f t="shared" si="366"/>
        <v>1.53293371307286E-2</v>
      </c>
      <c r="N1196" s="30">
        <f t="shared" si="367"/>
        <v>2.9575476297430587E-2</v>
      </c>
      <c r="O1196" s="30">
        <f t="shared" si="368"/>
        <v>40.687911598899191</v>
      </c>
      <c r="P1196" s="30">
        <f t="shared" si="369"/>
        <v>-0.3931831380576648</v>
      </c>
      <c r="Q1196" s="30">
        <f t="shared" si="370"/>
        <v>6.0936114324751885E-2</v>
      </c>
      <c r="R1196" s="30">
        <f t="shared" si="375"/>
        <v>-3.7919580705485649</v>
      </c>
      <c r="S1196" s="30">
        <f t="shared" si="376"/>
        <v>10.377550010969571</v>
      </c>
      <c r="T1196" s="30">
        <f t="shared" si="377"/>
        <v>-16.219635916634495</v>
      </c>
      <c r="U1196" s="39">
        <f t="shared" si="378"/>
        <v>5661673.1210566051</v>
      </c>
      <c r="V1196" s="39">
        <f t="shared" si="371"/>
        <v>679400.77452679258</v>
      </c>
      <c r="W1196" s="39">
        <f t="shared" si="372"/>
        <v>40078403.899057552</v>
      </c>
      <c r="X1196" s="30">
        <f t="shared" si="373"/>
        <v>295.45732448091604</v>
      </c>
    </row>
    <row r="1197" spans="5:24" x14ac:dyDescent="0.3">
      <c r="E1197" s="30">
        <f t="shared" si="379"/>
        <v>11.94999999999979</v>
      </c>
      <c r="F1197" s="30">
        <f t="shared" si="380"/>
        <v>266.13651730894986</v>
      </c>
      <c r="G1197" s="30">
        <f t="shared" si="374"/>
        <v>5.5840094000938132</v>
      </c>
      <c r="H1197" s="30">
        <f t="shared" si="381"/>
        <v>-1.4247154025426312E-2</v>
      </c>
      <c r="I1197" s="30">
        <f t="shared" si="362"/>
        <v>1.3139138880274732</v>
      </c>
      <c r="J1197" s="30">
        <f t="shared" si="363"/>
        <v>29.970166711868458</v>
      </c>
      <c r="K1197" s="30">
        <f t="shared" si="364"/>
        <v>117.98677310823874</v>
      </c>
      <c r="L1197" s="30">
        <f t="shared" si="365"/>
        <v>4714.9911655961714</v>
      </c>
      <c r="M1197" s="30">
        <f t="shared" si="366"/>
        <v>1.6717014498642765E-2</v>
      </c>
      <c r="N1197" s="30">
        <f t="shared" si="367"/>
        <v>2.9661930785086704E-2</v>
      </c>
      <c r="O1197" s="30">
        <f t="shared" si="368"/>
        <v>40.572833282070675</v>
      </c>
      <c r="P1197" s="30">
        <f t="shared" si="369"/>
        <v>-0.32761336058701152</v>
      </c>
      <c r="Q1197" s="30">
        <f t="shared" si="370"/>
        <v>6.0973581613685567E-2</v>
      </c>
      <c r="R1197" s="30">
        <f t="shared" si="375"/>
        <v>-3.4451149373300942</v>
      </c>
      <c r="S1197" s="30">
        <f t="shared" si="376"/>
        <v>13.580056718384002</v>
      </c>
      <c r="T1197" s="30">
        <f t="shared" si="377"/>
        <v>-16.227296658519297</v>
      </c>
      <c r="U1197" s="39">
        <f t="shared" si="378"/>
        <v>6173312.47950745</v>
      </c>
      <c r="V1197" s="39">
        <f t="shared" si="371"/>
        <v>740797.49754089396</v>
      </c>
      <c r="W1197" s="39">
        <f t="shared" si="372"/>
        <v>40085811.874032959</v>
      </c>
      <c r="X1197" s="30">
        <f t="shared" si="373"/>
        <v>295.6107313853438</v>
      </c>
    </row>
    <row r="1198" spans="5:24" x14ac:dyDescent="0.3">
      <c r="E1198" s="30">
        <f t="shared" si="379"/>
        <v>11.959999999999789</v>
      </c>
      <c r="F1198" s="30">
        <f t="shared" si="380"/>
        <v>266.10206615957657</v>
      </c>
      <c r="G1198" s="30">
        <f t="shared" si="374"/>
        <v>5.5838799425516825</v>
      </c>
      <c r="H1198" s="30">
        <f t="shared" si="381"/>
        <v>-1.2945754213067318E-2</v>
      </c>
      <c r="I1198" s="30">
        <f t="shared" si="362"/>
        <v>1.4497144552113133</v>
      </c>
      <c r="J1198" s="30">
        <f t="shared" si="363"/>
        <v>29.807893745283266</v>
      </c>
      <c r="K1198" s="30">
        <f t="shared" si="364"/>
        <v>118.12200058039306</v>
      </c>
      <c r="L1198" s="30">
        <f t="shared" si="365"/>
        <v>4720.3951301233537</v>
      </c>
      <c r="M1198" s="30">
        <f t="shared" si="366"/>
        <v>1.8519058757536198E-2</v>
      </c>
      <c r="N1198" s="30">
        <f t="shared" si="367"/>
        <v>2.9748645025640317E-2</v>
      </c>
      <c r="O1198" s="30">
        <f t="shared" si="368"/>
        <v>40.457700612278479</v>
      </c>
      <c r="P1198" s="30">
        <f t="shared" si="369"/>
        <v>-0.25654639939745588</v>
      </c>
      <c r="Q1198" s="30">
        <f t="shared" si="370"/>
        <v>6.1022236808675689E-2</v>
      </c>
      <c r="R1198" s="30">
        <f t="shared" si="375"/>
        <v>-2.9882161080597145</v>
      </c>
      <c r="S1198" s="30">
        <f t="shared" si="376"/>
        <v>19.208844132231672</v>
      </c>
      <c r="T1198" s="30">
        <f t="shared" si="377"/>
        <v>-16.238143296467566</v>
      </c>
      <c r="U1198" s="39">
        <f t="shared" si="378"/>
        <v>6837891.8620923916</v>
      </c>
      <c r="V1198" s="39">
        <f t="shared" si="371"/>
        <v>820547.02345108695</v>
      </c>
      <c r="W1198" s="39">
        <f t="shared" si="372"/>
        <v>40094017.344267473</v>
      </c>
      <c r="X1198" s="30">
        <f t="shared" si="373"/>
        <v>295.76410589745717</v>
      </c>
    </row>
    <row r="1199" spans="5:24" x14ac:dyDescent="0.3">
      <c r="E1199" s="30">
        <f t="shared" si="379"/>
        <v>11.969999999999789</v>
      </c>
      <c r="F1199" s="30">
        <f t="shared" si="380"/>
        <v>266.07218399849597</v>
      </c>
      <c r="G1199" s="30">
        <f t="shared" si="374"/>
        <v>5.5837676403833489</v>
      </c>
      <c r="H1199" s="30">
        <f t="shared" si="381"/>
        <v>-1.1230216833357787E-2</v>
      </c>
      <c r="I1199" s="30">
        <f t="shared" si="362"/>
        <v>1.64180289653363</v>
      </c>
      <c r="J1199" s="30">
        <f t="shared" si="363"/>
        <v>29.645512312318591</v>
      </c>
      <c r="K1199" s="30">
        <f t="shared" si="364"/>
        <v>118.25731844119696</v>
      </c>
      <c r="L1199" s="30">
        <f t="shared" si="365"/>
        <v>4725.8027067646135</v>
      </c>
      <c r="M1199" s="30">
        <f t="shared" si="366"/>
        <v>2.1043549650010814E-2</v>
      </c>
      <c r="N1199" s="30">
        <f t="shared" si="367"/>
        <v>2.983561979952017E-2</v>
      </c>
      <c r="O1199" s="30">
        <f t="shared" si="368"/>
        <v>40.342490985590047</v>
      </c>
      <c r="P1199" s="30">
        <f t="shared" si="369"/>
        <v>-0.17676375679718787</v>
      </c>
      <c r="Q1199" s="30">
        <f t="shared" si="370"/>
        <v>6.1090398062772507E-2</v>
      </c>
      <c r="R1199" s="30">
        <f t="shared" si="375"/>
        <v>-2.3393253065479374</v>
      </c>
      <c r="S1199" s="30">
        <f t="shared" si="376"/>
        <v>31.675629189547973</v>
      </c>
      <c r="T1199" s="30">
        <f t="shared" si="377"/>
        <v>-16.254455633899369</v>
      </c>
      <c r="U1199" s="39">
        <f t="shared" si="378"/>
        <v>7769150.697045099</v>
      </c>
      <c r="V1199" s="39">
        <f t="shared" si="371"/>
        <v>932298.08364541188</v>
      </c>
      <c r="W1199" s="39">
        <f t="shared" si="372"/>
        <v>40103340.325103924</v>
      </c>
      <c r="X1199" s="30">
        <f t="shared" si="373"/>
        <v>295.9175145125032</v>
      </c>
    </row>
    <row r="1200" spans="5:24" x14ac:dyDescent="0.3">
      <c r="E1200" s="30">
        <f t="shared" si="379"/>
        <v>11.979999999999789</v>
      </c>
      <c r="F1200" s="30">
        <f t="shared" si="380"/>
        <v>266.04879074543049</v>
      </c>
      <c r="G1200" s="30">
        <f t="shared" si="374"/>
        <v>5.5836797158166025</v>
      </c>
      <c r="H1200" s="30">
        <f t="shared" si="381"/>
        <v>-8.7924566746444555E-3</v>
      </c>
      <c r="I1200" s="30">
        <f t="shared" si="362"/>
        <v>1.9585591884291098</v>
      </c>
      <c r="J1200" s="30">
        <f t="shared" si="363"/>
        <v>29.482967755979598</v>
      </c>
      <c r="K1200" s="30">
        <f t="shared" si="364"/>
        <v>118.39277223814612</v>
      </c>
      <c r="L1200" s="30">
        <f t="shared" si="365"/>
        <v>4731.2157156904177</v>
      </c>
      <c r="M1200" s="30">
        <f t="shared" si="366"/>
        <v>2.5151528258027217E-2</v>
      </c>
      <c r="N1200" s="30">
        <f t="shared" si="367"/>
        <v>2.992285588949984E-2</v>
      </c>
      <c r="O1200" s="30">
        <f t="shared" si="368"/>
        <v>40.227165622867531</v>
      </c>
      <c r="P1200" s="30">
        <f t="shared" si="369"/>
        <v>-8.0259405391081007E-2</v>
      </c>
      <c r="Q1200" s="30">
        <f t="shared" si="370"/>
        <v>6.1201313485188945E-2</v>
      </c>
      <c r="R1200" s="30">
        <f t="shared" si="375"/>
        <v>-1.2694059466035503</v>
      </c>
      <c r="S1200" s="30">
        <f t="shared" si="376"/>
        <v>83.373825732220979</v>
      </c>
      <c r="T1200" s="30">
        <f t="shared" si="377"/>
        <v>-16.282535444766527</v>
      </c>
      <c r="U1200" s="39">
        <f t="shared" si="378"/>
        <v>9284975.0309941545</v>
      </c>
      <c r="V1200" s="39">
        <f t="shared" si="371"/>
        <v>1114197.0037192984</v>
      </c>
      <c r="W1200" s="39">
        <f t="shared" si="372"/>
        <v>40114482.295141116</v>
      </c>
      <c r="X1200" s="30">
        <f t="shared" si="373"/>
        <v>296.07107106949189</v>
      </c>
    </row>
    <row r="1201" spans="5:24" x14ac:dyDescent="0.3">
      <c r="E1201" s="30">
        <f t="shared" si="379"/>
        <v>11.989999999999789</v>
      </c>
      <c r="F1201" s="30">
        <f t="shared" si="380"/>
        <v>266.03609668596448</v>
      </c>
      <c r="G1201" s="30">
        <f t="shared" si="374"/>
        <v>5.5836320014019734</v>
      </c>
      <c r="H1201" s="30">
        <f t="shared" si="381"/>
        <v>-4.7714414629140833E-3</v>
      </c>
      <c r="I1201" s="30">
        <f t="shared" si="362"/>
        <v>2.7922974457513199</v>
      </c>
      <c r="J1201" s="30">
        <f t="shared" si="363"/>
        <v>29.320142401531932</v>
      </c>
      <c r="K1201" s="30">
        <f t="shared" si="364"/>
        <v>118.52846003351918</v>
      </c>
      <c r="L1201" s="30">
        <f t="shared" si="365"/>
        <v>4736.6380756686522</v>
      </c>
      <c r="M1201" s="30">
        <f t="shared" si="366"/>
        <v>3.5710897842820055E-2</v>
      </c>
      <c r="N1201" s="30">
        <f t="shared" si="367"/>
        <v>3.0010354080704703E-2</v>
      </c>
      <c r="O1201" s="30">
        <f t="shared" si="368"/>
        <v>40.111641033886912</v>
      </c>
      <c r="P1201" s="30">
        <f t="shared" si="369"/>
        <v>6.7536195536403332E-2</v>
      </c>
      <c r="Q1201" s="30">
        <f t="shared" si="370"/>
        <v>6.1486416463978358E-2</v>
      </c>
      <c r="R1201" s="30">
        <f t="shared" si="375"/>
        <v>1.5165504114606916</v>
      </c>
      <c r="S1201" s="30">
        <f t="shared" si="376"/>
        <v>-140.67105491801328</v>
      </c>
      <c r="T1201" s="30">
        <f t="shared" si="377"/>
        <v>-16.357606235284425</v>
      </c>
      <c r="U1201" s="39">
        <f t="shared" si="378"/>
        <v>13182458.373253932</v>
      </c>
      <c r="V1201" s="39">
        <f t="shared" si="371"/>
        <v>1581895.0047904719</v>
      </c>
      <c r="W1201" s="39">
        <f t="shared" si="372"/>
        <v>40130301.245189019</v>
      </c>
      <c r="X1201" s="30">
        <f t="shared" si="373"/>
        <v>296.22502036702406</v>
      </c>
    </row>
    <row r="1202" spans="5:24" x14ac:dyDescent="0.3">
      <c r="E1202" s="30">
        <f t="shared" si="379"/>
        <v>11.999999999999789</v>
      </c>
      <c r="F1202" s="30">
        <f t="shared" si="380"/>
        <v>266.05126219007911</v>
      </c>
      <c r="G1202" s="30">
        <f t="shared" si="374"/>
        <v>5.583689005214846</v>
      </c>
      <c r="H1202" s="30">
        <f t="shared" si="381"/>
        <v>5.7003812872657988E-3</v>
      </c>
      <c r="I1202" s="30">
        <f t="shared" si="362"/>
        <v>1.3855868965711871</v>
      </c>
      <c r="J1202" s="30">
        <f t="shared" si="363"/>
        <v>29.156566339179086</v>
      </c>
      <c r="K1202" s="30">
        <f t="shared" si="364"/>
        <v>118.66477341881321</v>
      </c>
      <c r="L1202" s="30">
        <f t="shared" si="365"/>
        <v>4742.0854354911326</v>
      </c>
      <c r="M1202" s="30">
        <f t="shared" si="366"/>
        <v>1.8117811483414323E-2</v>
      </c>
      <c r="N1202" s="30">
        <f t="shared" si="367"/>
        <v>3.0098115160619072E-2</v>
      </c>
      <c r="O1202" s="30">
        <f t="shared" si="368"/>
        <v>39.995583817647564</v>
      </c>
      <c r="P1202" s="30">
        <f t="shared" si="369"/>
        <v>-0.27975842079112584</v>
      </c>
      <c r="Q1202" s="30">
        <f t="shared" si="370"/>
        <v>6.1011403132274399E-2</v>
      </c>
      <c r="R1202" s="30">
        <f t="shared" si="375"/>
        <v>-3.1873749147407695</v>
      </c>
      <c r="S1202" s="30">
        <f t="shared" si="376"/>
        <v>17.230103743269318</v>
      </c>
      <c r="T1202" s="30">
        <f t="shared" si="377"/>
        <v>-16.232160811329351</v>
      </c>
      <c r="U1202" s="39">
        <f t="shared" si="378"/>
        <v>6688459.9701308124</v>
      </c>
      <c r="V1202" s="39">
        <f t="shared" si="371"/>
        <v>802615.19641569746</v>
      </c>
      <c r="W1202" s="39">
        <f t="shared" si="372"/>
        <v>40138327.397153176</v>
      </c>
      <c r="X1202" s="30">
        <f t="shared" si="373"/>
        <v>296.38033971819971</v>
      </c>
    </row>
    <row r="1203" spans="5:24" x14ac:dyDescent="0.3">
      <c r="E1203" s="30">
        <f t="shared" si="379"/>
        <v>12.009999999999788</v>
      </c>
      <c r="F1203" s="30">
        <f t="shared" si="380"/>
        <v>266.01938844093172</v>
      </c>
      <c r="G1203" s="30">
        <f t="shared" si="374"/>
        <v>5.5835691950011173</v>
      </c>
      <c r="H1203" s="30">
        <f t="shared" si="381"/>
        <v>-1.1981021372875489E-2</v>
      </c>
      <c r="I1203" s="30">
        <f t="shared" si="362"/>
        <v>1.5578879340038803</v>
      </c>
      <c r="J1203" s="30">
        <f t="shared" si="363"/>
        <v>28.994244731065791</v>
      </c>
      <c r="K1203" s="30">
        <f t="shared" si="364"/>
        <v>118.80004142557429</v>
      </c>
      <c r="L1203" s="30">
        <f t="shared" si="365"/>
        <v>4747.4910198635534</v>
      </c>
      <c r="M1203" s="30">
        <f t="shared" si="366"/>
        <v>2.0444540003666915E-2</v>
      </c>
      <c r="N1203" s="30">
        <f t="shared" si="367"/>
        <v>3.0186139919093278E-2</v>
      </c>
      <c r="O1203" s="30">
        <f t="shared" si="368"/>
        <v>39.88041663669118</v>
      </c>
      <c r="P1203" s="30">
        <f t="shared" si="369"/>
        <v>-0.20159233875255125</v>
      </c>
      <c r="Q1203" s="30">
        <f t="shared" si="370"/>
        <v>6.107422480232122E-2</v>
      </c>
      <c r="R1203" s="30">
        <f t="shared" si="375"/>
        <v>-2.5914544519379534</v>
      </c>
      <c r="S1203" s="30">
        <f t="shared" si="376"/>
        <v>26.978426176241818</v>
      </c>
      <c r="T1203" s="30">
        <f t="shared" si="377"/>
        <v>-16.246927931417474</v>
      </c>
      <c r="U1203" s="39">
        <f t="shared" si="378"/>
        <v>7546502.2573051443</v>
      </c>
      <c r="V1203" s="39">
        <f t="shared" si="371"/>
        <v>905580.27087661729</v>
      </c>
      <c r="W1203" s="39">
        <f t="shared" si="372"/>
        <v>40147383.199861944</v>
      </c>
      <c r="X1203" s="30">
        <f t="shared" si="373"/>
        <v>296.53285570665935</v>
      </c>
    </row>
    <row r="1204" spans="5:24" x14ac:dyDescent="0.3">
      <c r="E1204" s="30">
        <f t="shared" si="379"/>
        <v>12.019999999999788</v>
      </c>
      <c r="F1204" s="30">
        <f t="shared" si="380"/>
        <v>265.99347389641235</v>
      </c>
      <c r="G1204" s="30">
        <f t="shared" si="374"/>
        <v>5.5834717742567168</v>
      </c>
      <c r="H1204" s="30">
        <f t="shared" si="381"/>
        <v>-9.7420744400444903E-3</v>
      </c>
      <c r="I1204" s="30">
        <f t="shared" si="362"/>
        <v>1.8276721957662985</v>
      </c>
      <c r="J1204" s="30">
        <f t="shared" si="363"/>
        <v>28.831775451751618</v>
      </c>
      <c r="K1204" s="30">
        <f t="shared" si="364"/>
        <v>118.93543249166945</v>
      </c>
      <c r="L1204" s="30">
        <f t="shared" si="365"/>
        <v>4752.9015219369821</v>
      </c>
      <c r="M1204" s="30">
        <f t="shared" si="366"/>
        <v>2.4043794573460585E-2</v>
      </c>
      <c r="N1204" s="30">
        <f t="shared" si="367"/>
        <v>3.0274429148350712E-2</v>
      </c>
      <c r="O1204" s="30">
        <f t="shared" si="368"/>
        <v>39.765144683017773</v>
      </c>
      <c r="P1204" s="30">
        <f t="shared" si="369"/>
        <v>-0.10963528490397294</v>
      </c>
      <c r="Q1204" s="30">
        <f t="shared" si="370"/>
        <v>6.117140467570565E-2</v>
      </c>
      <c r="R1204" s="30">
        <f t="shared" si="375"/>
        <v>-1.6573081351541215</v>
      </c>
      <c r="S1204" s="30">
        <f t="shared" si="376"/>
        <v>58.334252972007654</v>
      </c>
      <c r="T1204" s="30">
        <f t="shared" si="377"/>
        <v>-16.271194432814188</v>
      </c>
      <c r="U1204" s="39">
        <f t="shared" si="378"/>
        <v>8874196.9344038554</v>
      </c>
      <c r="V1204" s="39">
        <f t="shared" si="371"/>
        <v>1064903.6321284627</v>
      </c>
      <c r="W1204" s="39">
        <f t="shared" si="372"/>
        <v>40158032.236183226</v>
      </c>
      <c r="X1204" s="30">
        <f t="shared" si="373"/>
        <v>296.68548826073936</v>
      </c>
    </row>
    <row r="1205" spans="5:24" x14ac:dyDescent="0.3">
      <c r="E1205" s="30">
        <f t="shared" si="379"/>
        <v>12.029999999999788</v>
      </c>
      <c r="F1205" s="30">
        <f t="shared" si="380"/>
        <v>265.97690081506079</v>
      </c>
      <c r="G1205" s="30">
        <f t="shared" si="374"/>
        <v>5.5834094659698463</v>
      </c>
      <c r="H1205" s="30">
        <f t="shared" si="381"/>
        <v>-6.2308286870482732E-3</v>
      </c>
      <c r="I1205" s="30">
        <f t="shared" si="362"/>
        <v>2.4110147254863752</v>
      </c>
      <c r="J1205" s="30">
        <f t="shared" si="363"/>
        <v>28.669063507423477</v>
      </c>
      <c r="K1205" s="30">
        <f t="shared" si="364"/>
        <v>119.07102577860957</v>
      </c>
      <c r="L1205" s="30">
        <f t="shared" si="365"/>
        <v>4758.3201051662254</v>
      </c>
      <c r="M1205" s="30">
        <f t="shared" si="366"/>
        <v>3.1676594079943408E-2</v>
      </c>
      <c r="N1205" s="30">
        <f t="shared" si="367"/>
        <v>3.0362983642995063E-2</v>
      </c>
      <c r="O1205" s="30">
        <f t="shared" si="368"/>
        <v>39.649700558516955</v>
      </c>
      <c r="P1205" s="30">
        <f t="shared" si="369"/>
        <v>1.7544830971724764E-2</v>
      </c>
      <c r="Q1205" s="30">
        <f t="shared" si="370"/>
        <v>6.1377490262380686E-2</v>
      </c>
      <c r="R1205" s="30">
        <f t="shared" si="375"/>
        <v>0.34939003289783871</v>
      </c>
      <c r="S1205" s="30">
        <f t="shared" si="376"/>
        <v>-480.21222520400249</v>
      </c>
      <c r="T1205" s="30">
        <f t="shared" si="377"/>
        <v>-16.324994639794586</v>
      </c>
      <c r="U1205" s="39">
        <f t="shared" si="378"/>
        <v>11690618.077523455</v>
      </c>
      <c r="V1205" s="39">
        <f t="shared" si="371"/>
        <v>1402874.1693028146</v>
      </c>
      <c r="W1205" s="39">
        <f t="shared" si="372"/>
        <v>40172060.977876253</v>
      </c>
      <c r="X1205" s="30">
        <f t="shared" si="373"/>
        <v>296.83843450819018</v>
      </c>
    </row>
    <row r="1206" spans="5:24" x14ac:dyDescent="0.3">
      <c r="E1206" s="30">
        <f t="shared" si="379"/>
        <v>12.039999999999788</v>
      </c>
      <c r="F1206" s="30">
        <f t="shared" si="380"/>
        <v>265.98039471538976</v>
      </c>
      <c r="G1206" s="30">
        <f t="shared" si="374"/>
        <v>5.5834226019879383</v>
      </c>
      <c r="H1206" s="30">
        <f t="shared" si="381"/>
        <v>1.3136018091941537E-3</v>
      </c>
      <c r="I1206" s="30">
        <f t="shared" si="362"/>
        <v>-2.3911075265536499</v>
      </c>
      <c r="J1206" s="30">
        <f t="shared" si="363"/>
        <v>28.50581356102553</v>
      </c>
      <c r="K1206" s="30">
        <f t="shared" si="364"/>
        <v>119.20706740060785</v>
      </c>
      <c r="L1206" s="30">
        <f t="shared" si="365"/>
        <v>4763.7566047752698</v>
      </c>
      <c r="M1206" s="30">
        <f t="shared" si="366"/>
        <v>-3.3527050208551679E-2</v>
      </c>
      <c r="N1206" s="30">
        <f t="shared" si="367"/>
        <v>3.0451804200017373E-2</v>
      </c>
      <c r="O1206" s="30">
        <f t="shared" si="368"/>
        <v>39.533874721547619</v>
      </c>
      <c r="P1206" s="30">
        <f t="shared" si="369"/>
        <v>0.80735063678739494</v>
      </c>
      <c r="Q1206" s="30">
        <f t="shared" si="370"/>
        <v>5.9616991866591321E-2</v>
      </c>
      <c r="R1206" s="30">
        <f t="shared" si="375"/>
        <v>-17.017120949029653</v>
      </c>
      <c r="S1206" s="30">
        <f t="shared" si="376"/>
        <v>11.045433844702078</v>
      </c>
      <c r="T1206" s="30">
        <f t="shared" si="377"/>
        <v>-15.856951028420141</v>
      </c>
      <c r="U1206" s="39">
        <f t="shared" si="378"/>
        <v>-12373713.126686404</v>
      </c>
      <c r="V1206" s="39">
        <f t="shared" si="371"/>
        <v>-1484845.5752023684</v>
      </c>
      <c r="W1206" s="39">
        <f t="shared" si="372"/>
        <v>40157212.522124231</v>
      </c>
      <c r="X1206" s="30">
        <f t="shared" si="373"/>
        <v>296.99230703088114</v>
      </c>
    </row>
    <row r="1207" spans="5:24" x14ac:dyDescent="0.3">
      <c r="E1207" s="30">
        <f t="shared" si="379"/>
        <v>12.049999999999788</v>
      </c>
      <c r="F1207" s="30">
        <f t="shared" si="380"/>
        <v>265.81022350589944</v>
      </c>
      <c r="G1207" s="30">
        <f t="shared" si="374"/>
        <v>5.5827826086918249</v>
      </c>
      <c r="H1207" s="30">
        <f t="shared" si="381"/>
        <v>-6.3999329611341693E-2</v>
      </c>
      <c r="I1207" s="30">
        <f t="shared" ref="I1207:I1270" si="382">$B$11*S1206+I1206</f>
        <v>-2.280653188106629</v>
      </c>
      <c r="J1207" s="30">
        <f t="shared" ref="J1207:J1270" si="383">$B$11*T1206+J1206</f>
        <v>28.347244050741327</v>
      </c>
      <c r="K1207" s="30">
        <f t="shared" ref="K1207:K1270" si="384">-$B$11*T1206/1.2+K1206</f>
        <v>119.33920865917803</v>
      </c>
      <c r="L1207" s="30">
        <f t="shared" ref="L1207:L1270" si="385">K1207*$B$15/1000</f>
        <v>4769.0372379374085</v>
      </c>
      <c r="M1207" s="30">
        <f t="shared" ref="M1207:M1270" si="386">$B$5*I1207/(O1207*(1+J1207/$B$4)+I1207)</f>
        <v>-3.212115262891322E-2</v>
      </c>
      <c r="N1207" s="30">
        <f t="shared" ref="N1207:N1270" si="387">$B$6*(1+EXP(0.005*E1207*60))</f>
        <v>3.0540891618803231E-2</v>
      </c>
      <c r="O1207" s="30">
        <f t="shared" ref="O1207:O1270" si="388">19.309+0.7095*J1207</f>
        <v>39.421369654000969</v>
      </c>
      <c r="P1207" s="30">
        <f t="shared" ref="P1207:P1270" si="389">1/(1/$B$3+N1207/($B$3*(M1207-N1207)))</f>
        <v>0.82534308211444263</v>
      </c>
      <c r="Q1207" s="30">
        <f t="shared" ref="Q1207:Q1270" si="390">M1207*$B$7+$B$8</f>
        <v>5.9654951101241555E-2</v>
      </c>
      <c r="R1207" s="30">
        <f t="shared" si="375"/>
        <v>-16.656211986822072</v>
      </c>
      <c r="S1207" s="30">
        <f t="shared" si="376"/>
        <v>10.344947385619001</v>
      </c>
      <c r="T1207" s="30">
        <f t="shared" si="377"/>
        <v>-15.85689588545452</v>
      </c>
      <c r="U1207" s="39">
        <f t="shared" si="378"/>
        <v>-11847258.748648344</v>
      </c>
      <c r="V1207" s="39">
        <f t="shared" ref="V1207:V1270" si="391">0.12*U1207</f>
        <v>-1421671.0498378011</v>
      </c>
      <c r="W1207" s="39">
        <f t="shared" ref="W1207:W1270" si="392">V1207*$B$11+W1206</f>
        <v>40142995.811625853</v>
      </c>
      <c r="X1207" s="30">
        <f t="shared" ref="X1207:X1270" si="393">L1207/(E1207+$B$18)</f>
        <v>297.13627650700755</v>
      </c>
    </row>
    <row r="1208" spans="5:24" x14ac:dyDescent="0.3">
      <c r="E1208" s="30">
        <f t="shared" si="379"/>
        <v>12.059999999999787</v>
      </c>
      <c r="F1208" s="30">
        <f t="shared" si="380"/>
        <v>265.64366138603123</v>
      </c>
      <c r="G1208" s="30">
        <f t="shared" si="374"/>
        <v>5.5821557918407052</v>
      </c>
      <c r="H1208" s="30">
        <f t="shared" si="381"/>
        <v>-6.2681685111964924E-2</v>
      </c>
      <c r="I1208" s="30">
        <f t="shared" si="382"/>
        <v>-2.1772037142504388</v>
      </c>
      <c r="J1208" s="30">
        <f t="shared" si="383"/>
        <v>28.188675091886783</v>
      </c>
      <c r="K1208" s="30">
        <f t="shared" si="384"/>
        <v>119.47134945822349</v>
      </c>
      <c r="L1208" s="30">
        <f t="shared" si="385"/>
        <v>4774.3178527360069</v>
      </c>
      <c r="M1208" s="30">
        <f t="shared" si="386"/>
        <v>-3.0803994123456302E-2</v>
      </c>
      <c r="N1208" s="30">
        <f t="shared" si="387"/>
        <v>3.0630246701140042E-2</v>
      </c>
      <c r="O1208" s="30">
        <f t="shared" si="388"/>
        <v>39.308864977693673</v>
      </c>
      <c r="P1208" s="30">
        <f t="shared" si="389"/>
        <v>0.8437708964500229</v>
      </c>
      <c r="Q1208" s="30">
        <f t="shared" si="390"/>
        <v>5.969051438088889E-2</v>
      </c>
      <c r="R1208" s="30">
        <f t="shared" si="375"/>
        <v>-16.319616667116968</v>
      </c>
      <c r="S1208" s="30">
        <f t="shared" si="376"/>
        <v>9.6979948214573195</v>
      </c>
      <c r="T1208" s="30">
        <f t="shared" si="377"/>
        <v>-15.856406790154876</v>
      </c>
      <c r="U1208" s="39">
        <f t="shared" si="378"/>
        <v>-11354331.284788186</v>
      </c>
      <c r="V1208" s="39">
        <f t="shared" si="391"/>
        <v>-1362519.7541745822</v>
      </c>
      <c r="W1208" s="39">
        <f t="shared" si="392"/>
        <v>40129370.61408411</v>
      </c>
      <c r="X1208" s="30">
        <f t="shared" si="393"/>
        <v>297.28006555019113</v>
      </c>
    </row>
    <row r="1209" spans="5:24" x14ac:dyDescent="0.3">
      <c r="E1209" s="30">
        <f t="shared" si="379"/>
        <v>12.069999999999787</v>
      </c>
      <c r="F1209" s="30">
        <f t="shared" si="380"/>
        <v>265.48046521936004</v>
      </c>
      <c r="G1209" s="30">
        <f t="shared" si="374"/>
        <v>5.581541260646838</v>
      </c>
      <c r="H1209" s="30">
        <f t="shared" si="381"/>
        <v>-6.1453119386722932E-2</v>
      </c>
      <c r="I1209" s="30">
        <f t="shared" si="382"/>
        <v>-2.0802237660358656</v>
      </c>
      <c r="J1209" s="30">
        <f t="shared" si="383"/>
        <v>28.030111023985235</v>
      </c>
      <c r="K1209" s="30">
        <f t="shared" si="384"/>
        <v>119.60348618147478</v>
      </c>
      <c r="L1209" s="30">
        <f t="shared" si="385"/>
        <v>4779.5983046575875</v>
      </c>
      <c r="M1209" s="30">
        <f t="shared" si="386"/>
        <v>-2.9568685118155542E-2</v>
      </c>
      <c r="N1209" s="30">
        <f t="shared" si="387"/>
        <v>3.0719870251224125E-2</v>
      </c>
      <c r="O1209" s="30">
        <f t="shared" si="388"/>
        <v>39.196363771517525</v>
      </c>
      <c r="P1209" s="30">
        <f t="shared" si="389"/>
        <v>0.86262877819062034</v>
      </c>
      <c r="Q1209" s="30">
        <f t="shared" si="390"/>
        <v>5.9723867724032015E-2</v>
      </c>
      <c r="R1209" s="30">
        <f t="shared" si="375"/>
        <v>-16.005433726866059</v>
      </c>
      <c r="S1209" s="30">
        <f t="shared" si="376"/>
        <v>9.0999842337256904</v>
      </c>
      <c r="T1209" s="30">
        <f t="shared" si="377"/>
        <v>-15.855520188075541</v>
      </c>
      <c r="U1209" s="39">
        <f t="shared" si="378"/>
        <v>-10892301.509337764</v>
      </c>
      <c r="V1209" s="39">
        <f t="shared" si="391"/>
        <v>-1307076.1811205316</v>
      </c>
      <c r="W1209" s="39">
        <f t="shared" si="392"/>
        <v>40116299.852272905</v>
      </c>
      <c r="X1209" s="30">
        <f t="shared" si="393"/>
        <v>297.4236655045209</v>
      </c>
    </row>
    <row r="1210" spans="5:24" x14ac:dyDescent="0.3">
      <c r="E1210" s="30">
        <f t="shared" si="379"/>
        <v>12.079999999999787</v>
      </c>
      <c r="F1210" s="30">
        <f t="shared" si="380"/>
        <v>265.32041088209138</v>
      </c>
      <c r="G1210" s="30">
        <f t="shared" si="374"/>
        <v>5.5809381932845721</v>
      </c>
      <c r="H1210" s="30">
        <f t="shared" si="381"/>
        <v>-6.0306736226589663E-2</v>
      </c>
      <c r="I1210" s="30">
        <f t="shared" si="382"/>
        <v>-1.9892239236986087</v>
      </c>
      <c r="J1210" s="30">
        <f t="shared" si="383"/>
        <v>27.871555822104479</v>
      </c>
      <c r="K1210" s="30">
        <f t="shared" si="384"/>
        <v>119.7356155163754</v>
      </c>
      <c r="L1210" s="30">
        <f t="shared" si="385"/>
        <v>4784.8784613256666</v>
      </c>
      <c r="M1210" s="30">
        <f t="shared" si="386"/>
        <v>-2.8408950604771013E-2</v>
      </c>
      <c r="N1210" s="30">
        <f t="shared" si="387"/>
        <v>3.0809763075668042E-2</v>
      </c>
      <c r="O1210" s="30">
        <f t="shared" si="388"/>
        <v>39.08386885578313</v>
      </c>
      <c r="P1210" s="30">
        <f t="shared" si="389"/>
        <v>0.88191119485471758</v>
      </c>
      <c r="Q1210" s="30">
        <f t="shared" si="390"/>
        <v>5.9755180555893399E-2</v>
      </c>
      <c r="R1210" s="30">
        <f t="shared" si="375"/>
        <v>-15.711933445603018</v>
      </c>
      <c r="S1210" s="30">
        <f t="shared" si="376"/>
        <v>8.5467499348713627</v>
      </c>
      <c r="T1210" s="30">
        <f t="shared" si="377"/>
        <v>-15.854269057423194</v>
      </c>
      <c r="U1210" s="39">
        <f t="shared" si="378"/>
        <v>-10458777.524246462</v>
      </c>
      <c r="V1210" s="39">
        <f t="shared" si="391"/>
        <v>-1255053.3029095754</v>
      </c>
      <c r="W1210" s="39">
        <f t="shared" si="392"/>
        <v>40103749.319243811</v>
      </c>
      <c r="X1210" s="30">
        <f t="shared" si="393"/>
        <v>297.56706849040614</v>
      </c>
    </row>
    <row r="1211" spans="5:24" x14ac:dyDescent="0.3">
      <c r="E1211" s="30">
        <f t="shared" si="379"/>
        <v>12.089999999999787</v>
      </c>
      <c r="F1211" s="30">
        <f t="shared" si="380"/>
        <v>265.16329154763537</v>
      </c>
      <c r="G1211" s="30">
        <f t="shared" si="374"/>
        <v>5.5803458307357108</v>
      </c>
      <c r="H1211" s="30">
        <f t="shared" si="381"/>
        <v>-5.9236254886130268E-2</v>
      </c>
      <c r="I1211" s="30">
        <f t="shared" si="382"/>
        <v>-1.903756424349895</v>
      </c>
      <c r="J1211" s="30">
        <f t="shared" si="383"/>
        <v>27.713013131530246</v>
      </c>
      <c r="K1211" s="30">
        <f t="shared" si="384"/>
        <v>119.86773442518727</v>
      </c>
      <c r="L1211" s="30">
        <f t="shared" si="385"/>
        <v>4790.1582013460556</v>
      </c>
      <c r="M1211" s="30">
        <f t="shared" si="386"/>
        <v>-2.7319068858097238E-2</v>
      </c>
      <c r="N1211" s="30">
        <f t="shared" si="387"/>
        <v>3.0899925983507825E-2</v>
      </c>
      <c r="O1211" s="30">
        <f t="shared" si="388"/>
        <v>38.971382816820707</v>
      </c>
      <c r="P1211" s="30">
        <f t="shared" si="389"/>
        <v>0.90161242446276291</v>
      </c>
      <c r="Q1211" s="30">
        <f t="shared" si="390"/>
        <v>5.9784607363053591E-2</v>
      </c>
      <c r="R1211" s="30">
        <f t="shared" si="375"/>
        <v>-15.437540302794803</v>
      </c>
      <c r="S1211" s="30">
        <f t="shared" si="376"/>
        <v>8.0345101995971273</v>
      </c>
      <c r="T1211" s="30">
        <f t="shared" si="377"/>
        <v>-15.852683272270287</v>
      </c>
      <c r="U1211" s="39">
        <f t="shared" si="378"/>
        <v>-10051580.757560873</v>
      </c>
      <c r="V1211" s="39">
        <f t="shared" si="391"/>
        <v>-1206189.6909073049</v>
      </c>
      <c r="W1211" s="39">
        <f t="shared" si="392"/>
        <v>40091687.422334738</v>
      </c>
      <c r="X1211" s="30">
        <f t="shared" si="393"/>
        <v>297.71026733039895</v>
      </c>
    </row>
    <row r="1212" spans="5:24" x14ac:dyDescent="0.3">
      <c r="E1212" s="30">
        <f t="shared" si="379"/>
        <v>12.099999999999786</v>
      </c>
      <c r="F1212" s="30">
        <f t="shared" si="380"/>
        <v>265.00891614460744</v>
      </c>
      <c r="G1212" s="30">
        <f t="shared" si="374"/>
        <v>5.5797634712489215</v>
      </c>
      <c r="H1212" s="30">
        <f t="shared" si="381"/>
        <v>-5.8235948678930782E-2</v>
      </c>
      <c r="I1212" s="30">
        <f t="shared" si="382"/>
        <v>-1.8234113223539237</v>
      </c>
      <c r="J1212" s="30">
        <f t="shared" si="383"/>
        <v>27.554486298807543</v>
      </c>
      <c r="K1212" s="30">
        <f t="shared" si="384"/>
        <v>119.99984011912285</v>
      </c>
      <c r="L1212" s="30">
        <f t="shared" si="385"/>
        <v>4795.4374132731409</v>
      </c>
      <c r="M1212" s="30">
        <f t="shared" si="386"/>
        <v>-2.6293816969124043E-2</v>
      </c>
      <c r="N1212" s="30">
        <f t="shared" si="387"/>
        <v>3.0990359786210255E-2</v>
      </c>
      <c r="O1212" s="30">
        <f t="shared" si="388"/>
        <v>38.858908029003956</v>
      </c>
      <c r="P1212" s="30">
        <f t="shared" si="389"/>
        <v>0.92172659417225311</v>
      </c>
      <c r="Q1212" s="30">
        <f t="shared" si="390"/>
        <v>5.9812289164055864E-2</v>
      </c>
      <c r="R1212" s="30">
        <f t="shared" si="375"/>
        <v>-15.180817594167259</v>
      </c>
      <c r="S1212" s="30">
        <f t="shared" si="376"/>
        <v>7.5598295420236576</v>
      </c>
      <c r="T1212" s="30">
        <f t="shared" si="377"/>
        <v>-15.850789923494293</v>
      </c>
      <c r="U1212" s="39">
        <f t="shared" si="378"/>
        <v>-9668724.6737513952</v>
      </c>
      <c r="V1212" s="39">
        <f t="shared" si="391"/>
        <v>-1160246.9608501673</v>
      </c>
      <c r="W1212" s="39">
        <f t="shared" si="392"/>
        <v>40080084.952726237</v>
      </c>
      <c r="X1212" s="30">
        <f t="shared" si="393"/>
        <v>297.8532554828077</v>
      </c>
    </row>
    <row r="1213" spans="5:24" x14ac:dyDescent="0.3">
      <c r="E1213" s="30">
        <f t="shared" si="379"/>
        <v>12.109999999999786</v>
      </c>
      <c r="F1213" s="30">
        <f t="shared" si="380"/>
        <v>264.85710796866579</v>
      </c>
      <c r="G1213" s="30">
        <f t="shared" si="374"/>
        <v>5.579190465344837</v>
      </c>
      <c r="H1213" s="30">
        <f t="shared" si="381"/>
        <v>-5.7300590408448926E-2</v>
      </c>
      <c r="I1213" s="30">
        <f t="shared" si="382"/>
        <v>-1.7478130269336871</v>
      </c>
      <c r="J1213" s="30">
        <f t="shared" si="383"/>
        <v>27.395978399572599</v>
      </c>
      <c r="K1213" s="30">
        <f t="shared" si="384"/>
        <v>120.13193003515197</v>
      </c>
      <c r="L1213" s="30">
        <f t="shared" si="385"/>
        <v>4800.7159946830261</v>
      </c>
      <c r="M1213" s="30">
        <f t="shared" si="386"/>
        <v>-2.5328422335326735E-2</v>
      </c>
      <c r="N1213" s="30">
        <f t="shared" si="387"/>
        <v>3.1081065297680153E-2</v>
      </c>
      <c r="O1213" s="30">
        <f t="shared" si="388"/>
        <v>38.746446674496759</v>
      </c>
      <c r="P1213" s="30">
        <f t="shared" si="389"/>
        <v>0.94224771607562718</v>
      </c>
      <c r="Q1213" s="30">
        <f t="shared" si="390"/>
        <v>5.9838354819168389E-2</v>
      </c>
      <c r="R1213" s="30">
        <f t="shared" si="375"/>
        <v>-14.940453756472424</v>
      </c>
      <c r="S1213" s="30">
        <f t="shared" si="376"/>
        <v>7.1195849824752084</v>
      </c>
      <c r="T1213" s="30">
        <f t="shared" si="377"/>
        <v>-15.848613603007815</v>
      </c>
      <c r="U1213" s="39">
        <f t="shared" si="378"/>
        <v>-9308395.8490592875</v>
      </c>
      <c r="V1213" s="39">
        <f t="shared" si="391"/>
        <v>-1117007.5018871145</v>
      </c>
      <c r="W1213" s="39">
        <f t="shared" si="392"/>
        <v>40068914.87770737</v>
      </c>
      <c r="X1213" s="30">
        <f t="shared" si="393"/>
        <v>297.99602698219053</v>
      </c>
    </row>
    <row r="1214" spans="5:24" x14ac:dyDescent="0.3">
      <c r="E1214" s="30">
        <f t="shared" si="379"/>
        <v>12.119999999999786</v>
      </c>
      <c r="F1214" s="30">
        <f t="shared" si="380"/>
        <v>264.70770343110104</v>
      </c>
      <c r="G1214" s="30">
        <f t="shared" si="374"/>
        <v>5.5786262113071343</v>
      </c>
      <c r="H1214" s="30">
        <f t="shared" si="381"/>
        <v>-5.6425403770266058E-2</v>
      </c>
      <c r="I1214" s="30">
        <f t="shared" si="382"/>
        <v>-1.6766171771089351</v>
      </c>
      <c r="J1214" s="30">
        <f t="shared" si="383"/>
        <v>27.237492263542521</v>
      </c>
      <c r="K1214" s="30">
        <f t="shared" si="384"/>
        <v>120.26400181517704</v>
      </c>
      <c r="L1214" s="30">
        <f t="shared" si="385"/>
        <v>4805.9938513413445</v>
      </c>
      <c r="M1214" s="30">
        <f t="shared" si="386"/>
        <v>-2.4418519374189093E-2</v>
      </c>
      <c r="N1214" s="30">
        <f t="shared" si="387"/>
        <v>3.1172043334267752E-2</v>
      </c>
      <c r="O1214" s="30">
        <f t="shared" si="388"/>
        <v>38.634000760983419</v>
      </c>
      <c r="P1214" s="30">
        <f t="shared" si="389"/>
        <v>0.96316972012638269</v>
      </c>
      <c r="Q1214" s="30">
        <f t="shared" si="390"/>
        <v>5.9862922199119109E-2</v>
      </c>
      <c r="R1214" s="30">
        <f t="shared" si="375"/>
        <v>-14.715250186998219</v>
      </c>
      <c r="S1214" s="30">
        <f t="shared" si="376"/>
        <v>6.7109358295454875</v>
      </c>
      <c r="T1214" s="30">
        <f t="shared" si="377"/>
        <v>-15.846176656003497</v>
      </c>
      <c r="U1214" s="39">
        <f t="shared" si="378"/>
        <v>-8968937.1159557737</v>
      </c>
      <c r="V1214" s="39">
        <f t="shared" si="391"/>
        <v>-1076272.4539146929</v>
      </c>
      <c r="W1214" s="39">
        <f t="shared" si="392"/>
        <v>40058152.153168224</v>
      </c>
      <c r="X1214" s="30">
        <f t="shared" si="393"/>
        <v>298.13857638594345</v>
      </c>
    </row>
    <row r="1215" spans="5:24" x14ac:dyDescent="0.3">
      <c r="E1215" s="30">
        <f t="shared" si="379"/>
        <v>12.129999999999786</v>
      </c>
      <c r="F1215" s="30">
        <f t="shared" si="380"/>
        <v>264.56055092923106</v>
      </c>
      <c r="G1215" s="30">
        <f t="shared" si="374"/>
        <v>5.5780701511072293</v>
      </c>
      <c r="H1215" s="30">
        <f t="shared" si="381"/>
        <v>-5.5606019990506184E-2</v>
      </c>
      <c r="I1215" s="30">
        <f t="shared" si="382"/>
        <v>-1.6095078188134802</v>
      </c>
      <c r="J1215" s="30">
        <f t="shared" si="383"/>
        <v>27.079030496982487</v>
      </c>
      <c r="K1215" s="30">
        <f t="shared" si="384"/>
        <v>120.39605328731041</v>
      </c>
      <c r="L1215" s="30">
        <f t="shared" si="385"/>
        <v>4811.2708964550511</v>
      </c>
      <c r="M1215" s="30">
        <f t="shared" si="386"/>
        <v>-2.3560110829989239E-2</v>
      </c>
      <c r="N1215" s="30">
        <f t="shared" si="387"/>
        <v>3.1263294714775972E-2</v>
      </c>
      <c r="O1215" s="30">
        <f t="shared" si="388"/>
        <v>38.521572137609077</v>
      </c>
      <c r="P1215" s="30">
        <f t="shared" si="389"/>
        <v>0.98448648420780216</v>
      </c>
      <c r="Q1215" s="30">
        <f t="shared" si="390"/>
        <v>5.9886099229812501E-2</v>
      </c>
      <c r="R1215" s="30">
        <f t="shared" si="375"/>
        <v>-14.504110374739744</v>
      </c>
      <c r="S1215" s="30">
        <f t="shared" si="376"/>
        <v>6.3312965704667201</v>
      </c>
      <c r="T1215" s="30">
        <f t="shared" si="377"/>
        <v>-15.843499405241795</v>
      </c>
      <c r="U1215" s="39">
        <f t="shared" si="378"/>
        <v>-8648832.5232134536</v>
      </c>
      <c r="V1215" s="39">
        <f t="shared" si="391"/>
        <v>-1037859.9027856144</v>
      </c>
      <c r="W1215" s="39">
        <f t="shared" si="392"/>
        <v>40047773.554140367</v>
      </c>
      <c r="X1215" s="30">
        <f t="shared" si="393"/>
        <v>298.28089872629357</v>
      </c>
    </row>
    <row r="1216" spans="5:24" x14ac:dyDescent="0.3">
      <c r="E1216" s="30">
        <f t="shared" si="379"/>
        <v>12.139999999999786</v>
      </c>
      <c r="F1216" s="30">
        <f t="shared" si="380"/>
        <v>264.41550982548364</v>
      </c>
      <c r="G1216" s="30">
        <f t="shared" si="374"/>
        <v>5.5775217667165427</v>
      </c>
      <c r="H1216" s="30">
        <f t="shared" si="381"/>
        <v>-5.4838439068660705E-2</v>
      </c>
      <c r="I1216" s="30">
        <f t="shared" si="382"/>
        <v>-1.546194853108813</v>
      </c>
      <c r="J1216" s="30">
        <f t="shared" si="383"/>
        <v>26.92059550293007</v>
      </c>
      <c r="K1216" s="30">
        <f t="shared" si="384"/>
        <v>120.52808244902076</v>
      </c>
      <c r="L1216" s="30">
        <f t="shared" si="385"/>
        <v>4816.547049998926</v>
      </c>
      <c r="M1216" s="30">
        <f t="shared" si="386"/>
        <v>-2.2749533130796973E-2</v>
      </c>
      <c r="N1216" s="30">
        <f t="shared" si="387"/>
        <v>3.1354820260467875E-2</v>
      </c>
      <c r="O1216" s="30">
        <f t="shared" si="388"/>
        <v>38.409162509328887</v>
      </c>
      <c r="P1216" s="30">
        <f t="shared" si="389"/>
        <v>1.0061918613992338</v>
      </c>
      <c r="Q1216" s="30">
        <f t="shared" si="390"/>
        <v>5.9907984827690698E-2</v>
      </c>
      <c r="R1216" s="30">
        <f t="shared" si="375"/>
        <v>-14.30603018572943</v>
      </c>
      <c r="S1216" s="30">
        <f t="shared" si="376"/>
        <v>5.9783125185552146</v>
      </c>
      <c r="T1216" s="30">
        <f t="shared" si="377"/>
        <v>-15.840600350831174</v>
      </c>
      <c r="U1216" s="39">
        <f t="shared" si="378"/>
        <v>-8346693.893515598</v>
      </c>
      <c r="V1216" s="39">
        <f t="shared" si="391"/>
        <v>-1001603.2672218718</v>
      </c>
      <c r="W1216" s="39">
        <f t="shared" si="392"/>
        <v>40037757.521468148</v>
      </c>
      <c r="X1216" s="30">
        <f t="shared" si="393"/>
        <v>298.42298946709974</v>
      </c>
    </row>
    <row r="1217" spans="5:24" x14ac:dyDescent="0.3">
      <c r="E1217" s="30">
        <f t="shared" si="379"/>
        <v>12.149999999999785</v>
      </c>
      <c r="F1217" s="30">
        <f t="shared" si="380"/>
        <v>264.27244952362634</v>
      </c>
      <c r="G1217" s="30">
        <f t="shared" si="374"/>
        <v>5.576980576765763</v>
      </c>
      <c r="H1217" s="30">
        <f t="shared" si="381"/>
        <v>-5.4118995077967469E-2</v>
      </c>
      <c r="I1217" s="30">
        <f t="shared" si="382"/>
        <v>-1.4864117279232609</v>
      </c>
      <c r="J1217" s="30">
        <f t="shared" si="383"/>
        <v>26.762189499421758</v>
      </c>
      <c r="K1217" s="30">
        <f t="shared" si="384"/>
        <v>120.66008745194435</v>
      </c>
      <c r="L1217" s="30">
        <f t="shared" si="385"/>
        <v>4821.8222381085989</v>
      </c>
      <c r="M1217" s="30">
        <f t="shared" si="386"/>
        <v>-2.1983425325689702E-2</v>
      </c>
      <c r="N1217" s="30">
        <f t="shared" si="387"/>
        <v>3.1446620795073987E-2</v>
      </c>
      <c r="O1217" s="30">
        <f t="shared" si="388"/>
        <v>38.296773449839741</v>
      </c>
      <c r="P1217" s="30">
        <f t="shared" si="389"/>
        <v>1.0282797045274574</v>
      </c>
      <c r="Q1217" s="30">
        <f t="shared" si="390"/>
        <v>5.9928669738428593E-2</v>
      </c>
      <c r="R1217" s="30">
        <f t="shared" si="375"/>
        <v>-14.120089166494548</v>
      </c>
      <c r="S1217" s="30">
        <f t="shared" si="376"/>
        <v>5.6498379129339424</v>
      </c>
      <c r="T1217" s="30">
        <f t="shared" si="377"/>
        <v>-15.837496348466944</v>
      </c>
      <c r="U1217" s="39">
        <f t="shared" si="378"/>
        <v>-8061248.7902653469</v>
      </c>
      <c r="V1217" s="39">
        <f t="shared" si="391"/>
        <v>-967349.85483184154</v>
      </c>
      <c r="W1217" s="39">
        <f t="shared" si="392"/>
        <v>40028084.022919826</v>
      </c>
      <c r="X1217" s="30">
        <f t="shared" si="393"/>
        <v>298.56484446493266</v>
      </c>
    </row>
    <row r="1218" spans="5:24" x14ac:dyDescent="0.3">
      <c r="E1218" s="30">
        <f t="shared" si="379"/>
        <v>12.159999999999785</v>
      </c>
      <c r="F1218" s="30">
        <f t="shared" si="380"/>
        <v>264.1312486319614</v>
      </c>
      <c r="G1218" s="30">
        <f t="shared" ref="G1218:G1281" si="394">LN(F1218)</f>
        <v>5.5764461335152005</v>
      </c>
      <c r="H1218" s="30">
        <f t="shared" si="381"/>
        <v>-5.3444325056251074E-2</v>
      </c>
      <c r="I1218" s="30">
        <f t="shared" si="382"/>
        <v>-1.4299133487939215</v>
      </c>
      <c r="J1218" s="30">
        <f t="shared" si="383"/>
        <v>26.60381453593709</v>
      </c>
      <c r="K1218" s="30">
        <f t="shared" si="384"/>
        <v>120.79206658818157</v>
      </c>
      <c r="L1218" s="30">
        <f t="shared" si="385"/>
        <v>4827.0963925329306</v>
      </c>
      <c r="M1218" s="30">
        <f t="shared" si="386"/>
        <v>-2.1258701193903645E-2</v>
      </c>
      <c r="N1218" s="30">
        <f t="shared" si="387"/>
        <v>3.1538697144799725E-2</v>
      </c>
      <c r="O1218" s="30">
        <f t="shared" si="388"/>
        <v>38.184406413247366</v>
      </c>
      <c r="P1218" s="30">
        <f t="shared" si="389"/>
        <v>1.0507438881160434</v>
      </c>
      <c r="Q1218" s="30">
        <f t="shared" si="390"/>
        <v>5.9948237289986814E-2</v>
      </c>
      <c r="R1218" s="30">
        <f t="shared" ref="R1218:R1281" si="395">F1218*(M1218-N1218)</f>
        <v>-13.945442747720765</v>
      </c>
      <c r="S1218" s="30">
        <f t="shared" ref="S1218:S1281" si="396">-M1218*F1218/P1218</f>
        <v>5.3439162046493029</v>
      </c>
      <c r="T1218" s="30">
        <f t="shared" ref="T1218:T1281" si="397">-Q1218*F1218</f>
        <v>-15.834202768689327</v>
      </c>
      <c r="U1218" s="39">
        <f t="shared" ref="U1218:U1281" si="398">M1218*F1218/0.9*$B$15*1000/32</f>
        <v>-7791329.73033702</v>
      </c>
      <c r="V1218" s="39">
        <f t="shared" si="391"/>
        <v>-934959.5676404424</v>
      </c>
      <c r="W1218" s="39">
        <f t="shared" si="392"/>
        <v>40018734.427243419</v>
      </c>
      <c r="X1218" s="30">
        <f t="shared" si="393"/>
        <v>298.7064599339725</v>
      </c>
    </row>
    <row r="1219" spans="5:24" x14ac:dyDescent="0.3">
      <c r="E1219" s="30">
        <f t="shared" ref="E1219:E1282" si="399">E1218+$B$11</f>
        <v>12.169999999999785</v>
      </c>
      <c r="F1219" s="30">
        <f t="shared" ref="F1219:F1282" si="400">$B$11*R1218+F1218</f>
        <v>263.99179420448417</v>
      </c>
      <c r="G1219" s="30">
        <f t="shared" si="394"/>
        <v>5.5759180201044716</v>
      </c>
      <c r="H1219" s="30">
        <f t="shared" si="381"/>
        <v>-5.2811341072889206E-2</v>
      </c>
      <c r="I1219" s="30">
        <f t="shared" si="382"/>
        <v>-1.3764741867474284</v>
      </c>
      <c r="J1219" s="30">
        <f t="shared" si="383"/>
        <v>26.445472508250198</v>
      </c>
      <c r="K1219" s="30">
        <f t="shared" si="384"/>
        <v>120.92401827792065</v>
      </c>
      <c r="L1219" s="30">
        <f t="shared" si="385"/>
        <v>4832.3694501394348</v>
      </c>
      <c r="M1219" s="30">
        <f t="shared" si="386"/>
        <v>-2.0572524170010965E-2</v>
      </c>
      <c r="N1219" s="30">
        <f t="shared" si="387"/>
        <v>3.1631050138332888E-2</v>
      </c>
      <c r="O1219" s="30">
        <f t="shared" si="388"/>
        <v>38.072062744603514</v>
      </c>
      <c r="P1219" s="30">
        <f t="shared" si="389"/>
        <v>1.0735783278644502</v>
      </c>
      <c r="Q1219" s="30">
        <f t="shared" si="390"/>
        <v>5.9966764069631917E-2</v>
      </c>
      <c r="R1219" s="30">
        <f t="shared" si="395"/>
        <v>-13.781315245546807</v>
      </c>
      <c r="S1219" s="30">
        <f t="shared" si="396"/>
        <v>5.058762296142425</v>
      </c>
      <c r="T1219" s="30">
        <f t="shared" si="397"/>
        <v>-15.830733639379124</v>
      </c>
      <c r="U1219" s="39">
        <f t="shared" si="398"/>
        <v>-7535864.5007637357</v>
      </c>
      <c r="V1219" s="39">
        <f t="shared" si="391"/>
        <v>-904303.7400916483</v>
      </c>
      <c r="W1219" s="39">
        <f t="shared" si="392"/>
        <v>40009691.389842503</v>
      </c>
      <c r="X1219" s="30">
        <f t="shared" si="393"/>
        <v>298.8478324143166</v>
      </c>
    </row>
    <row r="1220" spans="5:24" x14ac:dyDescent="0.3">
      <c r="E1220" s="30">
        <f t="shared" si="399"/>
        <v>12.179999999999785</v>
      </c>
      <c r="F1220" s="30">
        <f t="shared" si="400"/>
        <v>263.8539810520287</v>
      </c>
      <c r="G1220" s="30">
        <f t="shared" si="394"/>
        <v>5.5753958480532892</v>
      </c>
      <c r="H1220" s="30">
        <f t="shared" ref="H1220:H1283" si="401">(G1220-G1219)/$B$11</f>
        <v>-5.2217205118232357E-2</v>
      </c>
      <c r="I1220" s="30">
        <f t="shared" si="382"/>
        <v>-1.3258865637860042</v>
      </c>
      <c r="J1220" s="30">
        <f t="shared" si="383"/>
        <v>26.287165171856408</v>
      </c>
      <c r="K1220" s="30">
        <f t="shared" si="384"/>
        <v>121.05594105824881</v>
      </c>
      <c r="L1220" s="30">
        <f t="shared" si="385"/>
        <v>4837.6413524671434</v>
      </c>
      <c r="M1220" s="30">
        <f t="shared" si="386"/>
        <v>-1.9922284773870907E-2</v>
      </c>
      <c r="N1220" s="30">
        <f t="shared" si="387"/>
        <v>3.1723680606851018E-2</v>
      </c>
      <c r="O1220" s="30">
        <f t="shared" si="388"/>
        <v>37.959743689432123</v>
      </c>
      <c r="P1220" s="30">
        <f t="shared" si="389"/>
        <v>1.0967769978017554</v>
      </c>
      <c r="Q1220" s="30">
        <f t="shared" si="390"/>
        <v>5.9984320533327702E-2</v>
      </c>
      <c r="R1220" s="30">
        <f t="shared" si="395"/>
        <v>-13.626993570978733</v>
      </c>
      <c r="S1220" s="30">
        <f t="shared" si="396"/>
        <v>4.7927465289422404</v>
      </c>
      <c r="T1220" s="30">
        <f t="shared" si="397"/>
        <v>-15.827101773419464</v>
      </c>
      <c r="U1220" s="39">
        <f t="shared" si="398"/>
        <v>-7293867.455445162</v>
      </c>
      <c r="V1220" s="39">
        <f t="shared" si="391"/>
        <v>-875264.09465341945</v>
      </c>
      <c r="W1220" s="39">
        <f t="shared" si="392"/>
        <v>40000938.748895966</v>
      </c>
      <c r="X1220" s="30">
        <f t="shared" si="393"/>
        <v>298.98895874333789</v>
      </c>
    </row>
    <row r="1221" spans="5:24" x14ac:dyDescent="0.3">
      <c r="E1221" s="30">
        <f t="shared" si="399"/>
        <v>12.189999999999785</v>
      </c>
      <c r="F1221" s="30">
        <f t="shared" si="400"/>
        <v>263.71771111631892</v>
      </c>
      <c r="G1221" s="30">
        <f t="shared" si="394"/>
        <v>5.5748792549882582</v>
      </c>
      <c r="H1221" s="30">
        <f t="shared" si="401"/>
        <v>-5.1659306503104574E-2</v>
      </c>
      <c r="I1221" s="30">
        <f t="shared" si="382"/>
        <v>-1.2779590984965818</v>
      </c>
      <c r="J1221" s="30">
        <f t="shared" si="383"/>
        <v>26.128894154122214</v>
      </c>
      <c r="K1221" s="30">
        <f t="shared" si="384"/>
        <v>121.18783357302731</v>
      </c>
      <c r="L1221" s="30">
        <f t="shared" si="385"/>
        <v>4842.9120453219975</v>
      </c>
      <c r="M1221" s="30">
        <f t="shared" si="386"/>
        <v>-1.930558027235096E-2</v>
      </c>
      <c r="N1221" s="30">
        <f t="shared" si="387"/>
        <v>3.1816589384028947E-2</v>
      </c>
      <c r="O1221" s="30">
        <f t="shared" si="388"/>
        <v>37.847450402349708</v>
      </c>
      <c r="P1221" s="30">
        <f t="shared" si="389"/>
        <v>1.1203339452681755</v>
      </c>
      <c r="Q1221" s="30">
        <f t="shared" si="390"/>
        <v>6.0000971554868734E-2</v>
      </c>
      <c r="R1221" s="30">
        <f t="shared" si="395"/>
        <v>-13.48182156908064</v>
      </c>
      <c r="S1221" s="30">
        <f t="shared" si="396"/>
        <v>4.5443802383208736</v>
      </c>
      <c r="T1221" s="30">
        <f t="shared" si="397"/>
        <v>-15.823318883205342</v>
      </c>
      <c r="U1221" s="39">
        <f t="shared" si="398"/>
        <v>-7064431.6834239382</v>
      </c>
      <c r="V1221" s="39">
        <f t="shared" si="391"/>
        <v>-847731.80201087252</v>
      </c>
      <c r="W1221" s="39">
        <f t="shared" si="392"/>
        <v>39992461.43087586</v>
      </c>
      <c r="X1221" s="30">
        <f t="shared" si="393"/>
        <v>299.12983602977528</v>
      </c>
    </row>
    <row r="1222" spans="5:24" x14ac:dyDescent="0.3">
      <c r="E1222" s="30">
        <f t="shared" si="399"/>
        <v>12.199999999999784</v>
      </c>
      <c r="F1222" s="30">
        <f t="shared" si="400"/>
        <v>263.58289290062811</v>
      </c>
      <c r="G1222" s="30">
        <f t="shared" si="394"/>
        <v>5.5743679025733304</v>
      </c>
      <c r="H1222" s="30">
        <f t="shared" si="401"/>
        <v>-5.1135241492783479E-2</v>
      </c>
      <c r="I1222" s="30">
        <f t="shared" si="382"/>
        <v>-1.2325152961133732</v>
      </c>
      <c r="J1222" s="30">
        <f t="shared" si="383"/>
        <v>25.970660965290161</v>
      </c>
      <c r="K1222" s="30">
        <f t="shared" si="384"/>
        <v>121.31969456372069</v>
      </c>
      <c r="L1222" s="30">
        <f t="shared" si="385"/>
        <v>4848.1814784103635</v>
      </c>
      <c r="M1222" s="30">
        <f t="shared" si="386"/>
        <v>-1.8720196332711665E-2</v>
      </c>
      <c r="N1222" s="30">
        <f t="shared" si="387"/>
        <v>3.1909777306046327E-2</v>
      </c>
      <c r="O1222" s="30">
        <f t="shared" si="388"/>
        <v>37.735183954873371</v>
      </c>
      <c r="P1222" s="30">
        <f t="shared" si="389"/>
        <v>1.1442433038816289</v>
      </c>
      <c r="Q1222" s="30">
        <f t="shared" si="390"/>
        <v>6.0016776921238996E-2</v>
      </c>
      <c r="R1222" s="30">
        <f t="shared" si="395"/>
        <v>-13.345194919186373</v>
      </c>
      <c r="S1222" s="30">
        <f t="shared" si="396"/>
        <v>4.312302714208692</v>
      </c>
      <c r="T1222" s="30">
        <f t="shared" si="397"/>
        <v>-15.819395683471827</v>
      </c>
      <c r="U1222" s="39">
        <f t="shared" si="398"/>
        <v>-6846721.9535549432</v>
      </c>
      <c r="V1222" s="39">
        <f t="shared" si="391"/>
        <v>-821606.6344265932</v>
      </c>
      <c r="W1222" s="39">
        <f t="shared" si="392"/>
        <v>39984245.364531592</v>
      </c>
      <c r="X1222" s="30">
        <f t="shared" si="393"/>
        <v>299.27046163027336</v>
      </c>
    </row>
    <row r="1223" spans="5:24" x14ac:dyDescent="0.3">
      <c r="E1223" s="30">
        <f t="shared" si="399"/>
        <v>12.209999999999784</v>
      </c>
      <c r="F1223" s="30">
        <f t="shared" si="400"/>
        <v>263.44944095143626</v>
      </c>
      <c r="G1223" s="30">
        <f t="shared" si="394"/>
        <v>5.5738614746239534</v>
      </c>
      <c r="H1223" s="30">
        <f t="shared" si="401"/>
        <v>-5.0642794937694191E-2</v>
      </c>
      <c r="I1223" s="30">
        <f t="shared" si="382"/>
        <v>-1.1893922689712864</v>
      </c>
      <c r="J1223" s="30">
        <f t="shared" si="383"/>
        <v>25.812467008455442</v>
      </c>
      <c r="K1223" s="30">
        <f t="shared" si="384"/>
        <v>121.45152286108295</v>
      </c>
      <c r="L1223" s="30">
        <f t="shared" si="385"/>
        <v>4853.4496050067946</v>
      </c>
      <c r="M1223" s="30">
        <f t="shared" si="386"/>
        <v>-1.8164090455958629E-2</v>
      </c>
      <c r="N1223" s="30">
        <f t="shared" si="387"/>
        <v>3.2003245211595061E-2</v>
      </c>
      <c r="O1223" s="30">
        <f t="shared" si="388"/>
        <v>37.622945342499136</v>
      </c>
      <c r="P1223" s="30">
        <f t="shared" si="389"/>
        <v>1.1684993046473151</v>
      </c>
      <c r="Q1223" s="30">
        <f t="shared" si="390"/>
        <v>6.0031791779911331E-2</v>
      </c>
      <c r="R1223" s="30">
        <f t="shared" si="395"/>
        <v>-13.216556535640066</v>
      </c>
      <c r="S1223" s="30">
        <f t="shared" si="396"/>
        <v>4.0952694254772872</v>
      </c>
      <c r="T1223" s="30">
        <f t="shared" si="397"/>
        <v>-15.815341983730667</v>
      </c>
      <c r="U1223" s="39">
        <f t="shared" si="398"/>
        <v>-6639968.3518329011</v>
      </c>
      <c r="V1223" s="39">
        <f t="shared" si="391"/>
        <v>-796796.20221994806</v>
      </c>
      <c r="W1223" s="39">
        <f t="shared" si="392"/>
        <v>39976277.402509391</v>
      </c>
      <c r="X1223" s="30">
        <f t="shared" si="393"/>
        <v>299.41083312812208</v>
      </c>
    </row>
    <row r="1224" spans="5:24" x14ac:dyDescent="0.3">
      <c r="E1224" s="30">
        <f t="shared" si="399"/>
        <v>12.219999999999784</v>
      </c>
      <c r="F1224" s="30">
        <f t="shared" si="400"/>
        <v>263.31727538607987</v>
      </c>
      <c r="G1224" s="30">
        <f t="shared" si="394"/>
        <v>5.5733596753870973</v>
      </c>
      <c r="H1224" s="30">
        <f t="shared" si="401"/>
        <v>-5.0179923685611527E-2</v>
      </c>
      <c r="I1224" s="30">
        <f t="shared" si="382"/>
        <v>-1.1484395747165135</v>
      </c>
      <c r="J1224" s="30">
        <f t="shared" si="383"/>
        <v>25.654313588618137</v>
      </c>
      <c r="K1224" s="30">
        <f t="shared" si="384"/>
        <v>121.58331737761404</v>
      </c>
      <c r="L1224" s="30">
        <f t="shared" si="385"/>
        <v>4858.7163816525808</v>
      </c>
      <c r="M1224" s="30">
        <f t="shared" si="386"/>
        <v>-1.763537700309125E-2</v>
      </c>
      <c r="N1224" s="30">
        <f t="shared" si="387"/>
        <v>3.2096993941886927E-2</v>
      </c>
      <c r="O1224" s="30">
        <f t="shared" si="388"/>
        <v>37.510735491124571</v>
      </c>
      <c r="P1224" s="30">
        <f t="shared" si="389"/>
        <v>1.1930962853662359</v>
      </c>
      <c r="Q1224" s="30">
        <f t="shared" si="390"/>
        <v>6.0046067043138751E-2</v>
      </c>
      <c r="R1224" s="30">
        <f t="shared" si="395"/>
        <v>-13.095392415721497</v>
      </c>
      <c r="S1224" s="30">
        <f t="shared" si="396"/>
        <v>3.8921413802196838</v>
      </c>
      <c r="T1224" s="30">
        <f t="shared" si="397"/>
        <v>-15.811166771449182</v>
      </c>
      <c r="U1224" s="39">
        <f t="shared" si="398"/>
        <v>-6443460.537540392</v>
      </c>
      <c r="V1224" s="39">
        <f t="shared" si="391"/>
        <v>-773215.264504847</v>
      </c>
      <c r="W1224" s="39">
        <f t="shared" si="392"/>
        <v>39968545.24986434</v>
      </c>
      <c r="X1224" s="30">
        <f t="shared" si="393"/>
        <v>299.55094831397321</v>
      </c>
    </row>
    <row r="1225" spans="5:24" x14ac:dyDescent="0.3">
      <c r="E1225" s="30">
        <f t="shared" si="399"/>
        <v>12.229999999999784</v>
      </c>
      <c r="F1225" s="30">
        <f t="shared" si="400"/>
        <v>263.18632146192266</v>
      </c>
      <c r="G1225" s="30">
        <f t="shared" si="394"/>
        <v>5.5728622279711946</v>
      </c>
      <c r="H1225" s="30">
        <f t="shared" si="401"/>
        <v>-4.9744741590274089E-2</v>
      </c>
      <c r="I1225" s="30">
        <f t="shared" si="382"/>
        <v>-1.1095181609143165</v>
      </c>
      <c r="J1225" s="30">
        <f t="shared" si="383"/>
        <v>25.496201920903644</v>
      </c>
      <c r="K1225" s="30">
        <f t="shared" si="384"/>
        <v>121.71507710070945</v>
      </c>
      <c r="L1225" s="30">
        <f t="shared" si="385"/>
        <v>4863.9817678819873</v>
      </c>
      <c r="M1225" s="30">
        <f t="shared" si="386"/>
        <v>-1.7132313648599608E-2</v>
      </c>
      <c r="N1225" s="30">
        <f t="shared" si="387"/>
        <v>3.2191024340661158E-2</v>
      </c>
      <c r="O1225" s="30">
        <f t="shared" si="388"/>
        <v>37.398555262881132</v>
      </c>
      <c r="P1225" s="30">
        <f t="shared" si="389"/>
        <v>1.2180286984943782</v>
      </c>
      <c r="Q1225" s="30">
        <f t="shared" si="390"/>
        <v>6.0059649753710025E-2</v>
      </c>
      <c r="R1225" s="30">
        <f t="shared" si="395"/>
        <v>-12.981227887616646</v>
      </c>
      <c r="S1225" s="30">
        <f t="shared" si="396"/>
        <v>3.7018755082539894</v>
      </c>
      <c r="T1225" s="30">
        <f t="shared" si="397"/>
        <v>-15.806878286970411</v>
      </c>
      <c r="U1225" s="39">
        <f t="shared" si="398"/>
        <v>-6256542.5529687023</v>
      </c>
      <c r="V1225" s="39">
        <f t="shared" si="391"/>
        <v>-750785.1063562443</v>
      </c>
      <c r="W1225" s="39">
        <f t="shared" si="392"/>
        <v>39961037.398800775</v>
      </c>
      <c r="X1225" s="30">
        <f t="shared" si="393"/>
        <v>299.69080516833344</v>
      </c>
    </row>
    <row r="1226" spans="5:24" x14ac:dyDescent="0.3">
      <c r="E1226" s="30">
        <f t="shared" si="399"/>
        <v>12.239999999999783</v>
      </c>
      <c r="F1226" s="30">
        <f t="shared" si="400"/>
        <v>263.0565091830465</v>
      </c>
      <c r="G1226" s="30">
        <f t="shared" si="394"/>
        <v>5.5723688729117065</v>
      </c>
      <c r="H1226" s="30">
        <f t="shared" si="401"/>
        <v>-4.9335505948810976E-2</v>
      </c>
      <c r="I1226" s="30">
        <f t="shared" si="382"/>
        <v>-1.0724994058317767</v>
      </c>
      <c r="J1226" s="30">
        <f t="shared" si="383"/>
        <v>25.338133138033939</v>
      </c>
      <c r="K1226" s="30">
        <f t="shared" si="384"/>
        <v>121.8468010864342</v>
      </c>
      <c r="L1226" s="30">
        <f t="shared" si="385"/>
        <v>4869.2457259734556</v>
      </c>
      <c r="M1226" s="30">
        <f t="shared" si="386"/>
        <v>-1.6653289114255138E-2</v>
      </c>
      <c r="N1226" s="30">
        <f t="shared" si="387"/>
        <v>3.2285337254191956E-2</v>
      </c>
      <c r="O1226" s="30">
        <f t="shared" si="388"/>
        <v>37.286405461435081</v>
      </c>
      <c r="P1226" s="30">
        <f t="shared" si="389"/>
        <v>1.243291117598428</v>
      </c>
      <c r="Q1226" s="30">
        <f t="shared" si="390"/>
        <v>6.0072583416137325E-2</v>
      </c>
      <c r="R1226" s="30">
        <f t="shared" si="395"/>
        <v>-12.873624216697085</v>
      </c>
      <c r="S1226" s="30">
        <f t="shared" si="396"/>
        <v>3.5235159640438538</v>
      </c>
      <c r="T1226" s="30">
        <f t="shared" si="397"/>
        <v>-15.802484091056455</v>
      </c>
      <c r="U1226" s="39">
        <f t="shared" si="398"/>
        <v>-6078608.1289440105</v>
      </c>
      <c r="V1226" s="39">
        <f t="shared" si="391"/>
        <v>-729432.97547328123</v>
      </c>
      <c r="W1226" s="39">
        <f t="shared" si="392"/>
        <v>39953743.069046043</v>
      </c>
      <c r="X1226" s="30">
        <f t="shared" si="393"/>
        <v>299.83040184566016</v>
      </c>
    </row>
    <row r="1227" spans="5:24" x14ac:dyDescent="0.3">
      <c r="E1227" s="30">
        <f t="shared" si="399"/>
        <v>12.249999999999783</v>
      </c>
      <c r="F1227" s="30">
        <f t="shared" si="400"/>
        <v>262.92777294087955</v>
      </c>
      <c r="G1227" s="30">
        <f t="shared" si="394"/>
        <v>5.5718793668594806</v>
      </c>
      <c r="H1227" s="30">
        <f t="shared" si="401"/>
        <v>-4.8950605222586319E-2</v>
      </c>
      <c r="I1227" s="30">
        <f t="shared" si="382"/>
        <v>-1.0372642461913382</v>
      </c>
      <c r="J1227" s="30">
        <f t="shared" si="383"/>
        <v>25.180108297123375</v>
      </c>
      <c r="K1227" s="30">
        <f t="shared" si="384"/>
        <v>121.97848845385967</v>
      </c>
      <c r="L1227" s="30">
        <f t="shared" si="385"/>
        <v>4874.5082207232872</v>
      </c>
      <c r="M1227" s="30">
        <f t="shared" si="386"/>
        <v>-1.6196812052603655E-2</v>
      </c>
      <c r="N1227" s="30">
        <f t="shared" si="387"/>
        <v>3.2379933531296173E-2</v>
      </c>
      <c r="O1227" s="30">
        <f t="shared" si="388"/>
        <v>37.174286836809031</v>
      </c>
      <c r="P1227" s="30">
        <f t="shared" si="389"/>
        <v>1.2688782425468406</v>
      </c>
      <c r="Q1227" s="30">
        <f t="shared" si="390"/>
        <v>6.0084908296801916E-2</v>
      </c>
      <c r="R1227" s="30">
        <f t="shared" si="395"/>
        <v>-12.772175533090488</v>
      </c>
      <c r="S1227" s="30">
        <f t="shared" si="396"/>
        <v>3.3561862588055762</v>
      </c>
      <c r="T1227" s="30">
        <f t="shared" si="397"/>
        <v>-15.797991125835104</v>
      </c>
      <c r="U1227" s="39">
        <f t="shared" si="398"/>
        <v>-5909096.4349241536</v>
      </c>
      <c r="V1227" s="39">
        <f t="shared" si="391"/>
        <v>-709091.57219089835</v>
      </c>
      <c r="W1227" s="39">
        <f t="shared" si="392"/>
        <v>39946652.153324135</v>
      </c>
      <c r="X1227" s="30">
        <f t="shared" si="393"/>
        <v>299.96973665989862</v>
      </c>
    </row>
    <row r="1228" spans="5:24" x14ac:dyDescent="0.3">
      <c r="E1228" s="30">
        <f t="shared" si="399"/>
        <v>12.259999999999783</v>
      </c>
      <c r="F1228" s="30">
        <f t="shared" si="400"/>
        <v>262.80005118554863</v>
      </c>
      <c r="G1228" s="30">
        <f t="shared" si="394"/>
        <v>5.571393481380408</v>
      </c>
      <c r="H1228" s="30">
        <f t="shared" si="401"/>
        <v>-4.8588547907257862E-2</v>
      </c>
      <c r="I1228" s="30">
        <f t="shared" si="382"/>
        <v>-1.0037023836032823</v>
      </c>
      <c r="J1228" s="30">
        <f t="shared" si="383"/>
        <v>25.022128385865024</v>
      </c>
      <c r="K1228" s="30">
        <f t="shared" si="384"/>
        <v>122.11013837990829</v>
      </c>
      <c r="L1228" s="30">
        <f t="shared" si="385"/>
        <v>4879.7692192396307</v>
      </c>
      <c r="M1228" s="30">
        <f t="shared" si="386"/>
        <v>-1.5761500963930343E-2</v>
      </c>
      <c r="N1228" s="30">
        <f t="shared" si="387"/>
        <v>3.2474814023340966E-2</v>
      </c>
      <c r="O1228" s="30">
        <f t="shared" si="388"/>
        <v>37.062200089771238</v>
      </c>
      <c r="P1228" s="30">
        <f t="shared" si="389"/>
        <v>1.2947849035672292</v>
      </c>
      <c r="Q1228" s="30">
        <f t="shared" si="390"/>
        <v>6.0096661696196096E-2</v>
      </c>
      <c r="R1228" s="30">
        <f t="shared" si="395"/>
        <v>-12.676506047657146</v>
      </c>
      <c r="S1228" s="30">
        <f t="shared" si="396"/>
        <v>3.1990821399524423</v>
      </c>
      <c r="T1228" s="30">
        <f t="shared" si="397"/>
        <v>-15.793405769840934</v>
      </c>
      <c r="U1228" s="39">
        <f t="shared" si="398"/>
        <v>-5747488.228152087</v>
      </c>
      <c r="V1228" s="39">
        <f t="shared" si="391"/>
        <v>-689698.58737825043</v>
      </c>
      <c r="W1228" s="39">
        <f t="shared" si="392"/>
        <v>39939755.167450354</v>
      </c>
      <c r="X1228" s="30">
        <f t="shared" si="393"/>
        <v>300.10880807132196</v>
      </c>
    </row>
    <row r="1229" spans="5:24" x14ac:dyDescent="0.3">
      <c r="E1229" s="30">
        <f t="shared" si="399"/>
        <v>12.269999999999783</v>
      </c>
      <c r="F1229" s="30">
        <f t="shared" si="400"/>
        <v>262.67328612507208</v>
      </c>
      <c r="G1229" s="30">
        <f t="shared" si="394"/>
        <v>5.5709110018560066</v>
      </c>
      <c r="H1229" s="30">
        <f t="shared" si="401"/>
        <v>-4.824795244013913E-2</v>
      </c>
      <c r="I1229" s="30">
        <f t="shared" si="382"/>
        <v>-0.97171156220375787</v>
      </c>
      <c r="J1229" s="30">
        <f t="shared" si="383"/>
        <v>24.864194328166615</v>
      </c>
      <c r="K1229" s="30">
        <f t="shared" si="384"/>
        <v>122.24175009465696</v>
      </c>
      <c r="L1229" s="30">
        <f t="shared" si="385"/>
        <v>4885.0286907547952</v>
      </c>
      <c r="M1229" s="30">
        <f t="shared" si="386"/>
        <v>-1.5346075043101847E-2</v>
      </c>
      <c r="N1229" s="30">
        <f t="shared" si="387"/>
        <v>3.2569979584251375E-2</v>
      </c>
      <c r="O1229" s="30">
        <f t="shared" si="388"/>
        <v>36.950145875834217</v>
      </c>
      <c r="P1229" s="30">
        <f t="shared" si="389"/>
        <v>1.3210060642926384</v>
      </c>
      <c r="Q1229" s="30">
        <f t="shared" si="390"/>
        <v>6.0107878196058465E-2</v>
      </c>
      <c r="R1229" s="30">
        <f t="shared" si="395"/>
        <v>-12.586267527115337</v>
      </c>
      <c r="S1229" s="30">
        <f t="shared" si="396"/>
        <v>3.0514651443723757</v>
      </c>
      <c r="T1229" s="30">
        <f t="shared" si="397"/>
        <v>-15.788733887764247</v>
      </c>
      <c r="U1229" s="39">
        <f t="shared" si="398"/>
        <v>-5593302.3613744332</v>
      </c>
      <c r="V1229" s="39">
        <f t="shared" si="391"/>
        <v>-671196.28336493194</v>
      </c>
      <c r="W1229" s="39">
        <f t="shared" si="392"/>
        <v>39933043.204616703</v>
      </c>
      <c r="X1229" s="30">
        <f t="shared" si="393"/>
        <v>300.24761467454579</v>
      </c>
    </row>
    <row r="1230" spans="5:24" x14ac:dyDescent="0.3">
      <c r="E1230" s="30">
        <f t="shared" si="399"/>
        <v>12.279999999999783</v>
      </c>
      <c r="F1230" s="30">
        <f t="shared" si="400"/>
        <v>262.54742344980093</v>
      </c>
      <c r="G1230" s="30">
        <f t="shared" si="394"/>
        <v>5.5704317264756344</v>
      </c>
      <c r="H1230" s="30">
        <f t="shared" si="401"/>
        <v>-4.7927538037217943E-2</v>
      </c>
      <c r="I1230" s="30">
        <f t="shared" si="382"/>
        <v>-0.94119691076003409</v>
      </c>
      <c r="J1230" s="30">
        <f t="shared" si="383"/>
        <v>24.706306989288972</v>
      </c>
      <c r="K1230" s="30">
        <f t="shared" si="384"/>
        <v>122.373322877055</v>
      </c>
      <c r="L1230" s="30">
        <f t="shared" si="385"/>
        <v>4890.2866064541304</v>
      </c>
      <c r="M1230" s="30">
        <f t="shared" si="386"/>
        <v>-1.4949345863832859E-2</v>
      </c>
      <c r="N1230" s="30">
        <f t="shared" si="387"/>
        <v>3.2665431070518121E-2</v>
      </c>
      <c r="O1230" s="30">
        <f t="shared" si="388"/>
        <v>36.838124808900531</v>
      </c>
      <c r="P1230" s="30">
        <f t="shared" si="389"/>
        <v>1.3475368239106731</v>
      </c>
      <c r="Q1230" s="30">
        <f t="shared" si="390"/>
        <v>6.0118589883898725E-2</v>
      </c>
      <c r="R1230" s="30">
        <f t="shared" si="395"/>
        <v>-12.501137002250863</v>
      </c>
      <c r="S1230" s="30">
        <f t="shared" si="396"/>
        <v>2.912656759478236</v>
      </c>
      <c r="T1230" s="30">
        <f t="shared" si="397"/>
        <v>-15.783980875452878</v>
      </c>
      <c r="U1230" s="39">
        <f t="shared" si="398"/>
        <v>-5446092.6130527165</v>
      </c>
      <c r="V1230" s="39">
        <f t="shared" si="391"/>
        <v>-653531.11356632598</v>
      </c>
      <c r="W1230" s="39">
        <f t="shared" si="392"/>
        <v>39926507.893481039</v>
      </c>
      <c r="X1230" s="30">
        <f t="shared" si="393"/>
        <v>300.38615518760417</v>
      </c>
    </row>
    <row r="1231" spans="5:24" x14ac:dyDescent="0.3">
      <c r="E1231" s="30">
        <f t="shared" si="399"/>
        <v>12.289999999999782</v>
      </c>
      <c r="F1231" s="30">
        <f t="shared" si="400"/>
        <v>262.42241207977844</v>
      </c>
      <c r="G1231" s="30">
        <f t="shared" si="394"/>
        <v>5.5699554653119456</v>
      </c>
      <c r="H1231" s="30">
        <f t="shared" si="401"/>
        <v>-4.762611636888181E-2</v>
      </c>
      <c r="I1231" s="30">
        <f t="shared" si="382"/>
        <v>-0.91207034316525171</v>
      </c>
      <c r="J1231" s="30">
        <f t="shared" si="383"/>
        <v>24.548467180534445</v>
      </c>
      <c r="K1231" s="30">
        <f t="shared" si="384"/>
        <v>122.50485605101711</v>
      </c>
      <c r="L1231" s="30">
        <f t="shared" si="385"/>
        <v>4895.5429393198938</v>
      </c>
      <c r="M1231" s="30">
        <f t="shared" si="386"/>
        <v>-1.457020981776997E-2</v>
      </c>
      <c r="N1231" s="30">
        <f t="shared" si="387"/>
        <v>3.276116934120521E-2</v>
      </c>
      <c r="O1231" s="30">
        <f t="shared" si="388"/>
        <v>36.726137464589186</v>
      </c>
      <c r="P1231" s="30">
        <f t="shared" si="389"/>
        <v>1.3743724185207695</v>
      </c>
      <c r="Q1231" s="30">
        <f t="shared" si="390"/>
        <v>6.0128826557142426E-2</v>
      </c>
      <c r="R1231" s="30">
        <f t="shared" si="395"/>
        <v>-12.420814685960822</v>
      </c>
      <c r="S1231" s="30">
        <f t="shared" si="396"/>
        <v>2.7820331326227667</v>
      </c>
      <c r="T1231" s="30">
        <f t="shared" si="397"/>
        <v>-15.779151700651955</v>
      </c>
      <c r="U1231" s="39">
        <f t="shared" si="398"/>
        <v>-5305444.8078912394</v>
      </c>
      <c r="V1231" s="39">
        <f t="shared" si="391"/>
        <v>-636653.3769469487</v>
      </c>
      <c r="W1231" s="39">
        <f t="shared" si="392"/>
        <v>39920141.359711573</v>
      </c>
      <c r="X1231" s="30">
        <f t="shared" si="393"/>
        <v>300.52442844198646</v>
      </c>
    </row>
    <row r="1232" spans="5:24" x14ac:dyDescent="0.3">
      <c r="E1232" s="30">
        <f t="shared" si="399"/>
        <v>12.299999999999782</v>
      </c>
      <c r="F1232" s="30">
        <f t="shared" si="400"/>
        <v>262.29820393291885</v>
      </c>
      <c r="G1232" s="30">
        <f t="shared" si="394"/>
        <v>5.5694820394720264</v>
      </c>
      <c r="H1232" s="30">
        <f t="shared" si="401"/>
        <v>-4.7342583991927256E-2</v>
      </c>
      <c r="I1232" s="30">
        <f t="shared" si="382"/>
        <v>-0.88425001183902407</v>
      </c>
      <c r="J1232" s="30">
        <f t="shared" si="383"/>
        <v>24.390675663527926</v>
      </c>
      <c r="K1232" s="30">
        <f t="shared" si="384"/>
        <v>122.63634898185587</v>
      </c>
      <c r="L1232" s="30">
        <f t="shared" si="385"/>
        <v>4900.7976639886865</v>
      </c>
      <c r="M1232" s="30">
        <f t="shared" si="386"/>
        <v>-1.4207641234501439E-2</v>
      </c>
      <c r="N1232" s="30">
        <f t="shared" si="387"/>
        <v>3.2857195257957703E-2</v>
      </c>
      <c r="O1232" s="30">
        <f t="shared" si="388"/>
        <v>36.61418438327307</v>
      </c>
      <c r="P1232" s="30">
        <f t="shared" si="389"/>
        <v>1.4015082217963395</v>
      </c>
      <c r="Q1232" s="30">
        <f t="shared" si="390"/>
        <v>6.0138615908890677E-2</v>
      </c>
      <c r="R1232" s="30">
        <f t="shared" si="395"/>
        <v>-12.34502208036853</v>
      </c>
      <c r="S1232" s="30">
        <f t="shared" si="396"/>
        <v>2.6590202754262138</v>
      </c>
      <c r="T1232" s="30">
        <f t="shared" si="397"/>
        <v>-15.774250939913685</v>
      </c>
      <c r="U1232" s="39">
        <f t="shared" si="398"/>
        <v>-5170974.1989477081</v>
      </c>
      <c r="V1232" s="39">
        <f t="shared" si="391"/>
        <v>-620516.90387372498</v>
      </c>
      <c r="W1232" s="39">
        <f t="shared" si="392"/>
        <v>39913936.190672837</v>
      </c>
      <c r="X1232" s="30">
        <f t="shared" si="393"/>
        <v>300.66243337354302</v>
      </c>
    </row>
    <row r="1233" spans="5:24" x14ac:dyDescent="0.3">
      <c r="E1233" s="30">
        <f t="shared" si="399"/>
        <v>12.309999999999782</v>
      </c>
      <c r="F1233" s="30">
        <f t="shared" si="400"/>
        <v>262.17475371211515</v>
      </c>
      <c r="G1233" s="30">
        <f t="shared" si="394"/>
        <v>5.5690112803173966</v>
      </c>
      <c r="H1233" s="30">
        <f t="shared" si="401"/>
        <v>-4.7075915462979623E-2</v>
      </c>
      <c r="I1233" s="30">
        <f t="shared" si="382"/>
        <v>-0.85765980908476191</v>
      </c>
      <c r="J1233" s="30">
        <f t="shared" si="383"/>
        <v>24.232933154128791</v>
      </c>
      <c r="K1233" s="30">
        <f t="shared" si="384"/>
        <v>122.76780107302183</v>
      </c>
      <c r="L1233" s="30">
        <f t="shared" si="385"/>
        <v>4906.05075662118</v>
      </c>
      <c r="M1233" s="30">
        <f t="shared" si="386"/>
        <v>-1.3860686116329795E-2</v>
      </c>
      <c r="N1233" s="30">
        <f t="shared" si="387"/>
        <v>3.2953509685009541E-2</v>
      </c>
      <c r="O1233" s="30">
        <f t="shared" si="388"/>
        <v>36.502266072854383</v>
      </c>
      <c r="P1233" s="30">
        <f t="shared" si="389"/>
        <v>1.4289397450402468</v>
      </c>
      <c r="Q1233" s="30">
        <f t="shared" si="390"/>
        <v>6.0147983697081311E-2</v>
      </c>
      <c r="R1233" s="30">
        <f t="shared" si="395"/>
        <v>-12.273500254446876</v>
      </c>
      <c r="S1233" s="30">
        <f t="shared" si="396"/>
        <v>2.5430897149042115</v>
      </c>
      <c r="T1233" s="30">
        <f t="shared" si="397"/>
        <v>-15.76928281206261</v>
      </c>
      <c r="U1233" s="39">
        <f t="shared" si="398"/>
        <v>-5042323.0856386023</v>
      </c>
      <c r="V1233" s="39">
        <f t="shared" si="391"/>
        <v>-605078.77027663228</v>
      </c>
      <c r="W1233" s="39">
        <f t="shared" si="392"/>
        <v>39907885.402970068</v>
      </c>
      <c r="X1233" s="30">
        <f t="shared" si="393"/>
        <v>300.80016901417815</v>
      </c>
    </row>
    <row r="1234" spans="5:24" x14ac:dyDescent="0.3">
      <c r="E1234" s="30">
        <f t="shared" si="399"/>
        <v>12.319999999999782</v>
      </c>
      <c r="F1234" s="30">
        <f t="shared" si="400"/>
        <v>262.05201870957069</v>
      </c>
      <c r="G1234" s="30">
        <f t="shared" si="394"/>
        <v>5.5685430287467259</v>
      </c>
      <c r="H1234" s="30">
        <f t="shared" si="401"/>
        <v>-4.6825157067065248E-2</v>
      </c>
      <c r="I1234" s="30">
        <f t="shared" si="382"/>
        <v>-0.8322289119357198</v>
      </c>
      <c r="J1234" s="30">
        <f t="shared" si="383"/>
        <v>24.075240326008164</v>
      </c>
      <c r="K1234" s="30">
        <f t="shared" si="384"/>
        <v>122.89921176312235</v>
      </c>
      <c r="L1234" s="30">
        <f t="shared" si="385"/>
        <v>4911.3021947829857</v>
      </c>
      <c r="M1234" s="30">
        <f t="shared" si="386"/>
        <v>-1.3528456428507659E-2</v>
      </c>
      <c r="N1234" s="30">
        <f t="shared" si="387"/>
        <v>3.30501134891912E-2</v>
      </c>
      <c r="O1234" s="30">
        <f t="shared" si="388"/>
        <v>36.390383011302795</v>
      </c>
      <c r="P1234" s="30">
        <f t="shared" si="389"/>
        <v>1.4566626367140494</v>
      </c>
      <c r="Q1234" s="30">
        <f t="shared" si="390"/>
        <v>6.0156953898652506E-2</v>
      </c>
      <c r="R1234" s="30">
        <f t="shared" si="395"/>
        <v>-12.206008275537869</v>
      </c>
      <c r="S1234" s="30">
        <f t="shared" si="396"/>
        <v>2.4337545480757976</v>
      </c>
      <c r="T1234" s="30">
        <f t="shared" si="397"/>
        <v>-15.764251208560468</v>
      </c>
      <c r="U1234" s="39">
        <f t="shared" si="398"/>
        <v>-4919158.6446508514</v>
      </c>
      <c r="V1234" s="39">
        <f t="shared" si="391"/>
        <v>-590299.03735810216</v>
      </c>
      <c r="W1234" s="39">
        <f t="shared" si="392"/>
        <v>39901982.412596487</v>
      </c>
      <c r="X1234" s="30">
        <f t="shared" si="393"/>
        <v>300.93763448425563</v>
      </c>
    </row>
    <row r="1235" spans="5:24" x14ac:dyDescent="0.3">
      <c r="E1235" s="30">
        <f t="shared" si="399"/>
        <v>12.329999999999782</v>
      </c>
      <c r="F1235" s="30">
        <f t="shared" si="400"/>
        <v>261.92995862681533</v>
      </c>
      <c r="G1235" s="30">
        <f t="shared" si="394"/>
        <v>5.5680771345356934</v>
      </c>
      <c r="H1235" s="30">
        <f t="shared" si="401"/>
        <v>-4.6589421103249151E-2</v>
      </c>
      <c r="I1235" s="30">
        <f t="shared" si="382"/>
        <v>-0.80789136645496185</v>
      </c>
      <c r="J1235" s="30">
        <f t="shared" si="383"/>
        <v>23.917597813922558</v>
      </c>
      <c r="K1235" s="30">
        <f t="shared" si="384"/>
        <v>123.03058052319369</v>
      </c>
      <c r="L1235" s="30">
        <f t="shared" si="385"/>
        <v>4916.5519573356351</v>
      </c>
      <c r="M1235" s="30">
        <f t="shared" si="386"/>
        <v>-1.3210124891740685E-2</v>
      </c>
      <c r="N1235" s="30">
        <f t="shared" si="387"/>
        <v>3.3147007539937545E-2</v>
      </c>
      <c r="O1235" s="30">
        <f t="shared" si="388"/>
        <v>36.278535648978057</v>
      </c>
      <c r="P1235" s="30">
        <f t="shared" si="389"/>
        <v>1.4846726815139282</v>
      </c>
      <c r="Q1235" s="30">
        <f t="shared" si="390"/>
        <v>6.0165548850145217E-2</v>
      </c>
      <c r="R1235" s="30">
        <f t="shared" si="395"/>
        <v>-12.142321779887277</v>
      </c>
      <c r="S1235" s="30">
        <f t="shared" si="396"/>
        <v>2.3305658610357076</v>
      </c>
      <c r="T1235" s="30">
        <f t="shared" si="397"/>
        <v>-15.759159721078174</v>
      </c>
      <c r="U1235" s="39">
        <f t="shared" si="398"/>
        <v>-4801170.9531674637</v>
      </c>
      <c r="V1235" s="39">
        <f t="shared" si="391"/>
        <v>-576140.51438009564</v>
      </c>
      <c r="W1235" s="39">
        <f t="shared" si="392"/>
        <v>39896221.007452689</v>
      </c>
      <c r="X1235" s="30">
        <f t="shared" si="393"/>
        <v>301.07482898565223</v>
      </c>
    </row>
    <row r="1236" spans="5:24" x14ac:dyDescent="0.3">
      <c r="E1236" s="30">
        <f t="shared" si="399"/>
        <v>12.339999999999781</v>
      </c>
      <c r="F1236" s="30">
        <f t="shared" si="400"/>
        <v>261.80853540901649</v>
      </c>
      <c r="G1236" s="30">
        <f t="shared" si="394"/>
        <v>5.5676134557289716</v>
      </c>
      <c r="H1236" s="30">
        <f t="shared" si="401"/>
        <v>-4.6367880672182338E-2</v>
      </c>
      <c r="I1236" s="30">
        <f t="shared" si="382"/>
        <v>-0.7845857078446048</v>
      </c>
      <c r="J1236" s="30">
        <f t="shared" si="383"/>
        <v>23.760006216711776</v>
      </c>
      <c r="K1236" s="30">
        <f t="shared" si="384"/>
        <v>123.16190685420267</v>
      </c>
      <c r="L1236" s="30">
        <f t="shared" si="385"/>
        <v>4921.8000243367514</v>
      </c>
      <c r="M1236" s="30">
        <f t="shared" si="386"/>
        <v>-1.2904920229196173E-2</v>
      </c>
      <c r="N1236" s="30">
        <f t="shared" si="387"/>
        <v>3.3244192709295725E-2</v>
      </c>
      <c r="O1236" s="30">
        <f t="shared" si="388"/>
        <v>36.166724410757006</v>
      </c>
      <c r="P1236" s="30">
        <f t="shared" si="389"/>
        <v>1.5129657990590553</v>
      </c>
      <c r="Q1236" s="30">
        <f t="shared" si="390"/>
        <v>6.0173789376033918E-2</v>
      </c>
      <c r="R1236" s="30">
        <f t="shared" si="395"/>
        <v>-12.082231668851858</v>
      </c>
      <c r="S1236" s="30">
        <f t="shared" si="396"/>
        <v>2.2331094773439504</v>
      </c>
      <c r="T1236" s="30">
        <f t="shared" si="397"/>
        <v>-15.754011666550076</v>
      </c>
      <c r="U1236" s="39">
        <f t="shared" si="398"/>
        <v>-4688071.1859442927</v>
      </c>
      <c r="V1236" s="39">
        <f t="shared" si="391"/>
        <v>-562568.54231331509</v>
      </c>
      <c r="W1236" s="39">
        <f t="shared" si="392"/>
        <v>39890595.322029553</v>
      </c>
      <c r="X1236" s="30">
        <f t="shared" si="393"/>
        <v>301.21175179539881</v>
      </c>
    </row>
    <row r="1237" spans="5:24" x14ac:dyDescent="0.3">
      <c r="E1237" s="30">
        <f t="shared" si="399"/>
        <v>12.349999999999781</v>
      </c>
      <c r="F1237" s="30">
        <f t="shared" si="400"/>
        <v>261.68771309232795</v>
      </c>
      <c r="G1237" s="30">
        <f t="shared" si="394"/>
        <v>5.5671518580797823</v>
      </c>
      <c r="H1237" s="30">
        <f t="shared" si="401"/>
        <v>-4.6159764918929369E-2</v>
      </c>
      <c r="I1237" s="30">
        <f t="shared" si="382"/>
        <v>-0.76225461307116527</v>
      </c>
      <c r="J1237" s="30">
        <f t="shared" si="383"/>
        <v>23.602466100046275</v>
      </c>
      <c r="K1237" s="30">
        <f t="shared" si="384"/>
        <v>123.29319028475726</v>
      </c>
      <c r="L1237" s="30">
        <f t="shared" si="385"/>
        <v>4927.0463769485496</v>
      </c>
      <c r="M1237" s="30">
        <f t="shared" si="386"/>
        <v>-1.2612122825100412E-2</v>
      </c>
      <c r="N1237" s="30">
        <f t="shared" si="387"/>
        <v>3.3341669871932898E-2</v>
      </c>
      <c r="O1237" s="30">
        <f t="shared" si="388"/>
        <v>36.054949697982835</v>
      </c>
      <c r="P1237" s="30">
        <f t="shared" si="389"/>
        <v>1.5415380422514848</v>
      </c>
      <c r="Q1237" s="30">
        <f t="shared" si="390"/>
        <v>6.0181694905944501E-2</v>
      </c>
      <c r="R1237" s="30">
        <f t="shared" si="395"/>
        <v>-12.02554291880557</v>
      </c>
      <c r="S1237" s="30">
        <f t="shared" si="396"/>
        <v>2.1410030040644612</v>
      </c>
      <c r="T1237" s="30">
        <f t="shared" si="397"/>
        <v>-15.748810109956819</v>
      </c>
      <c r="U1237" s="39">
        <f t="shared" si="398"/>
        <v>-4579589.9696699223</v>
      </c>
      <c r="V1237" s="39">
        <f t="shared" si="391"/>
        <v>-549550.79636039061</v>
      </c>
      <c r="W1237" s="39">
        <f t="shared" si="392"/>
        <v>39885099.814065948</v>
      </c>
      <c r="X1237" s="30">
        <f t="shared" si="393"/>
        <v>301.34840225985414</v>
      </c>
    </row>
    <row r="1238" spans="5:24" x14ac:dyDescent="0.3">
      <c r="E1238" s="30">
        <f t="shared" si="399"/>
        <v>12.359999999999781</v>
      </c>
      <c r="F1238" s="30">
        <f t="shared" si="400"/>
        <v>261.56745766313992</v>
      </c>
      <c r="G1238" s="30">
        <f t="shared" si="394"/>
        <v>5.5666922145328996</v>
      </c>
      <c r="H1238" s="30">
        <f t="shared" si="401"/>
        <v>-4.5964354688265985E-2</v>
      </c>
      <c r="I1238" s="30">
        <f t="shared" si="382"/>
        <v>-0.7408445830305207</v>
      </c>
      <c r="J1238" s="30">
        <f t="shared" si="383"/>
        <v>23.444977998946708</v>
      </c>
      <c r="K1238" s="30">
        <f t="shared" si="384"/>
        <v>123.4244303690069</v>
      </c>
      <c r="L1238" s="30">
        <f t="shared" si="385"/>
        <v>4932.2909973539354</v>
      </c>
      <c r="M1238" s="30">
        <f t="shared" si="386"/>
        <v>-1.2331060756330892E-2</v>
      </c>
      <c r="N1238" s="30">
        <f t="shared" si="387"/>
        <v>3.343943990514419E-2</v>
      </c>
      <c r="O1238" s="30">
        <f t="shared" si="388"/>
        <v>35.943211890252691</v>
      </c>
      <c r="P1238" s="30">
        <f t="shared" si="389"/>
        <v>1.5703855953604966</v>
      </c>
      <c r="Q1238" s="30">
        <f t="shared" si="390"/>
        <v>6.0189283581801277E-2</v>
      </c>
      <c r="R1238" s="30">
        <f t="shared" si="395"/>
        <v>-11.9720734939911</v>
      </c>
      <c r="S1238" s="30">
        <f t="shared" si="396"/>
        <v>2.053893146913873</v>
      </c>
      <c r="T1238" s="30">
        <f t="shared" si="397"/>
        <v>-15.743557885057529</v>
      </c>
      <c r="U1238" s="39">
        <f t="shared" si="398"/>
        <v>-4475475.879728606</v>
      </c>
      <c r="V1238" s="39">
        <f t="shared" si="391"/>
        <v>-537057.10556743271</v>
      </c>
      <c r="W1238" s="39">
        <f t="shared" si="392"/>
        <v>39879729.243010275</v>
      </c>
      <c r="X1238" s="30">
        <f t="shared" si="393"/>
        <v>301.48477978936444</v>
      </c>
    </row>
    <row r="1239" spans="5:24" x14ac:dyDescent="0.3">
      <c r="E1239" s="30">
        <f t="shared" si="399"/>
        <v>12.369999999999781</v>
      </c>
      <c r="F1239" s="30">
        <f t="shared" si="400"/>
        <v>261.44773692820002</v>
      </c>
      <c r="G1239" s="30">
        <f t="shared" si="394"/>
        <v>5.5662344047473757</v>
      </c>
      <c r="H1239" s="30">
        <f t="shared" si="401"/>
        <v>-4.5780978552389939E-2</v>
      </c>
      <c r="I1239" s="30">
        <f t="shared" si="382"/>
        <v>-0.72030565156138193</v>
      </c>
      <c r="J1239" s="30">
        <f t="shared" si="383"/>
        <v>23.287542420096134</v>
      </c>
      <c r="K1239" s="30">
        <f t="shared" si="384"/>
        <v>123.5556266847157</v>
      </c>
      <c r="L1239" s="30">
        <f t="shared" si="385"/>
        <v>4937.5338686795067</v>
      </c>
      <c r="M1239" s="30">
        <f t="shared" si="386"/>
        <v>-1.2061106162271096E-2</v>
      </c>
      <c r="N1239" s="30">
        <f t="shared" si="387"/>
        <v>3.3537503688860562E-2</v>
      </c>
      <c r="O1239" s="30">
        <f t="shared" si="388"/>
        <v>35.831511347058211</v>
      </c>
      <c r="P1239" s="30">
        <f t="shared" si="389"/>
        <v>1.5995047718785713</v>
      </c>
      <c r="Q1239" s="30">
        <f t="shared" si="390"/>
        <v>6.0196572355840895E-2</v>
      </c>
      <c r="R1239" s="30">
        <f t="shared" si="395"/>
        <v>-11.921653352650299</v>
      </c>
      <c r="S1239" s="30">
        <f t="shared" si="396"/>
        <v>1.9714532687970852</v>
      </c>
      <c r="T1239" s="30">
        <f t="shared" si="397"/>
        <v>-15.738257613269248</v>
      </c>
      <c r="U1239" s="39">
        <f t="shared" si="398"/>
        <v>-4375494.0659914697</v>
      </c>
      <c r="V1239" s="39">
        <f t="shared" si="391"/>
        <v>-525059.28791897639</v>
      </c>
      <c r="W1239" s="39">
        <f t="shared" si="392"/>
        <v>39874478.650131084</v>
      </c>
      <c r="X1239" s="30">
        <f t="shared" si="393"/>
        <v>301.62088385336426</v>
      </c>
    </row>
    <row r="1240" spans="5:24" x14ac:dyDescent="0.3">
      <c r="E1240" s="30">
        <f t="shared" si="399"/>
        <v>12.379999999999781</v>
      </c>
      <c r="F1240" s="30">
        <f t="shared" si="400"/>
        <v>261.32852039467349</v>
      </c>
      <c r="G1240" s="30">
        <f t="shared" si="394"/>
        <v>5.5657783146555886</v>
      </c>
      <c r="H1240" s="30">
        <f t="shared" si="401"/>
        <v>-4.5609009178715354E-2</v>
      </c>
      <c r="I1240" s="30">
        <f t="shared" si="382"/>
        <v>-0.70059111887341108</v>
      </c>
      <c r="J1240" s="30">
        <f t="shared" si="383"/>
        <v>23.13015984396344</v>
      </c>
      <c r="K1240" s="30">
        <f t="shared" si="384"/>
        <v>123.68677883149294</v>
      </c>
      <c r="L1240" s="30">
        <f t="shared" si="385"/>
        <v>4942.7749749248342</v>
      </c>
      <c r="M1240" s="30">
        <f t="shared" si="386"/>
        <v>-1.1801671921647917E-2</v>
      </c>
      <c r="N1240" s="30">
        <f t="shared" si="387"/>
        <v>3.3635862105656715E-2</v>
      </c>
      <c r="O1240" s="30">
        <f t="shared" si="388"/>
        <v>35.719848409292062</v>
      </c>
      <c r="P1240" s="30">
        <f t="shared" si="389"/>
        <v>1.6288920121909463</v>
      </c>
      <c r="Q1240" s="30">
        <f t="shared" si="390"/>
        <v>6.0203577080337717E-2</v>
      </c>
      <c r="R1240" s="30">
        <f t="shared" si="395"/>
        <v>-11.87412353773815</v>
      </c>
      <c r="S1240" s="30">
        <f t="shared" si="396"/>
        <v>1.8933811685400292</v>
      </c>
      <c r="T1240" s="30">
        <f t="shared" si="397"/>
        <v>-15.732911720871332</v>
      </c>
      <c r="U1240" s="39">
        <f t="shared" si="398"/>
        <v>-4279424.9956047218</v>
      </c>
      <c r="V1240" s="39">
        <f t="shared" si="391"/>
        <v>-513530.99947256659</v>
      </c>
      <c r="W1240" s="39">
        <f t="shared" si="392"/>
        <v>39869343.340136357</v>
      </c>
      <c r="X1240" s="30">
        <f t="shared" si="393"/>
        <v>301.75671397587911</v>
      </c>
    </row>
    <row r="1241" spans="5:24" x14ac:dyDescent="0.3">
      <c r="E1241" s="30">
        <f t="shared" si="399"/>
        <v>12.38999999999978</v>
      </c>
      <c r="F1241" s="30">
        <f t="shared" si="400"/>
        <v>261.20977915929609</v>
      </c>
      <c r="G1241" s="30">
        <f t="shared" si="394"/>
        <v>5.565323836055561</v>
      </c>
      <c r="H1241" s="30">
        <f t="shared" si="401"/>
        <v>-4.5447860002756357E-2</v>
      </c>
      <c r="I1241" s="30">
        <f t="shared" si="382"/>
        <v>-0.68165730718801076</v>
      </c>
      <c r="J1241" s="30">
        <f t="shared" si="383"/>
        <v>22.972830726754726</v>
      </c>
      <c r="K1241" s="30">
        <f t="shared" si="384"/>
        <v>123.81788642916688</v>
      </c>
      <c r="L1241" s="30">
        <f t="shared" si="385"/>
        <v>4948.0143008974837</v>
      </c>
      <c r="M1241" s="30">
        <f t="shared" si="386"/>
        <v>-1.1552208608160881E-2</v>
      </c>
      <c r="N1241" s="30">
        <f t="shared" si="387"/>
        <v>3.3734516040759083E-2</v>
      </c>
      <c r="O1241" s="30">
        <f t="shared" si="388"/>
        <v>35.608223400632482</v>
      </c>
      <c r="P1241" s="30">
        <f t="shared" si="389"/>
        <v>1.6585438810959163</v>
      </c>
      <c r="Q1241" s="30">
        <f t="shared" si="390"/>
        <v>6.0210312589801869E-2</v>
      </c>
      <c r="R1241" s="30">
        <f t="shared" si="395"/>
        <v>-11.829335344392234</v>
      </c>
      <c r="S1241" s="30">
        <f t="shared" si="396"/>
        <v>1.8193970589104436</v>
      </c>
      <c r="T1241" s="30">
        <f t="shared" si="397"/>
        <v>-15.727522454694331</v>
      </c>
      <c r="U1241" s="39">
        <f t="shared" si="398"/>
        <v>-4187063.3019439429</v>
      </c>
      <c r="V1241" s="39">
        <f t="shared" si="391"/>
        <v>-502447.59623327316</v>
      </c>
      <c r="W1241" s="39">
        <f t="shared" si="392"/>
        <v>39864318.864174023</v>
      </c>
      <c r="X1241" s="30">
        <f t="shared" si="393"/>
        <v>301.89226973139415</v>
      </c>
    </row>
    <row r="1242" spans="5:24" x14ac:dyDescent="0.3">
      <c r="E1242" s="30">
        <f t="shared" si="399"/>
        <v>12.39999999999978</v>
      </c>
      <c r="F1242" s="30">
        <f t="shared" si="400"/>
        <v>261.09148580585219</v>
      </c>
      <c r="G1242" s="30">
        <f t="shared" si="394"/>
        <v>5.5648708662337301</v>
      </c>
      <c r="H1242" s="30">
        <f t="shared" si="401"/>
        <v>-4.5296982183096191E-2</v>
      </c>
      <c r="I1242" s="30">
        <f t="shared" si="382"/>
        <v>-0.66346333659890633</v>
      </c>
      <c r="J1242" s="30">
        <f t="shared" si="383"/>
        <v>22.815555502207783</v>
      </c>
      <c r="K1242" s="30">
        <f t="shared" si="384"/>
        <v>123.94894911628933</v>
      </c>
      <c r="L1242" s="30">
        <f t="shared" si="385"/>
        <v>4953.2518321532525</v>
      </c>
      <c r="M1242" s="30">
        <f t="shared" si="386"/>
        <v>-1.1312201699478995E-2</v>
      </c>
      <c r="N1242" s="30">
        <f t="shared" si="387"/>
        <v>3.3833466382053749E-2</v>
      </c>
      <c r="O1242" s="30">
        <f t="shared" si="388"/>
        <v>35.496636628816418</v>
      </c>
      <c r="P1242" s="30">
        <f t="shared" si="389"/>
        <v>1.6884570652086197</v>
      </c>
      <c r="Q1242" s="30">
        <f t="shared" si="390"/>
        <v>6.0216792776336278E-2</v>
      </c>
      <c r="R1242" s="30">
        <f t="shared" si="395"/>
        <v>-11.787149557105222</v>
      </c>
      <c r="S1242" s="30">
        <f t="shared" si="396"/>
        <v>1.7492417250701786</v>
      </c>
      <c r="T1242" s="30">
        <f t="shared" si="397"/>
        <v>-15.722091896436746</v>
      </c>
      <c r="U1242" s="39">
        <f t="shared" si="398"/>
        <v>-4098216.7299770615</v>
      </c>
      <c r="V1242" s="39">
        <f t="shared" si="391"/>
        <v>-491786.00759724737</v>
      </c>
      <c r="W1242" s="39">
        <f t="shared" si="392"/>
        <v>39859401.00409805</v>
      </c>
      <c r="X1242" s="30">
        <f t="shared" si="393"/>
        <v>302.02755074105607</v>
      </c>
    </row>
    <row r="1243" spans="5:24" x14ac:dyDescent="0.3">
      <c r="E1243" s="30">
        <f t="shared" si="399"/>
        <v>12.40999999999978</v>
      </c>
      <c r="F1243" s="30">
        <f t="shared" si="400"/>
        <v>260.97361431028111</v>
      </c>
      <c r="G1243" s="30">
        <f t="shared" si="394"/>
        <v>5.5644193076156663</v>
      </c>
      <c r="H1243" s="30">
        <f t="shared" si="401"/>
        <v>-4.5155861806378539E-2</v>
      </c>
      <c r="I1243" s="30">
        <f t="shared" si="382"/>
        <v>-0.6459709193482045</v>
      </c>
      <c r="J1243" s="30">
        <f t="shared" si="383"/>
        <v>22.658334583243416</v>
      </c>
      <c r="K1243" s="30">
        <f t="shared" si="384"/>
        <v>124.07996654875963</v>
      </c>
      <c r="L1243" s="30">
        <f t="shared" si="385"/>
        <v>4958.4875549411772</v>
      </c>
      <c r="M1243" s="30">
        <f t="shared" si="386"/>
        <v>-1.1081169016659955E-2</v>
      </c>
      <c r="N1243" s="30">
        <f t="shared" si="387"/>
        <v>3.3932714020094436E-2</v>
      </c>
      <c r="O1243" s="30">
        <f t="shared" si="388"/>
        <v>35.385088386811205</v>
      </c>
      <c r="P1243" s="30">
        <f t="shared" si="389"/>
        <v>1.7186283702771878</v>
      </c>
      <c r="Q1243" s="30">
        <f t="shared" si="390"/>
        <v>6.0223030658772395E-2</v>
      </c>
      <c r="R1243" s="30">
        <f t="shared" si="395"/>
        <v>-11.747435750242046</v>
      </c>
      <c r="S1243" s="30">
        <f t="shared" si="396"/>
        <v>1.6826748464500414</v>
      </c>
      <c r="T1243" s="30">
        <f t="shared" si="397"/>
        <v>-15.7166219757387</v>
      </c>
      <c r="U1243" s="39">
        <f t="shared" si="398"/>
        <v>-4012705.1692389622</v>
      </c>
      <c r="V1243" s="39">
        <f t="shared" si="391"/>
        <v>-481524.62030867545</v>
      </c>
      <c r="W1243" s="39">
        <f t="shared" si="392"/>
        <v>39854585.757894963</v>
      </c>
      <c r="X1243" s="30">
        <f t="shared" si="393"/>
        <v>302.16255666917999</v>
      </c>
    </row>
    <row r="1244" spans="5:24" x14ac:dyDescent="0.3">
      <c r="E1244" s="30">
        <f t="shared" si="399"/>
        <v>12.41999999999978</v>
      </c>
      <c r="F1244" s="30">
        <f t="shared" si="400"/>
        <v>260.85613995277868</v>
      </c>
      <c r="G1244" s="30">
        <f t="shared" si="394"/>
        <v>5.5639690674424021</v>
      </c>
      <c r="H1244" s="30">
        <f t="shared" si="401"/>
        <v>-4.5024017326422694E-2</v>
      </c>
      <c r="I1244" s="30">
        <f t="shared" si="382"/>
        <v>-0.62914417088370411</v>
      </c>
      <c r="J1244" s="30">
        <f t="shared" si="383"/>
        <v>22.50116836348603</v>
      </c>
      <c r="K1244" s="30">
        <f t="shared" si="384"/>
        <v>124.21093839855745</v>
      </c>
      <c r="L1244" s="30">
        <f t="shared" si="385"/>
        <v>4963.7214561528999</v>
      </c>
      <c r="M1244" s="30">
        <f t="shared" si="386"/>
        <v>-1.0858658373270401E-2</v>
      </c>
      <c r="N1244" s="30">
        <f t="shared" si="387"/>
        <v>3.4032259848110577E-2</v>
      </c>
      <c r="O1244" s="30">
        <f t="shared" si="388"/>
        <v>35.273578953893342</v>
      </c>
      <c r="P1244" s="30">
        <f t="shared" si="389"/>
        <v>1.7490547184364282</v>
      </c>
      <c r="Q1244" s="30">
        <f t="shared" si="390"/>
        <v>6.0229038446143912E-2</v>
      </c>
      <c r="R1244" s="30">
        <f t="shared" si="395"/>
        <v>-11.710071646165298</v>
      </c>
      <c r="S1244" s="30">
        <f t="shared" si="396"/>
        <v>1.6194734667017159</v>
      </c>
      <c r="T1244" s="30">
        <f t="shared" si="397"/>
        <v>-15.711114482128604</v>
      </c>
      <c r="U1244" s="39">
        <f t="shared" si="398"/>
        <v>-3930359.7664812896</v>
      </c>
      <c r="V1244" s="39">
        <f t="shared" si="391"/>
        <v>-471643.17197775474</v>
      </c>
      <c r="W1244" s="39">
        <f t="shared" si="392"/>
        <v>39849869.326175183</v>
      </c>
      <c r="X1244" s="30">
        <f t="shared" si="393"/>
        <v>302.29728722003449</v>
      </c>
    </row>
    <row r="1245" spans="5:24" x14ac:dyDescent="0.3">
      <c r="E1245" s="30">
        <f t="shared" si="399"/>
        <v>12.429999999999779</v>
      </c>
      <c r="F1245" s="30">
        <f t="shared" si="400"/>
        <v>260.73903923631701</v>
      </c>
      <c r="G1245" s="30">
        <f t="shared" si="394"/>
        <v>5.5635200574702965</v>
      </c>
      <c r="H1245" s="30">
        <f t="shared" si="401"/>
        <v>-4.4900997210550742E-2</v>
      </c>
      <c r="I1245" s="30">
        <f t="shared" si="382"/>
        <v>-0.61294943621668696</v>
      </c>
      <c r="J1245" s="30">
        <f t="shared" si="383"/>
        <v>22.344057218664744</v>
      </c>
      <c r="K1245" s="30">
        <f t="shared" si="384"/>
        <v>124.34186435257519</v>
      </c>
      <c r="L1245" s="30">
        <f t="shared" si="385"/>
        <v>4968.9535232760063</v>
      </c>
      <c r="M1245" s="30">
        <f t="shared" si="386"/>
        <v>-1.0644245415481134E-2</v>
      </c>
      <c r="N1245" s="30">
        <f t="shared" si="387"/>
        <v>3.4132104762015288E-2</v>
      </c>
      <c r="O1245" s="30">
        <f t="shared" si="388"/>
        <v>35.162108596642639</v>
      </c>
      <c r="P1245" s="30">
        <f t="shared" si="389"/>
        <v>1.7797331454211163</v>
      </c>
      <c r="Q1245" s="30">
        <f t="shared" si="390"/>
        <v>6.0234827596004223E-2</v>
      </c>
      <c r="R1245" s="30">
        <f t="shared" si="395"/>
        <v>-11.674942525789309</v>
      </c>
      <c r="S1245" s="30">
        <f t="shared" si="396"/>
        <v>1.5594305978784373</v>
      </c>
      <c r="T1245" s="30">
        <f t="shared" si="397"/>
        <v>-15.705571075947336</v>
      </c>
      <c r="U1245" s="39">
        <f t="shared" si="398"/>
        <v>-3851022.1108319038</v>
      </c>
      <c r="V1245" s="39">
        <f t="shared" si="391"/>
        <v>-462122.65329982841</v>
      </c>
      <c r="W1245" s="39">
        <f t="shared" si="392"/>
        <v>39845248.099642187</v>
      </c>
      <c r="X1245" s="30">
        <f t="shared" si="393"/>
        <v>302.4317421348797</v>
      </c>
    </row>
    <row r="1246" spans="5:24" x14ac:dyDescent="0.3">
      <c r="E1246" s="30">
        <f t="shared" si="399"/>
        <v>12.439999999999779</v>
      </c>
      <c r="F1246" s="30">
        <f t="shared" si="400"/>
        <v>260.62228981105915</v>
      </c>
      <c r="G1246" s="30">
        <f t="shared" si="394"/>
        <v>5.56307219369251</v>
      </c>
      <c r="H1246" s="30">
        <f t="shared" si="401"/>
        <v>-4.4786377778649467E-2</v>
      </c>
      <c r="I1246" s="30">
        <f t="shared" si="382"/>
        <v>-0.59735513023790254</v>
      </c>
      <c r="J1246" s="30">
        <f t="shared" si="383"/>
        <v>22.187001507905272</v>
      </c>
      <c r="K1246" s="30">
        <f t="shared" si="384"/>
        <v>124.47274411154142</v>
      </c>
      <c r="L1246" s="30">
        <f t="shared" si="385"/>
        <v>4974.1837443509985</v>
      </c>
      <c r="M1246" s="30">
        <f t="shared" si="386"/>
        <v>-1.0437531636203696E-2</v>
      </c>
      <c r="N1246" s="30">
        <f t="shared" si="387"/>
        <v>3.4232249660413445E-2</v>
      </c>
      <c r="O1246" s="30">
        <f t="shared" si="388"/>
        <v>35.050677569858792</v>
      </c>
      <c r="P1246" s="30">
        <f t="shared" si="389"/>
        <v>1.8106607977579627</v>
      </c>
      <c r="Q1246" s="30">
        <f t="shared" si="390"/>
        <v>6.0240408868044715E-2</v>
      </c>
      <c r="R1246" s="30">
        <f t="shared" si="395"/>
        <v>-11.641940686883581</v>
      </c>
      <c r="S1246" s="30">
        <f t="shared" si="396"/>
        <v>1.5023539463444018</v>
      </c>
      <c r="T1246" s="30">
        <f t="shared" si="397"/>
        <v>-15.699993298344246</v>
      </c>
      <c r="U1246" s="39">
        <f t="shared" si="398"/>
        <v>-3774543.4849903095</v>
      </c>
      <c r="V1246" s="39">
        <f t="shared" si="391"/>
        <v>-452945.21819883713</v>
      </c>
      <c r="W1246" s="39">
        <f t="shared" si="392"/>
        <v>39840718.6474602</v>
      </c>
      <c r="X1246" s="30">
        <f t="shared" si="393"/>
        <v>302.5659211892376</v>
      </c>
    </row>
    <row r="1247" spans="5:24" x14ac:dyDescent="0.3">
      <c r="E1247" s="30">
        <f t="shared" si="399"/>
        <v>12.449999999999779</v>
      </c>
      <c r="F1247" s="30">
        <f t="shared" si="400"/>
        <v>260.50587040419032</v>
      </c>
      <c r="G1247" s="30">
        <f t="shared" si="394"/>
        <v>5.5626253960803549</v>
      </c>
      <c r="H1247" s="30">
        <f t="shared" si="401"/>
        <v>-4.4679761215515867E-2</v>
      </c>
      <c r="I1247" s="30">
        <f t="shared" si="382"/>
        <v>-0.58233159077445851</v>
      </c>
      <c r="J1247" s="30">
        <f t="shared" si="383"/>
        <v>22.03000157492183</v>
      </c>
      <c r="K1247" s="30">
        <f t="shared" si="384"/>
        <v>124.60357738902762</v>
      </c>
      <c r="L1247" s="30">
        <f t="shared" si="385"/>
        <v>4979.4121079316137</v>
      </c>
      <c r="M1247" s="30">
        <f t="shared" si="386"/>
        <v>-1.0238142547945198E-2</v>
      </c>
      <c r="N1247" s="30">
        <f t="shared" si="387"/>
        <v>3.4332695444609852E-2</v>
      </c>
      <c r="O1247" s="30">
        <f t="shared" si="388"/>
        <v>34.939286117407036</v>
      </c>
      <c r="P1247" s="30">
        <f t="shared" si="389"/>
        <v>1.8418349299528125</v>
      </c>
      <c r="Q1247" s="30">
        <f t="shared" si="390"/>
        <v>6.0245792373427691E-2</v>
      </c>
      <c r="R1247" s="30">
        <f t="shared" si="395"/>
        <v>-11.610964945894709</v>
      </c>
      <c r="S1247" s="30">
        <f t="shared" si="396"/>
        <v>1.4480647491265515</v>
      </c>
      <c r="T1247" s="30">
        <f t="shared" si="397"/>
        <v>-15.694382580429911</v>
      </c>
      <c r="U1247" s="39">
        <f t="shared" si="398"/>
        <v>-3700784.1766061136</v>
      </c>
      <c r="V1247" s="39">
        <f t="shared" si="391"/>
        <v>-444094.10119273362</v>
      </c>
      <c r="W1247" s="39">
        <f t="shared" si="392"/>
        <v>39836277.706448272</v>
      </c>
      <c r="X1247" s="30">
        <f t="shared" si="393"/>
        <v>302.69982419037569</v>
      </c>
    </row>
    <row r="1248" spans="5:24" x14ac:dyDescent="0.3">
      <c r="E1248" s="30">
        <f t="shared" si="399"/>
        <v>12.459999999999779</v>
      </c>
      <c r="F1248" s="30">
        <f t="shared" si="400"/>
        <v>260.38976075473136</v>
      </c>
      <c r="G1248" s="30">
        <f t="shared" si="394"/>
        <v>5.562179588342925</v>
      </c>
      <c r="H1248" s="30">
        <f t="shared" si="401"/>
        <v>-4.4580773742985969E-2</v>
      </c>
      <c r="I1248" s="30">
        <f t="shared" si="382"/>
        <v>-0.56785094328319297</v>
      </c>
      <c r="J1248" s="30">
        <f t="shared" si="383"/>
        <v>21.873057749117532</v>
      </c>
      <c r="K1248" s="30">
        <f t="shared" si="384"/>
        <v>124.7343639105312</v>
      </c>
      <c r="L1248" s="30">
        <f t="shared" si="385"/>
        <v>4984.6386030481699</v>
      </c>
      <c r="M1248" s="30">
        <f t="shared" si="386"/>
        <v>-1.0045726000506698E-2</v>
      </c>
      <c r="N1248" s="30">
        <f t="shared" si="387"/>
        <v>3.443344301861722E-2</v>
      </c>
      <c r="O1248" s="30">
        <f t="shared" si="388"/>
        <v>34.827934472998891</v>
      </c>
      <c r="P1248" s="30">
        <f t="shared" si="389"/>
        <v>1.8732529016872579</v>
      </c>
      <c r="Q1248" s="30">
        <f t="shared" si="390"/>
        <v>6.0250987620208529E-2</v>
      </c>
      <c r="R1248" s="30">
        <f t="shared" si="395"/>
        <v>-11.581920179458935</v>
      </c>
      <c r="S1248" s="30">
        <f t="shared" si="396"/>
        <v>1.3963967105154045</v>
      </c>
      <c r="T1248" s="30">
        <f t="shared" si="397"/>
        <v>-15.688740251662379</v>
      </c>
      <c r="U1248" s="39">
        <f t="shared" si="398"/>
        <v>-3629612.8445453243</v>
      </c>
      <c r="V1248" s="39">
        <f t="shared" si="391"/>
        <v>-435553.54134543892</v>
      </c>
      <c r="W1248" s="39">
        <f t="shared" si="392"/>
        <v>39831922.17103482</v>
      </c>
      <c r="X1248" s="30">
        <f t="shared" si="393"/>
        <v>302.83345097498398</v>
      </c>
    </row>
    <row r="1249" spans="5:24" x14ac:dyDescent="0.3">
      <c r="E1249" s="30">
        <f t="shared" si="399"/>
        <v>12.469999999999779</v>
      </c>
      <c r="F1249" s="30">
        <f t="shared" si="400"/>
        <v>260.27394155293678</v>
      </c>
      <c r="G1249" s="30">
        <f t="shared" si="394"/>
        <v>5.5617346977035682</v>
      </c>
      <c r="H1249" s="30">
        <f t="shared" si="401"/>
        <v>-4.4489063935682083E-2</v>
      </c>
      <c r="I1249" s="30">
        <f t="shared" si="382"/>
        <v>-0.55388697617803895</v>
      </c>
      <c r="J1249" s="30">
        <f t="shared" si="383"/>
        <v>21.716170346600908</v>
      </c>
      <c r="K1249" s="30">
        <f t="shared" si="384"/>
        <v>124.86510341262839</v>
      </c>
      <c r="L1249" s="30">
        <f t="shared" si="385"/>
        <v>4989.8632191737179</v>
      </c>
      <c r="M1249" s="30">
        <f t="shared" si="386"/>
        <v>-9.8599506309538024E-3</v>
      </c>
      <c r="N1249" s="30">
        <f t="shared" si="387"/>
        <v>3.4534493289164386E-2</v>
      </c>
      <c r="O1249" s="30">
        <f t="shared" si="388"/>
        <v>34.716622860913347</v>
      </c>
      <c r="P1249" s="30">
        <f t="shared" si="389"/>
        <v>1.9049121750368216</v>
      </c>
      <c r="Q1249" s="30">
        <f t="shared" si="390"/>
        <v>6.0256003555186462E-2</v>
      </c>
      <c r="R1249" s="30">
        <f t="shared" si="395"/>
        <v>-11.554716902139971</v>
      </c>
      <c r="S1249" s="30">
        <f t="shared" si="396"/>
        <v>1.3471950297058215</v>
      </c>
      <c r="T1249" s="30">
        <f t="shared" si="397"/>
        <v>-15.683067547536151</v>
      </c>
      <c r="U1249" s="39">
        <f t="shared" si="398"/>
        <v>-3560905.9352505393</v>
      </c>
      <c r="V1249" s="39">
        <f t="shared" si="391"/>
        <v>-427308.71223006473</v>
      </c>
      <c r="W1249" s="39">
        <f t="shared" si="392"/>
        <v>39827649.083912522</v>
      </c>
      <c r="X1249" s="30">
        <f t="shared" si="393"/>
        <v>302.96680140703006</v>
      </c>
    </row>
    <row r="1250" spans="5:24" x14ac:dyDescent="0.3">
      <c r="E1250" s="30">
        <f t="shared" si="399"/>
        <v>12.479999999999778</v>
      </c>
      <c r="F1250" s="30">
        <f t="shared" si="400"/>
        <v>260.15839438391538</v>
      </c>
      <c r="G1250" s="30">
        <f t="shared" si="394"/>
        <v>5.5612906546918595</v>
      </c>
      <c r="H1250" s="30">
        <f t="shared" si="401"/>
        <v>-4.4404301170875016E-2</v>
      </c>
      <c r="I1250" s="30">
        <f t="shared" si="382"/>
        <v>-0.54041502588098078</v>
      </c>
      <c r="J1250" s="30">
        <f t="shared" si="383"/>
        <v>21.559339671125546</v>
      </c>
      <c r="K1250" s="30">
        <f t="shared" si="384"/>
        <v>124.99579564219118</v>
      </c>
      <c r="L1250" s="30">
        <f t="shared" si="385"/>
        <v>4995.0859461927485</v>
      </c>
      <c r="M1250" s="30">
        <f t="shared" si="386"/>
        <v>-9.6805044344615097E-3</v>
      </c>
      <c r="N1250" s="30">
        <f t="shared" si="387"/>
        <v>3.4635847165704489E-2</v>
      </c>
      <c r="O1250" s="30">
        <f t="shared" si="388"/>
        <v>34.605351496663573</v>
      </c>
      <c r="P1250" s="30">
        <f t="shared" si="389"/>
        <v>1.9368103117210276</v>
      </c>
      <c r="Q1250" s="30">
        <f t="shared" si="390"/>
        <v>6.026084860249175E-2</v>
      </c>
      <c r="R1250" s="30">
        <f t="shared" si="395"/>
        <v>-11.529270877252245</v>
      </c>
      <c r="S1250" s="30">
        <f t="shared" si="396"/>
        <v>1.3003155111550395</v>
      </c>
      <c r="T1250" s="30">
        <f t="shared" si="397"/>
        <v>-15.677365616636465</v>
      </c>
      <c r="U1250" s="39">
        <f t="shared" si="398"/>
        <v>-3494547.1448519053</v>
      </c>
      <c r="V1250" s="39">
        <f t="shared" si="391"/>
        <v>-419345.65738222864</v>
      </c>
      <c r="W1250" s="39">
        <f t="shared" si="392"/>
        <v>39823455.6273387</v>
      </c>
      <c r="X1250" s="30">
        <f t="shared" si="393"/>
        <v>303.09987537577769</v>
      </c>
    </row>
    <row r="1251" spans="5:24" x14ac:dyDescent="0.3">
      <c r="E1251" s="30">
        <f t="shared" si="399"/>
        <v>12.489999999999778</v>
      </c>
      <c r="F1251" s="30">
        <f t="shared" si="400"/>
        <v>260.04310167514285</v>
      </c>
      <c r="G1251" s="30">
        <f t="shared" si="394"/>
        <v>5.5608473929498858</v>
      </c>
      <c r="H1251" s="30">
        <f t="shared" si="401"/>
        <v>-4.4326174197362178E-2</v>
      </c>
      <c r="I1251" s="30">
        <f t="shared" si="382"/>
        <v>-0.52741187076943041</v>
      </c>
      <c r="J1251" s="30">
        <f t="shared" si="383"/>
        <v>21.402566014959181</v>
      </c>
      <c r="K1251" s="30">
        <f t="shared" si="384"/>
        <v>125.12644035566315</v>
      </c>
      <c r="L1251" s="30">
        <f t="shared" si="385"/>
        <v>5000.3067743722522</v>
      </c>
      <c r="M1251" s="30">
        <f t="shared" si="386"/>
        <v>-9.5070934456927565E-3</v>
      </c>
      <c r="N1251" s="30">
        <f t="shared" si="387"/>
        <v>3.4737505560423092E-2</v>
      </c>
      <c r="O1251" s="30">
        <f t="shared" si="388"/>
        <v>34.494120587613537</v>
      </c>
      <c r="P1251" s="30">
        <f t="shared" si="389"/>
        <v>1.9689449703940167</v>
      </c>
      <c r="Q1251" s="30">
        <f t="shared" si="390"/>
        <v>6.026553069918851E-2</v>
      </c>
      <c r="R1251" s="30">
        <f t="shared" si="395"/>
        <v>-11.505502757923308</v>
      </c>
      <c r="S1251" s="30">
        <f t="shared" si="396"/>
        <v>1.2556237501338743</v>
      </c>
      <c r="T1251" s="30">
        <f t="shared" si="397"/>
        <v>-15.671635527115521</v>
      </c>
      <c r="U1251" s="39">
        <f t="shared" si="398"/>
        <v>-3430426.9230915993</v>
      </c>
      <c r="V1251" s="39">
        <f t="shared" si="391"/>
        <v>-411651.23077099188</v>
      </c>
      <c r="W1251" s="39">
        <f t="shared" si="392"/>
        <v>39819339.115030989</v>
      </c>
      <c r="X1251" s="30">
        <f t="shared" si="393"/>
        <v>303.23267279395509</v>
      </c>
    </row>
    <row r="1252" spans="5:24" x14ac:dyDescent="0.3">
      <c r="E1252" s="30">
        <f t="shared" si="399"/>
        <v>12.499999999999778</v>
      </c>
      <c r="F1252" s="30">
        <f t="shared" si="400"/>
        <v>259.92804664756363</v>
      </c>
      <c r="G1252" s="30">
        <f t="shared" si="394"/>
        <v>5.5604048490517171</v>
      </c>
      <c r="H1252" s="30">
        <f t="shared" si="401"/>
        <v>-4.4254389816877904E-2</v>
      </c>
      <c r="I1252" s="30">
        <f t="shared" si="382"/>
        <v>-0.51485563326809169</v>
      </c>
      <c r="J1252" s="30">
        <f t="shared" si="383"/>
        <v>21.245849659688027</v>
      </c>
      <c r="K1252" s="30">
        <f t="shared" si="384"/>
        <v>125.25703731838911</v>
      </c>
      <c r="L1252" s="30">
        <f t="shared" si="385"/>
        <v>5005.5256943349304</v>
      </c>
      <c r="M1252" s="30">
        <f t="shared" si="386"/>
        <v>-9.3394405213231002E-3</v>
      </c>
      <c r="N1252" s="30">
        <f t="shared" si="387"/>
        <v>3.4839469388246412E-2</v>
      </c>
      <c r="O1252" s="30">
        <f t="shared" si="388"/>
        <v>34.382930333548657</v>
      </c>
      <c r="P1252" s="30">
        <f t="shared" si="389"/>
        <v>2.0013139039830126</v>
      </c>
      <c r="Q1252" s="30">
        <f t="shared" si="390"/>
        <v>6.0270057328146491E-2</v>
      </c>
      <c r="R1252" s="30">
        <f t="shared" si="395"/>
        <v>-11.483337755813096</v>
      </c>
      <c r="S1252" s="30">
        <f t="shared" si="396"/>
        <v>1.212994386666302</v>
      </c>
      <c r="T1252" s="30">
        <f t="shared" si="397"/>
        <v>-15.665878272641795</v>
      </c>
      <c r="U1252" s="39">
        <f t="shared" si="398"/>
        <v>-3368442.015489988</v>
      </c>
      <c r="V1252" s="39">
        <f t="shared" si="391"/>
        <v>-404213.04185879853</v>
      </c>
      <c r="W1252" s="39">
        <f t="shared" si="392"/>
        <v>39815296.984612398</v>
      </c>
      <c r="X1252" s="30">
        <f t="shared" si="393"/>
        <v>303.36519359606046</v>
      </c>
    </row>
    <row r="1253" spans="5:24" x14ac:dyDescent="0.3">
      <c r="E1253" s="30">
        <f t="shared" si="399"/>
        <v>12.509999999999778</v>
      </c>
      <c r="F1253" s="30">
        <f t="shared" si="400"/>
        <v>259.81321327000552</v>
      </c>
      <c r="G1253" s="30">
        <f t="shared" si="394"/>
        <v>5.5599629623350655</v>
      </c>
      <c r="H1253" s="30">
        <f t="shared" si="401"/>
        <v>-4.4188671665157386E-2</v>
      </c>
      <c r="I1253" s="30">
        <f t="shared" si="382"/>
        <v>-0.5027256894014287</v>
      </c>
      <c r="J1253" s="30">
        <f t="shared" si="383"/>
        <v>21.089190876961609</v>
      </c>
      <c r="K1253" s="30">
        <f t="shared" si="384"/>
        <v>125.38758630399445</v>
      </c>
      <c r="L1253" s="30">
        <f t="shared" si="385"/>
        <v>5010.742697034395</v>
      </c>
      <c r="M1253" s="30">
        <f t="shared" si="386"/>
        <v>-9.1772842151838091E-3</v>
      </c>
      <c r="N1253" s="30">
        <f t="shared" si="387"/>
        <v>3.4941739566849615E-2</v>
      </c>
      <c r="O1253" s="30">
        <f t="shared" si="388"/>
        <v>34.271780927204262</v>
      </c>
      <c r="P1253" s="30">
        <f t="shared" si="389"/>
        <v>2.0339149570805772</v>
      </c>
      <c r="Q1253" s="30">
        <f t="shared" si="390"/>
        <v>6.0274435548412247E-2</v>
      </c>
      <c r="R1253" s="30">
        <f t="shared" si="395"/>
        <v>-11.462705335145895</v>
      </c>
      <c r="S1253" s="30">
        <f t="shared" si="396"/>
        <v>1.1723104217009526</v>
      </c>
      <c r="T1253" s="30">
        <f t="shared" si="397"/>
        <v>-15.660094777868833</v>
      </c>
      <c r="U1253" s="39">
        <f t="shared" si="398"/>
        <v>-3308495.0405110079</v>
      </c>
      <c r="V1253" s="39">
        <f t="shared" si="391"/>
        <v>-397019.40486132092</v>
      </c>
      <c r="W1253" s="39">
        <f t="shared" si="392"/>
        <v>39811326.790563785</v>
      </c>
      <c r="X1253" s="30">
        <f t="shared" si="393"/>
        <v>303.49743773679359</v>
      </c>
    </row>
    <row r="1254" spans="5:24" x14ac:dyDescent="0.3">
      <c r="E1254" s="30">
        <f t="shared" si="399"/>
        <v>12.519999999999778</v>
      </c>
      <c r="F1254" s="30">
        <f t="shared" si="400"/>
        <v>259.69858621665406</v>
      </c>
      <c r="G1254" s="30">
        <f t="shared" si="394"/>
        <v>5.5595216747441967</v>
      </c>
      <c r="H1254" s="30">
        <f t="shared" si="401"/>
        <v>-4.4128759086881075E-2</v>
      </c>
      <c r="I1254" s="30">
        <f t="shared" si="382"/>
        <v>-0.49100258518441919</v>
      </c>
      <c r="J1254" s="30">
        <f t="shared" si="383"/>
        <v>20.932589929182921</v>
      </c>
      <c r="K1254" s="30">
        <f t="shared" si="384"/>
        <v>125.51808709381002</v>
      </c>
      <c r="L1254" s="30">
        <f t="shared" si="385"/>
        <v>5015.9577737321806</v>
      </c>
      <c r="M1254" s="30">
        <f t="shared" si="386"/>
        <v>-9.0203777382716777E-3</v>
      </c>
      <c r="N1254" s="30">
        <f t="shared" si="387"/>
        <v>3.5044317016665022E-2</v>
      </c>
      <c r="O1254" s="30">
        <f t="shared" si="388"/>
        <v>34.16067255475528</v>
      </c>
      <c r="P1254" s="30">
        <f t="shared" si="389"/>
        <v>2.066746063395577</v>
      </c>
      <c r="Q1254" s="30">
        <f t="shared" si="390"/>
        <v>6.0278672023288876E-2</v>
      </c>
      <c r="R1254" s="30">
        <f t="shared" si="395"/>
        <v>-11.443538929925472</v>
      </c>
      <c r="S1254" s="30">
        <f t="shared" si="396"/>
        <v>1.1334625899422663</v>
      </c>
      <c r="T1254" s="30">
        <f t="shared" si="397"/>
        <v>-15.6542859034655</v>
      </c>
      <c r="U1254" s="39">
        <f t="shared" si="398"/>
        <v>-3250494.0987813645</v>
      </c>
      <c r="V1254" s="39">
        <f t="shared" si="391"/>
        <v>-390059.29185376375</v>
      </c>
      <c r="W1254" s="39">
        <f t="shared" si="392"/>
        <v>39807426.197645247</v>
      </c>
      <c r="X1254" s="30">
        <f t="shared" si="393"/>
        <v>303.62940518960346</v>
      </c>
    </row>
    <row r="1255" spans="5:24" x14ac:dyDescent="0.3">
      <c r="E1255" s="30">
        <f t="shared" si="399"/>
        <v>12.529999999999777</v>
      </c>
      <c r="F1255" s="30">
        <f t="shared" si="400"/>
        <v>259.58415082735479</v>
      </c>
      <c r="G1255" s="30">
        <f t="shared" si="394"/>
        <v>5.559080930683252</v>
      </c>
      <c r="H1255" s="30">
        <f t="shared" si="401"/>
        <v>-4.4074406094463114E-2</v>
      </c>
      <c r="I1255" s="30">
        <f t="shared" si="382"/>
        <v>-0.4796679592849965</v>
      </c>
      <c r="J1255" s="30">
        <f t="shared" si="383"/>
        <v>20.776047070148266</v>
      </c>
      <c r="K1255" s="30">
        <f t="shared" si="384"/>
        <v>125.6485394763389</v>
      </c>
      <c r="L1255" s="30">
        <f t="shared" si="385"/>
        <v>5021.1709159764423</v>
      </c>
      <c r="M1255" s="30">
        <f t="shared" si="386"/>
        <v>-8.8684879965747233E-3</v>
      </c>
      <c r="N1255" s="30">
        <f t="shared" si="387"/>
        <v>3.514720266089031E-2</v>
      </c>
      <c r="O1255" s="30">
        <f t="shared" si="388"/>
        <v>34.049605396270195</v>
      </c>
      <c r="P1255" s="30">
        <f t="shared" si="389"/>
        <v>2.0998052432667262</v>
      </c>
      <c r="Q1255" s="30">
        <f t="shared" si="390"/>
        <v>6.0282773046314693E-2</v>
      </c>
      <c r="R1255" s="30">
        <f t="shared" si="395"/>
        <v>-11.425775682397596</v>
      </c>
      <c r="S1255" s="30">
        <f t="shared" si="396"/>
        <v>1.096348784295808</v>
      </c>
      <c r="T1255" s="30">
        <f t="shared" si="397"/>
        <v>-15.648452450745751</v>
      </c>
      <c r="U1255" s="39">
        <f t="shared" si="398"/>
        <v>-3194352.4116861452</v>
      </c>
      <c r="V1255" s="39">
        <f t="shared" si="391"/>
        <v>-383322.2894023374</v>
      </c>
      <c r="W1255" s="39">
        <f t="shared" si="392"/>
        <v>39803592.974751227</v>
      </c>
      <c r="X1255" s="30">
        <f t="shared" si="393"/>
        <v>303.76109594534239</v>
      </c>
    </row>
    <row r="1256" spans="5:24" x14ac:dyDescent="0.3">
      <c r="E1256" s="30">
        <f t="shared" si="399"/>
        <v>12.539999999999777</v>
      </c>
      <c r="F1256" s="30">
        <f t="shared" si="400"/>
        <v>259.46989307053082</v>
      </c>
      <c r="G1256" s="30">
        <f t="shared" si="394"/>
        <v>5.5586406768791914</v>
      </c>
      <c r="H1256" s="30">
        <f t="shared" si="401"/>
        <v>-4.4025380406065295E-2</v>
      </c>
      <c r="I1256" s="30">
        <f t="shared" si="382"/>
        <v>-0.46870447144203842</v>
      </c>
      <c r="J1256" s="30">
        <f t="shared" si="383"/>
        <v>20.619562545640807</v>
      </c>
      <c r="K1256" s="30">
        <f t="shared" si="384"/>
        <v>125.77894324676178</v>
      </c>
      <c r="L1256" s="30">
        <f t="shared" si="385"/>
        <v>5026.3821155821834</v>
      </c>
      <c r="M1256" s="30">
        <f t="shared" si="386"/>
        <v>-8.7213947002963855E-3</v>
      </c>
      <c r="N1256" s="30">
        <f t="shared" si="387"/>
        <v>3.5250397425497008E-2</v>
      </c>
      <c r="O1256" s="30">
        <f t="shared" si="388"/>
        <v>33.938579626132153</v>
      </c>
      <c r="P1256" s="30">
        <f t="shared" si="389"/>
        <v>2.1330906012418209</v>
      </c>
      <c r="Q1256" s="30">
        <f t="shared" si="390"/>
        <v>6.0286744565314208E-2</v>
      </c>
      <c r="R1256" s="30">
        <f t="shared" si="395"/>
        <v>-11.40935620099922</v>
      </c>
      <c r="S1256" s="30">
        <f t="shared" si="396"/>
        <v>1.0608735273571512</v>
      </c>
      <c r="T1256" s="30">
        <f t="shared" si="397"/>
        <v>-15.642595165932482</v>
      </c>
      <c r="U1256" s="39">
        <f t="shared" si="398"/>
        <v>-3139987.98690549</v>
      </c>
      <c r="V1256" s="39">
        <f t="shared" si="391"/>
        <v>-376798.55842865881</v>
      </c>
      <c r="W1256" s="39">
        <f t="shared" si="392"/>
        <v>39799824.989166938</v>
      </c>
      <c r="X1256" s="30">
        <f t="shared" si="393"/>
        <v>303.89251001101877</v>
      </c>
    </row>
    <row r="1257" spans="5:24" x14ac:dyDescent="0.3">
      <c r="E1257" s="30">
        <f t="shared" si="399"/>
        <v>12.549999999999777</v>
      </c>
      <c r="F1257" s="30">
        <f t="shared" si="400"/>
        <v>259.35579950852082</v>
      </c>
      <c r="G1257" s="30">
        <f t="shared" si="394"/>
        <v>5.5582008622536589</v>
      </c>
      <c r="H1257" s="30">
        <f t="shared" si="401"/>
        <v>-4.3981462553244199E-2</v>
      </c>
      <c r="I1257" s="30">
        <f t="shared" si="382"/>
        <v>-0.45809573616846688</v>
      </c>
      <c r="J1257" s="30">
        <f t="shared" si="383"/>
        <v>20.463136593981481</v>
      </c>
      <c r="K1257" s="30">
        <f t="shared" si="384"/>
        <v>125.90929820647789</v>
      </c>
      <c r="L1257" s="30">
        <f t="shared" si="385"/>
        <v>5031.5913646129138</v>
      </c>
      <c r="M1257" s="30">
        <f t="shared" si="386"/>
        <v>-8.5788895386334201E-3</v>
      </c>
      <c r="N1257" s="30">
        <f t="shared" si="387"/>
        <v>3.5353902239238726E-2</v>
      </c>
      <c r="O1257" s="30">
        <f t="shared" si="388"/>
        <v>33.827595413429862</v>
      </c>
      <c r="P1257" s="30">
        <f t="shared" si="389"/>
        <v>2.1666003237249156</v>
      </c>
      <c r="Q1257" s="30">
        <f t="shared" si="390"/>
        <v>6.0290592204679111E-2</v>
      </c>
      <c r="R1257" s="30">
        <f t="shared" si="395"/>
        <v>-11.394224336191401</v>
      </c>
      <c r="S1257" s="30">
        <f t="shared" si="396"/>
        <v>1.0269474858022098</v>
      </c>
      <c r="T1257" s="30">
        <f t="shared" si="397"/>
        <v>-15.636714744086744</v>
      </c>
      <c r="U1257" s="39">
        <f t="shared" si="398"/>
        <v>-3087323.3086755774</v>
      </c>
      <c r="V1257" s="39">
        <f t="shared" si="391"/>
        <v>-370478.79704106925</v>
      </c>
      <c r="W1257" s="39">
        <f t="shared" si="392"/>
        <v>39796120.201196529</v>
      </c>
      <c r="X1257" s="30">
        <f t="shared" si="393"/>
        <v>304.02364740863936</v>
      </c>
    </row>
    <row r="1258" spans="5:24" x14ac:dyDescent="0.3">
      <c r="E1258" s="30">
        <f t="shared" si="399"/>
        <v>12.559999999999777</v>
      </c>
      <c r="F1258" s="30">
        <f t="shared" si="400"/>
        <v>259.2418572651589</v>
      </c>
      <c r="G1258" s="30">
        <f t="shared" si="394"/>
        <v>5.5577614378030962</v>
      </c>
      <c r="H1258" s="30">
        <f t="shared" si="401"/>
        <v>-4.3942445056277535E-2</v>
      </c>
      <c r="I1258" s="30">
        <f t="shared" si="382"/>
        <v>-0.44782626131044478</v>
      </c>
      <c r="J1258" s="30">
        <f t="shared" si="383"/>
        <v>20.306769446540613</v>
      </c>
      <c r="K1258" s="30">
        <f t="shared" si="384"/>
        <v>126.03960416267861</v>
      </c>
      <c r="L1258" s="30">
        <f t="shared" si="385"/>
        <v>5036.7986553636092</v>
      </c>
      <c r="M1258" s="30">
        <f t="shared" si="386"/>
        <v>-8.4407754147811202E-3</v>
      </c>
      <c r="N1258" s="30">
        <f t="shared" si="387"/>
        <v>3.5457718033659422E-2</v>
      </c>
      <c r="O1258" s="30">
        <f t="shared" si="388"/>
        <v>33.716652922320563</v>
      </c>
      <c r="P1258" s="30">
        <f t="shared" si="389"/>
        <v>2.2003326766931601</v>
      </c>
      <c r="Q1258" s="30">
        <f t="shared" si="390"/>
        <v>6.029432128602312E-2</v>
      </c>
      <c r="R1258" s="30">
        <f t="shared" si="395"/>
        <v>-11.380326972716137</v>
      </c>
      <c r="S1258" s="30">
        <f t="shared" si="396"/>
        <v>0.99448702392338184</v>
      </c>
      <c r="T1258" s="30">
        <f t="shared" si="397"/>
        <v>-15.630811832730837</v>
      </c>
      <c r="U1258" s="39">
        <f t="shared" si="398"/>
        <v>-3036285.0507549816</v>
      </c>
      <c r="V1258" s="39">
        <f t="shared" si="391"/>
        <v>-364354.20609059779</v>
      </c>
      <c r="W1258" s="39">
        <f t="shared" si="392"/>
        <v>39792476.659135625</v>
      </c>
      <c r="X1258" s="30">
        <f t="shared" si="393"/>
        <v>304.15450817413512</v>
      </c>
    </row>
    <row r="1259" spans="5:24" x14ac:dyDescent="0.3">
      <c r="E1259" s="30">
        <f t="shared" si="399"/>
        <v>12.569999999999776</v>
      </c>
      <c r="F1259" s="30">
        <f t="shared" si="400"/>
        <v>259.12805399543174</v>
      </c>
      <c r="G1259" s="30">
        <f t="shared" si="394"/>
        <v>5.5573223564865177</v>
      </c>
      <c r="H1259" s="30">
        <f t="shared" si="401"/>
        <v>-4.3908131657843796E-2</v>
      </c>
      <c r="I1259" s="30">
        <f t="shared" si="382"/>
        <v>-0.43788139107121099</v>
      </c>
      <c r="J1259" s="30">
        <f t="shared" si="383"/>
        <v>20.150461328213304</v>
      </c>
      <c r="K1259" s="30">
        <f t="shared" si="384"/>
        <v>126.16986092795138</v>
      </c>
      <c r="L1259" s="30">
        <f t="shared" si="385"/>
        <v>5042.0039803448835</v>
      </c>
      <c r="M1259" s="30">
        <f t="shared" si="386"/>
        <v>-8.3068657363084154E-3</v>
      </c>
      <c r="N1259" s="30">
        <f t="shared" si="387"/>
        <v>3.556184574310197E-2</v>
      </c>
      <c r="O1259" s="30">
        <f t="shared" si="388"/>
        <v>33.605752312367343</v>
      </c>
      <c r="P1259" s="30">
        <f t="shared" si="389"/>
        <v>2.2342860034844092</v>
      </c>
      <c r="Q1259" s="30">
        <f t="shared" si="390"/>
        <v>6.0297936847341888E-2</v>
      </c>
      <c r="R1259" s="30">
        <f t="shared" si="395"/>
        <v>-11.367613836946671</v>
      </c>
      <c r="S1259" s="30">
        <f t="shared" si="396"/>
        <v>0.96341379290475848</v>
      </c>
      <c r="T1259" s="30">
        <f t="shared" si="397"/>
        <v>-15.624887035191142</v>
      </c>
      <c r="U1259" s="39">
        <f t="shared" si="398"/>
        <v>-2986803.8102562143</v>
      </c>
      <c r="V1259" s="39">
        <f t="shared" si="391"/>
        <v>-358416.4572307457</v>
      </c>
      <c r="W1259" s="39">
        <f t="shared" si="392"/>
        <v>39788892.494563319</v>
      </c>
      <c r="X1259" s="30">
        <f t="shared" si="393"/>
        <v>304.28509235636403</v>
      </c>
    </row>
    <row r="1260" spans="5:24" x14ac:dyDescent="0.3">
      <c r="E1260" s="30">
        <f t="shared" si="399"/>
        <v>12.579999999999776</v>
      </c>
      <c r="F1260" s="30">
        <f t="shared" si="400"/>
        <v>259.0143778570623</v>
      </c>
      <c r="G1260" s="30">
        <f t="shared" si="394"/>
        <v>5.5568835731203805</v>
      </c>
      <c r="H1260" s="30">
        <f t="shared" si="401"/>
        <v>-4.3878336613722979E-2</v>
      </c>
      <c r="I1260" s="30">
        <f t="shared" si="382"/>
        <v>-0.42824725314216339</v>
      </c>
      <c r="J1260" s="30">
        <f t="shared" si="383"/>
        <v>19.994212457861391</v>
      </c>
      <c r="K1260" s="30">
        <f t="shared" si="384"/>
        <v>126.3000683199113</v>
      </c>
      <c r="L1260" s="30">
        <f t="shared" si="385"/>
        <v>5047.2073322682654</v>
      </c>
      <c r="M1260" s="30">
        <f t="shared" si="386"/>
        <v>-8.1769837564706089E-3</v>
      </c>
      <c r="N1260" s="30">
        <f t="shared" si="387"/>
        <v>3.56662863047165E-2</v>
      </c>
      <c r="O1260" s="30">
        <f t="shared" si="388"/>
        <v>33.49489373885266</v>
      </c>
      <c r="P1260" s="30">
        <f t="shared" si="389"/>
        <v>2.268458722656209</v>
      </c>
      <c r="Q1260" s="30">
        <f t="shared" si="390"/>
        <v>6.030144366079751E-2</v>
      </c>
      <c r="R1260" s="30">
        <f t="shared" si="395"/>
        <v>-11.356037318117544</v>
      </c>
      <c r="S1260" s="30">
        <f t="shared" si="396"/>
        <v>0.93365435274465036</v>
      </c>
      <c r="T1260" s="30">
        <f t="shared" si="397"/>
        <v>-15.61894091368416</v>
      </c>
      <c r="U1260" s="39">
        <f t="shared" si="398"/>
        <v>-2938813.8606642336</v>
      </c>
      <c r="V1260" s="39">
        <f t="shared" si="391"/>
        <v>-352657.66327970801</v>
      </c>
      <c r="W1260" s="39">
        <f t="shared" si="392"/>
        <v>39785365.917930521</v>
      </c>
      <c r="X1260" s="30">
        <f t="shared" si="393"/>
        <v>304.41540001618415</v>
      </c>
    </row>
    <row r="1261" spans="5:24" x14ac:dyDescent="0.3">
      <c r="E1261" s="30">
        <f t="shared" si="399"/>
        <v>12.589999999999776</v>
      </c>
      <c r="F1261" s="30">
        <f t="shared" si="400"/>
        <v>258.9008174838811</v>
      </c>
      <c r="G1261" s="30">
        <f t="shared" si="394"/>
        <v>5.5564450442800508</v>
      </c>
      <c r="H1261" s="30">
        <f t="shared" si="401"/>
        <v>-4.3852884032968831E-2</v>
      </c>
      <c r="I1261" s="30">
        <f t="shared" si="382"/>
        <v>-0.41891070961471688</v>
      </c>
      <c r="J1261" s="30">
        <f t="shared" si="383"/>
        <v>19.838023048724548</v>
      </c>
      <c r="K1261" s="30">
        <f t="shared" si="384"/>
        <v>126.43022616085867</v>
      </c>
      <c r="L1261" s="30">
        <f t="shared" si="385"/>
        <v>5052.4087040325121</v>
      </c>
      <c r="M1261" s="30">
        <f t="shared" si="386"/>
        <v>-8.0509619624125357E-3</v>
      </c>
      <c r="N1261" s="30">
        <f t="shared" si="387"/>
        <v>3.5771040658468707E-2</v>
      </c>
      <c r="O1261" s="30">
        <f t="shared" si="388"/>
        <v>33.384077353070069</v>
      </c>
      <c r="P1261" s="30">
        <f t="shared" si="389"/>
        <v>2.3028493259164327</v>
      </c>
      <c r="Q1261" s="30">
        <f t="shared" si="390"/>
        <v>6.0304846249237078E-2</v>
      </c>
      <c r="R1261" s="30">
        <f t="shared" si="395"/>
        <v>-11.345552302326933</v>
      </c>
      <c r="S1261" s="30">
        <f t="shared" si="396"/>
        <v>0.9051398240181161</v>
      </c>
      <c r="T1261" s="30">
        <f t="shared" si="397"/>
        <v>-15.612973992167241</v>
      </c>
      <c r="U1261" s="39">
        <f t="shared" si="398"/>
        <v>-2892252.9225103362</v>
      </c>
      <c r="V1261" s="39">
        <f t="shared" si="391"/>
        <v>-347070.3507012403</v>
      </c>
      <c r="W1261" s="39">
        <f t="shared" si="392"/>
        <v>39781895.214423507</v>
      </c>
      <c r="X1261" s="30">
        <f t="shared" si="393"/>
        <v>304.54543122559255</v>
      </c>
    </row>
    <row r="1262" spans="5:24" x14ac:dyDescent="0.3">
      <c r="E1262" s="30">
        <f t="shared" si="399"/>
        <v>12.599999999999776</v>
      </c>
      <c r="F1262" s="30">
        <f t="shared" si="400"/>
        <v>258.78736196085782</v>
      </c>
      <c r="G1262" s="30">
        <f t="shared" si="394"/>
        <v>5.5560067282073859</v>
      </c>
      <c r="H1262" s="30">
        <f t="shared" si="401"/>
        <v>-4.3831607266486827E-2</v>
      </c>
      <c r="I1262" s="30">
        <f t="shared" si="382"/>
        <v>-0.40985931137453574</v>
      </c>
      <c r="J1262" s="30">
        <f t="shared" si="383"/>
        <v>19.681893308802874</v>
      </c>
      <c r="K1262" s="30">
        <f t="shared" si="384"/>
        <v>126.56033427746006</v>
      </c>
      <c r="L1262" s="30">
        <f t="shared" si="385"/>
        <v>5057.6080887108719</v>
      </c>
      <c r="M1262" s="30">
        <f t="shared" si="386"/>
        <v>-7.9286415065645769E-3</v>
      </c>
      <c r="N1262" s="30">
        <f t="shared" si="387"/>
        <v>3.5876109747148506E-2</v>
      </c>
      <c r="O1262" s="30">
        <f t="shared" si="388"/>
        <v>33.273303302595636</v>
      </c>
      <c r="P1262" s="30">
        <f t="shared" si="389"/>
        <v>2.3374563761254246</v>
      </c>
      <c r="Q1262" s="30">
        <f t="shared" si="390"/>
        <v>6.030814890154497E-2</v>
      </c>
      <c r="R1262" s="30">
        <f t="shared" si="395"/>
        <v>-11.336116018299988</v>
      </c>
      <c r="S1262" s="30">
        <f t="shared" si="396"/>
        <v>0.87780556692926692</v>
      </c>
      <c r="T1262" s="30">
        <f t="shared" si="397"/>
        <v>-15.606986758973427</v>
      </c>
      <c r="U1262" s="39">
        <f t="shared" si="398"/>
        <v>-2847061.9503028025</v>
      </c>
      <c r="V1262" s="39">
        <f t="shared" si="391"/>
        <v>-341647.43403633632</v>
      </c>
      <c r="W1262" s="39">
        <f t="shared" si="392"/>
        <v>39778478.740083143</v>
      </c>
      <c r="X1262" s="30">
        <f t="shared" si="393"/>
        <v>304.67518606692414</v>
      </c>
    </row>
    <row r="1263" spans="5:24" x14ac:dyDescent="0.3">
      <c r="E1263" s="30">
        <f t="shared" si="399"/>
        <v>12.609999999999776</v>
      </c>
      <c r="F1263" s="30">
        <f t="shared" si="400"/>
        <v>258.67400080067483</v>
      </c>
      <c r="G1263" s="30">
        <f t="shared" si="394"/>
        <v>5.5555685847240097</v>
      </c>
      <c r="H1263" s="30">
        <f t="shared" si="401"/>
        <v>-4.3814348337622988E-2</v>
      </c>
      <c r="I1263" s="30">
        <f t="shared" si="382"/>
        <v>-0.40108125570524306</v>
      </c>
      <c r="J1263" s="30">
        <f t="shared" si="383"/>
        <v>19.525823441213138</v>
      </c>
      <c r="K1263" s="30">
        <f t="shared" si="384"/>
        <v>126.69039250045151</v>
      </c>
      <c r="L1263" s="30">
        <f t="shared" si="385"/>
        <v>5062.8054795392081</v>
      </c>
      <c r="M1263" s="30">
        <f t="shared" si="386"/>
        <v>-7.8098716778508132E-3</v>
      </c>
      <c r="N1263" s="30">
        <f t="shared" si="387"/>
        <v>3.5981494516378429E-2</v>
      </c>
      <c r="O1263" s="30">
        <f t="shared" si="388"/>
        <v>33.162571731540723</v>
      </c>
      <c r="P1263" s="30">
        <f t="shared" si="389"/>
        <v>2.3722785053692137</v>
      </c>
      <c r="Q1263" s="30">
        <f t="shared" si="390"/>
        <v>6.031135568692024E-2</v>
      </c>
      <c r="R1263" s="30">
        <f t="shared" si="395"/>
        <v>-11.327687893988699</v>
      </c>
      <c r="S1263" s="30">
        <f t="shared" si="396"/>
        <v>0.85159088533541716</v>
      </c>
      <c r="T1263" s="30">
        <f t="shared" si="397"/>
        <v>-15.60097966924819</v>
      </c>
      <c r="U1263" s="39">
        <f t="shared" si="398"/>
        <v>-2803184.9344362039</v>
      </c>
      <c r="V1263" s="39">
        <f t="shared" si="391"/>
        <v>-336382.19213234447</v>
      </c>
      <c r="W1263" s="39">
        <f t="shared" si="392"/>
        <v>39775114.918161817</v>
      </c>
      <c r="X1263" s="30">
        <f t="shared" si="393"/>
        <v>304.80466463210576</v>
      </c>
    </row>
    <row r="1264" spans="5:24" x14ac:dyDescent="0.3">
      <c r="E1264" s="30">
        <f t="shared" si="399"/>
        <v>12.619999999999775</v>
      </c>
      <c r="F1264" s="30">
        <f t="shared" si="400"/>
        <v>258.56072392173496</v>
      </c>
      <c r="G1264" s="30">
        <f t="shared" si="394"/>
        <v>5.5551305751498772</v>
      </c>
      <c r="H1264" s="30">
        <f t="shared" si="401"/>
        <v>-4.3800957413253627E-2</v>
      </c>
      <c r="I1264" s="30">
        <f t="shared" si="382"/>
        <v>-0.39256534685188887</v>
      </c>
      <c r="J1264" s="30">
        <f t="shared" si="383"/>
        <v>19.369813644520654</v>
      </c>
      <c r="K1264" s="30">
        <f t="shared" si="384"/>
        <v>126.82040066436191</v>
      </c>
      <c r="L1264" s="30">
        <f t="shared" si="385"/>
        <v>5068.0008699049613</v>
      </c>
      <c r="M1264" s="30">
        <f t="shared" si="386"/>
        <v>-7.6945094096167715E-3</v>
      </c>
      <c r="N1264" s="30">
        <f t="shared" si="387"/>
        <v>3.6087195914622089E-2</v>
      </c>
      <c r="O1264" s="30">
        <f t="shared" si="388"/>
        <v>33.051882780787409</v>
      </c>
      <c r="P1264" s="30">
        <f t="shared" si="389"/>
        <v>2.4073144131031645</v>
      </c>
      <c r="Q1264" s="30">
        <f t="shared" si="390"/>
        <v>6.0314470468162559E-2</v>
      </c>
      <c r="R1264" s="30">
        <f t="shared" si="395"/>
        <v>-11.320229423163278</v>
      </c>
      <c r="S1264" s="30">
        <f t="shared" si="396"/>
        <v>0.826438753635234</v>
      </c>
      <c r="T1264" s="30">
        <f t="shared" si="397"/>
        <v>-15.594953147204215</v>
      </c>
      <c r="U1264" s="39">
        <f t="shared" si="398"/>
        <v>-2760568.7169107124</v>
      </c>
      <c r="V1264" s="39">
        <f t="shared" si="391"/>
        <v>-331268.24602928548</v>
      </c>
      <c r="W1264" s="39">
        <f t="shared" si="392"/>
        <v>39771802.235701524</v>
      </c>
      <c r="X1264" s="30">
        <f t="shared" si="393"/>
        <v>304.93386702196324</v>
      </c>
    </row>
    <row r="1265" spans="5:24" x14ac:dyDescent="0.3">
      <c r="E1265" s="30">
        <f t="shared" si="399"/>
        <v>12.629999999999775</v>
      </c>
      <c r="F1265" s="30">
        <f t="shared" si="400"/>
        <v>258.44752162750331</v>
      </c>
      <c r="G1265" s="30">
        <f t="shared" si="394"/>
        <v>5.5546926622267661</v>
      </c>
      <c r="H1265" s="30">
        <f t="shared" si="401"/>
        <v>-4.3791292311112784E-2</v>
      </c>
      <c r="I1265" s="30">
        <f t="shared" si="382"/>
        <v>-0.38430095931553654</v>
      </c>
      <c r="J1265" s="30">
        <f t="shared" si="383"/>
        <v>19.213864113048611</v>
      </c>
      <c r="K1265" s="30">
        <f t="shared" si="384"/>
        <v>126.95035860725528</v>
      </c>
      <c r="L1265" s="30">
        <f t="shared" si="385"/>
        <v>5073.1942533368419</v>
      </c>
      <c r="M1265" s="30">
        <f t="shared" si="386"/>
        <v>-7.5824188214456949E-3</v>
      </c>
      <c r="N1265" s="30">
        <f t="shared" si="387"/>
        <v>3.619321489319275E-2</v>
      </c>
      <c r="O1265" s="30">
        <f t="shared" si="388"/>
        <v>32.941236588207992</v>
      </c>
      <c r="P1265" s="30">
        <f t="shared" si="389"/>
        <v>2.4425628643651542</v>
      </c>
      <c r="Q1265" s="30">
        <f t="shared" si="390"/>
        <v>6.031749691404318E-2</v>
      </c>
      <c r="R1265" s="30">
        <f t="shared" si="395"/>
        <v>-11.313704041221683</v>
      </c>
      <c r="S1265" s="30">
        <f t="shared" si="396"/>
        <v>0.80229556460308682</v>
      </c>
      <c r="T1265" s="30">
        <f t="shared" si="397"/>
        <v>-15.588907588209038</v>
      </c>
      <c r="U1265" s="39">
        <f t="shared" si="398"/>
        <v>-2719162.8197921114</v>
      </c>
      <c r="V1265" s="39">
        <f t="shared" si="391"/>
        <v>-326299.53837505338</v>
      </c>
      <c r="W1265" s="39">
        <f t="shared" si="392"/>
        <v>39768539.240317777</v>
      </c>
      <c r="X1265" s="30">
        <f t="shared" si="393"/>
        <v>305.0627933455749</v>
      </c>
    </row>
    <row r="1266" spans="5:24" x14ac:dyDescent="0.3">
      <c r="E1266" s="30">
        <f t="shared" si="399"/>
        <v>12.639999999999775</v>
      </c>
      <c r="F1266" s="30">
        <f t="shared" si="400"/>
        <v>258.33438458709111</v>
      </c>
      <c r="G1266" s="30">
        <f t="shared" si="394"/>
        <v>5.5542548100463423</v>
      </c>
      <c r="H1266" s="30">
        <f t="shared" si="401"/>
        <v>-4.3785218042380336E-2</v>
      </c>
      <c r="I1266" s="30">
        <f t="shared" si="382"/>
        <v>-0.37627800366950565</v>
      </c>
      <c r="J1266" s="30">
        <f t="shared" si="383"/>
        <v>19.057975037166521</v>
      </c>
      <c r="K1266" s="30">
        <f t="shared" si="384"/>
        <v>127.08026617049036</v>
      </c>
      <c r="L1266" s="30">
        <f t="shared" si="385"/>
        <v>5078.38562349522</v>
      </c>
      <c r="M1266" s="30">
        <f t="shared" si="386"/>
        <v>-7.4734707922702436E-3</v>
      </c>
      <c r="N1266" s="30">
        <f t="shared" si="387"/>
        <v>3.6299552406262023E-2</v>
      </c>
      <c r="O1266" s="30">
        <f t="shared" si="388"/>
        <v>32.830633288869649</v>
      </c>
      <c r="P1266" s="30">
        <f t="shared" si="389"/>
        <v>2.4780226880572589</v>
      </c>
      <c r="Q1266" s="30">
        <f t="shared" si="390"/>
        <v>6.0320438510830916E-2</v>
      </c>
      <c r="R1266" s="30">
        <f t="shared" si="395"/>
        <v>-11.308077009509296</v>
      </c>
      <c r="S1266" s="30">
        <f t="shared" si="396"/>
        <v>0.77911089642377096</v>
      </c>
      <c r="T1266" s="30">
        <f t="shared" si="397"/>
        <v>-15.582843360718975</v>
      </c>
      <c r="U1266" s="39">
        <f t="shared" si="398"/>
        <v>-2678919.2854334852</v>
      </c>
      <c r="V1266" s="39">
        <f t="shared" si="391"/>
        <v>-321470.31425201823</v>
      </c>
      <c r="W1266" s="39">
        <f t="shared" si="392"/>
        <v>39765324.537175253</v>
      </c>
      <c r="X1266" s="30">
        <f t="shared" si="393"/>
        <v>305.19144371966883</v>
      </c>
    </row>
    <row r="1267" spans="5:24" x14ac:dyDescent="0.3">
      <c r="E1267" s="30">
        <f t="shared" si="399"/>
        <v>12.649999999999775</v>
      </c>
      <c r="F1267" s="30">
        <f t="shared" si="400"/>
        <v>258.221303816996</v>
      </c>
      <c r="G1267" s="30">
        <f t="shared" si="394"/>
        <v>5.5538169839825127</v>
      </c>
      <c r="H1267" s="30">
        <f t="shared" si="401"/>
        <v>-4.3782606382958278E-2</v>
      </c>
      <c r="I1267" s="30">
        <f t="shared" si="382"/>
        <v>-0.36848689470526791</v>
      </c>
      <c r="J1267" s="30">
        <f t="shared" si="383"/>
        <v>18.902146603559331</v>
      </c>
      <c r="K1267" s="30">
        <f t="shared" si="384"/>
        <v>127.21012319849635</v>
      </c>
      <c r="L1267" s="30">
        <f t="shared" si="385"/>
        <v>5083.5749741631726</v>
      </c>
      <c r="M1267" s="30">
        <f t="shared" si="386"/>
        <v>-7.367542562402977E-3</v>
      </c>
      <c r="N1267" s="30">
        <f t="shared" si="387"/>
        <v>3.6406209410868161E-2</v>
      </c>
      <c r="O1267" s="30">
        <f t="shared" si="388"/>
        <v>32.720073015225346</v>
      </c>
      <c r="P1267" s="30">
        <f t="shared" si="389"/>
        <v>2.5136927752947078</v>
      </c>
      <c r="Q1267" s="30">
        <f t="shared" si="390"/>
        <v>6.032329857303733E-2</v>
      </c>
      <c r="R1267" s="30">
        <f t="shared" si="395"/>
        <v>-11.303315307499874</v>
      </c>
      <c r="S1267" s="30">
        <f t="shared" si="396"/>
        <v>0.75683729733752469</v>
      </c>
      <c r="T1267" s="30">
        <f t="shared" si="397"/>
        <v>-15.576760808071633</v>
      </c>
      <c r="U1267" s="39">
        <f t="shared" si="398"/>
        <v>-2639792.5275616781</v>
      </c>
      <c r="V1267" s="39">
        <f t="shared" si="391"/>
        <v>-316775.10330740135</v>
      </c>
      <c r="W1267" s="39">
        <f t="shared" si="392"/>
        <v>39762156.786142178</v>
      </c>
      <c r="X1267" s="30">
        <f t="shared" si="393"/>
        <v>305.31981826806253</v>
      </c>
    </row>
    <row r="1268" spans="5:24" x14ac:dyDescent="0.3">
      <c r="E1268" s="30">
        <f t="shared" si="399"/>
        <v>12.659999999999775</v>
      </c>
      <c r="F1268" s="30">
        <f t="shared" si="400"/>
        <v>258.10827066392102</v>
      </c>
      <c r="G1268" s="30">
        <f t="shared" si="394"/>
        <v>5.5533791506277437</v>
      </c>
      <c r="H1268" s="30">
        <f t="shared" si="401"/>
        <v>-4.3783335476899055E-2</v>
      </c>
      <c r="I1268" s="30">
        <f t="shared" si="382"/>
        <v>-0.36091852173189265</v>
      </c>
      <c r="J1268" s="30">
        <f t="shared" si="383"/>
        <v>18.746378995478615</v>
      </c>
      <c r="K1268" s="30">
        <f t="shared" si="384"/>
        <v>127.33992953856361</v>
      </c>
      <c r="L1268" s="30">
        <f t="shared" si="385"/>
        <v>5088.7622992381121</v>
      </c>
      <c r="M1268" s="30">
        <f t="shared" si="386"/>
        <v>-7.2645173623058024E-3</v>
      </c>
      <c r="N1268" s="30">
        <f t="shared" si="387"/>
        <v>3.6513186866924945E-2</v>
      </c>
      <c r="O1268" s="30">
        <f t="shared" si="388"/>
        <v>32.609555897292083</v>
      </c>
      <c r="P1268" s="30">
        <f t="shared" si="389"/>
        <v>2.5495720778208879</v>
      </c>
      <c r="Q1268" s="30">
        <f t="shared" si="390"/>
        <v>6.0326080253439954E-2</v>
      </c>
      <c r="R1268" s="30">
        <f t="shared" si="395"/>
        <v>-11.299387532243369</v>
      </c>
      <c r="S1268" s="30">
        <f t="shared" si="396"/>
        <v>0.7354300864462574</v>
      </c>
      <c r="T1268" s="30">
        <f t="shared" si="397"/>
        <v>-15.5706602501483</v>
      </c>
      <c r="U1268" s="39">
        <f t="shared" si="398"/>
        <v>-2601739.1924062497</v>
      </c>
      <c r="V1268" s="39">
        <f t="shared" si="391"/>
        <v>-312208.70308874996</v>
      </c>
      <c r="W1268" s="39">
        <f t="shared" si="392"/>
        <v>39759034.69911129</v>
      </c>
      <c r="X1268" s="30">
        <f t="shared" si="393"/>
        <v>305.44791712113926</v>
      </c>
    </row>
    <row r="1269" spans="5:24" x14ac:dyDescent="0.3">
      <c r="E1269" s="30">
        <f t="shared" si="399"/>
        <v>12.669999999999774</v>
      </c>
      <c r="F1269" s="30">
        <f t="shared" si="400"/>
        <v>257.99527678859857</v>
      </c>
      <c r="G1269" s="30">
        <f t="shared" si="394"/>
        <v>5.5529412777331064</v>
      </c>
      <c r="H1269" s="30">
        <f t="shared" si="401"/>
        <v>-4.3787289463725898E-2</v>
      </c>
      <c r="I1269" s="30">
        <f t="shared" si="382"/>
        <v>-0.35356422086743006</v>
      </c>
      <c r="J1269" s="30">
        <f t="shared" si="383"/>
        <v>18.590672392977133</v>
      </c>
      <c r="K1269" s="30">
        <f t="shared" si="384"/>
        <v>127.46968504064817</v>
      </c>
      <c r="L1269" s="30">
        <f t="shared" si="385"/>
        <v>5093.9475927239755</v>
      </c>
      <c r="M1269" s="30">
        <f t="shared" si="386"/>
        <v>-7.1642840660982683E-3</v>
      </c>
      <c r="N1269" s="30">
        <f t="shared" si="387"/>
        <v>3.662048573723025E-2</v>
      </c>
      <c r="O1269" s="30">
        <f t="shared" si="388"/>
        <v>32.49908206281728</v>
      </c>
      <c r="P1269" s="30">
        <f t="shared" si="389"/>
        <v>2.5856596064869009</v>
      </c>
      <c r="Q1269" s="30">
        <f t="shared" si="390"/>
        <v>6.0328786552437563E-2</v>
      </c>
      <c r="R1269" s="30">
        <f t="shared" si="395"/>
        <v>-11.296263804534814</v>
      </c>
      <c r="S1269" s="30">
        <f t="shared" si="396"/>
        <v>0.71484716935981307</v>
      </c>
      <c r="T1269" s="30">
        <f t="shared" si="397"/>
        <v>-15.564541984916413</v>
      </c>
      <c r="U1269" s="39">
        <f t="shared" si="398"/>
        <v>-2564718.0291167307</v>
      </c>
      <c r="V1269" s="39">
        <f t="shared" si="391"/>
        <v>-307766.16349400766</v>
      </c>
      <c r="W1269" s="39">
        <f t="shared" si="392"/>
        <v>39755957.037476353</v>
      </c>
      <c r="X1269" s="30">
        <f t="shared" si="393"/>
        <v>305.57574041535958</v>
      </c>
    </row>
    <row r="1270" spans="5:24" x14ac:dyDescent="0.3">
      <c r="E1270" s="30">
        <f t="shared" si="399"/>
        <v>12.679999999999774</v>
      </c>
      <c r="F1270" s="30">
        <f t="shared" si="400"/>
        <v>257.88231415055321</v>
      </c>
      <c r="G1270" s="30">
        <f t="shared" si="394"/>
        <v>5.5525033341517807</v>
      </c>
      <c r="H1270" s="30">
        <f t="shared" si="401"/>
        <v>-4.379435813257615E-2</v>
      </c>
      <c r="I1270" s="30">
        <f t="shared" si="382"/>
        <v>-0.34641574917383194</v>
      </c>
      <c r="J1270" s="30">
        <f t="shared" si="383"/>
        <v>18.435026973127968</v>
      </c>
      <c r="K1270" s="30">
        <f t="shared" si="384"/>
        <v>127.59938955718914</v>
      </c>
      <c r="L1270" s="30">
        <f t="shared" si="385"/>
        <v>5099.1308487239303</v>
      </c>
      <c r="M1270" s="30">
        <f t="shared" si="386"/>
        <v>-7.0667368679678171E-3</v>
      </c>
      <c r="N1270" s="30">
        <f t="shared" si="387"/>
        <v>3.6728106987474557E-2</v>
      </c>
      <c r="O1270" s="30">
        <f t="shared" si="388"/>
        <v>32.388651637434293</v>
      </c>
      <c r="P1270" s="30">
        <f t="shared" si="389"/>
        <v>2.6219544297942976</v>
      </c>
      <c r="Q1270" s="30">
        <f t="shared" si="390"/>
        <v>6.033142032678708E-2</v>
      </c>
      <c r="R1270" s="30">
        <f t="shared" si="395"/>
        <v>-11.293915681303616</v>
      </c>
      <c r="S1270" s="30">
        <f t="shared" si="396"/>
        <v>0.69504886747690209</v>
      </c>
      <c r="T1270" s="30">
        <f t="shared" si="397"/>
        <v>-15.558406289861578</v>
      </c>
      <c r="U1270" s="39">
        <f t="shared" si="398"/>
        <v>-2528689.7687758086</v>
      </c>
      <c r="V1270" s="39">
        <f t="shared" si="391"/>
        <v>-303442.77225309703</v>
      </c>
      <c r="W1270" s="39">
        <f t="shared" si="392"/>
        <v>39752922.609753825</v>
      </c>
      <c r="X1270" s="30">
        <f t="shared" si="393"/>
        <v>305.70328829280572</v>
      </c>
    </row>
    <row r="1271" spans="5:24" x14ac:dyDescent="0.3">
      <c r="E1271" s="30">
        <f t="shared" si="399"/>
        <v>12.689999999999774</v>
      </c>
      <c r="F1271" s="30">
        <f t="shared" si="400"/>
        <v>257.7693749937402</v>
      </c>
      <c r="G1271" s="30">
        <f t="shared" si="394"/>
        <v>5.5520652897857996</v>
      </c>
      <c r="H1271" s="30">
        <f t="shared" si="401"/>
        <v>-4.3804436598104957E-2</v>
      </c>
      <c r="I1271" s="30">
        <f t="shared" ref="I1271:I1334" si="402">$B$11*S1270+I1270</f>
        <v>-0.33946526049906295</v>
      </c>
      <c r="J1271" s="30">
        <f t="shared" ref="J1271:J1334" si="403">$B$11*T1270+J1270</f>
        <v>18.279442910229353</v>
      </c>
      <c r="K1271" s="30">
        <f t="shared" ref="K1271:K1334" si="404">-$B$11*T1270/1.2+K1270</f>
        <v>127.72904294293799</v>
      </c>
      <c r="L1271" s="30">
        <f t="shared" ref="L1271:L1334" si="405">K1271*$B$15/1000</f>
        <v>5104.3120614335512</v>
      </c>
      <c r="M1271" s="30">
        <f t="shared" ref="M1271:M1334" si="406">$B$5*I1271/(O1271*(1+J1271/$B$4)+I1271)</f>
        <v>-6.9717749797945372E-3</v>
      </c>
      <c r="N1271" s="30">
        <f t="shared" ref="N1271:N1334" si="407">$B$6*(1+EXP(0.005*E1271*60))</f>
        <v>3.6836051586249891E-2</v>
      </c>
      <c r="O1271" s="30">
        <f t="shared" ref="O1271:O1334" si="408">19.309+0.7095*J1271</f>
        <v>32.278264744807728</v>
      </c>
      <c r="P1271" s="30">
        <f t="shared" ref="P1271:P1334" si="409">1/(1/$B$3+N1271/($B$3*(M1271-N1271)))</f>
        <v>2.6584556724994624</v>
      </c>
      <c r="Q1271" s="30">
        <f t="shared" ref="Q1271:Q1334" si="410">M1271*$B$7+$B$8</f>
        <v>6.0333984297767762E-2</v>
      </c>
      <c r="R1271" s="30">
        <f t="shared" si="395"/>
        <v>-11.292316073763439</v>
      </c>
      <c r="S1271" s="30">
        <f t="shared" si="396"/>
        <v>0.67599775980052457</v>
      </c>
      <c r="T1271" s="30">
        <f t="shared" si="397"/>
        <v>-15.552253423317731</v>
      </c>
      <c r="U1271" s="39">
        <f t="shared" si="398"/>
        <v>-2493617.0113726556</v>
      </c>
      <c r="V1271" s="39">
        <f t="shared" ref="V1271:V1334" si="411">0.12*U1271</f>
        <v>-299234.04136471864</v>
      </c>
      <c r="W1271" s="39">
        <f t="shared" ref="W1271:W1334" si="412">V1271*$B$11+W1270</f>
        <v>39749930.26934018</v>
      </c>
      <c r="X1271" s="30">
        <f t="shared" ref="X1271:X1334" si="413">L1271/(E1271+$B$18)</f>
        <v>305.83056090075615</v>
      </c>
    </row>
    <row r="1272" spans="5:24" x14ac:dyDescent="0.3">
      <c r="E1272" s="30">
        <f t="shared" si="399"/>
        <v>12.699999999999774</v>
      </c>
      <c r="F1272" s="30">
        <f t="shared" si="400"/>
        <v>257.65645183300256</v>
      </c>
      <c r="G1272" s="30">
        <f t="shared" si="394"/>
        <v>5.5516271155358226</v>
      </c>
      <c r="H1272" s="30">
        <f t="shared" si="401"/>
        <v>-4.3817424997705245E-2</v>
      </c>
      <c r="I1272" s="30">
        <f t="shared" si="402"/>
        <v>-0.33270528290105772</v>
      </c>
      <c r="J1272" s="30">
        <f t="shared" si="403"/>
        <v>18.123920375996175</v>
      </c>
      <c r="K1272" s="30">
        <f t="shared" si="404"/>
        <v>127.85864505479897</v>
      </c>
      <c r="L1272" s="30">
        <f t="shared" si="405"/>
        <v>5109.4912251344385</v>
      </c>
      <c r="M1272" s="30">
        <f t="shared" si="406"/>
        <v>-6.8793023484388016E-3</v>
      </c>
      <c r="N1272" s="30">
        <f t="shared" si="407"/>
        <v>3.6944320505058352E-2</v>
      </c>
      <c r="O1272" s="30">
        <f t="shared" si="408"/>
        <v>32.167921506769289</v>
      </c>
      <c r="P1272" s="30">
        <f t="shared" si="409"/>
        <v>2.6951625142780631</v>
      </c>
      <c r="Q1272" s="30">
        <f t="shared" si="410"/>
        <v>6.0336481058814367E-2</v>
      </c>
      <c r="R1272" s="30">
        <f t="shared" si="395"/>
        <v>-11.291439170899761</v>
      </c>
      <c r="S1272" s="30">
        <f t="shared" si="396"/>
        <v>0.65765853628309745</v>
      </c>
      <c r="T1272" s="30">
        <f t="shared" si="397"/>
        <v>-15.546083625703275</v>
      </c>
      <c r="U1272" s="39">
        <f t="shared" si="398"/>
        <v>-2459464.1201519771</v>
      </c>
      <c r="V1272" s="39">
        <f t="shared" si="411"/>
        <v>-295135.69441823725</v>
      </c>
      <c r="W1272" s="39">
        <f t="shared" si="412"/>
        <v>39746978.912395999</v>
      </c>
      <c r="X1272" s="30">
        <f t="shared" si="413"/>
        <v>305.95755839128788</v>
      </c>
    </row>
    <row r="1273" spans="5:24" x14ac:dyDescent="0.3">
      <c r="E1273" s="30">
        <f t="shared" si="399"/>
        <v>12.709999999999773</v>
      </c>
      <c r="F1273" s="30">
        <f t="shared" si="400"/>
        <v>257.54353744129355</v>
      </c>
      <c r="G1273" s="30">
        <f t="shared" si="394"/>
        <v>5.5511887832537274</v>
      </c>
      <c r="H1273" s="30">
        <f t="shared" si="401"/>
        <v>-4.3833228209511077E-2</v>
      </c>
      <c r="I1273" s="30">
        <f t="shared" si="402"/>
        <v>-0.32612869753822676</v>
      </c>
      <c r="J1273" s="30">
        <f t="shared" si="403"/>
        <v>17.968459539739143</v>
      </c>
      <c r="K1273" s="30">
        <f t="shared" si="404"/>
        <v>127.98819575167983</v>
      </c>
      <c r="L1273" s="30">
        <f t="shared" si="405"/>
        <v>5114.6683341882617</v>
      </c>
      <c r="M1273" s="30">
        <f t="shared" si="406"/>
        <v>-6.789227391264566E-3</v>
      </c>
      <c r="N1273" s="30">
        <f t="shared" si="407"/>
        <v>3.7052914718320992E-2</v>
      </c>
      <c r="O1273" s="30">
        <f t="shared" si="408"/>
        <v>32.057622043444923</v>
      </c>
      <c r="P1273" s="30">
        <f t="shared" si="409"/>
        <v>2.7320741884480766</v>
      </c>
      <c r="Q1273" s="30">
        <f t="shared" si="410"/>
        <v>6.0338913082658069E-2</v>
      </c>
      <c r="R1273" s="30">
        <f t="shared" si="395"/>
        <v>-11.29126036790656</v>
      </c>
      <c r="S1273" s="30">
        <f t="shared" si="396"/>
        <v>0.63999786178311258</v>
      </c>
      <c r="T1273" s="30">
        <f t="shared" si="397"/>
        <v>-15.539897120670506</v>
      </c>
      <c r="U1273" s="39">
        <f t="shared" si="398"/>
        <v>-2426197.1228014422</v>
      </c>
      <c r="V1273" s="39">
        <f t="shared" si="411"/>
        <v>-291143.65473617305</v>
      </c>
      <c r="W1273" s="39">
        <f t="shared" si="412"/>
        <v>39744067.475848638</v>
      </c>
      <c r="X1273" s="30">
        <f t="shared" si="413"/>
        <v>306.08428092090548</v>
      </c>
    </row>
    <row r="1274" spans="5:24" x14ac:dyDescent="0.3">
      <c r="E1274" s="30">
        <f t="shared" si="399"/>
        <v>12.719999999999773</v>
      </c>
      <c r="F1274" s="30">
        <f t="shared" si="400"/>
        <v>257.43062483761446</v>
      </c>
      <c r="G1274" s="30">
        <f t="shared" si="394"/>
        <v>5.5507502656978609</v>
      </c>
      <c r="H1274" s="30">
        <f t="shared" si="401"/>
        <v>-4.3851755586654662E-2</v>
      </c>
      <c r="I1274" s="30">
        <f t="shared" si="402"/>
        <v>-0.31972871892039562</v>
      </c>
      <c r="J1274" s="30">
        <f t="shared" si="403"/>
        <v>17.813060568532439</v>
      </c>
      <c r="K1274" s="30">
        <f t="shared" si="404"/>
        <v>128.11769489435207</v>
      </c>
      <c r="L1274" s="30">
        <f t="shared" si="405"/>
        <v>5119.8433830311669</v>
      </c>
      <c r="M1274" s="30">
        <f t="shared" si="406"/>
        <v>-6.7014627485845737E-3</v>
      </c>
      <c r="N1274" s="30">
        <f t="shared" si="407"/>
        <v>3.7161835203386374E-2</v>
      </c>
      <c r="O1274" s="30">
        <f t="shared" si="408"/>
        <v>31.947366473373769</v>
      </c>
      <c r="P1274" s="30">
        <f t="shared" si="409"/>
        <v>2.7691899807497209</v>
      </c>
      <c r="Q1274" s="30">
        <f t="shared" si="410"/>
        <v>6.0341282728010433E-2</v>
      </c>
      <c r="R1274" s="30">
        <f t="shared" si="395"/>
        <v>-11.291756199214335</v>
      </c>
      <c r="S1274" s="30">
        <f t="shared" si="396"/>
        <v>0.62298424979389089</v>
      </c>
      <c r="T1274" s="30">
        <f t="shared" si="397"/>
        <v>-15.533694116174878</v>
      </c>
      <c r="U1274" s="39">
        <f t="shared" si="398"/>
        <v>-2393783.6189830336</v>
      </c>
      <c r="V1274" s="39">
        <f t="shared" si="411"/>
        <v>-287254.03427796403</v>
      </c>
      <c r="W1274" s="39">
        <f t="shared" si="412"/>
        <v>39741194.93550586</v>
      </c>
      <c r="X1274" s="30">
        <f t="shared" si="413"/>
        <v>306.21072865019357</v>
      </c>
    </row>
    <row r="1275" spans="5:24" x14ac:dyDescent="0.3">
      <c r="E1275" s="30">
        <f t="shared" si="399"/>
        <v>12.729999999999773</v>
      </c>
      <c r="F1275" s="30">
        <f t="shared" si="400"/>
        <v>257.3177072756223</v>
      </c>
      <c r="G1275" s="30">
        <f t="shared" si="394"/>
        <v>5.5503115364907556</v>
      </c>
      <c r="H1275" s="30">
        <f t="shared" si="401"/>
        <v>-4.3872920710530394E-2</v>
      </c>
      <c r="I1275" s="30">
        <f t="shared" si="402"/>
        <v>-0.31349887642245672</v>
      </c>
      <c r="J1275" s="30">
        <f t="shared" si="403"/>
        <v>17.657723627370689</v>
      </c>
      <c r="K1275" s="30">
        <f t="shared" si="404"/>
        <v>128.24714234532019</v>
      </c>
      <c r="L1275" s="30">
        <f t="shared" si="405"/>
        <v>5125.0163661685538</v>
      </c>
      <c r="M1275" s="30">
        <f t="shared" si="406"/>
        <v>-6.6159250518174314E-3</v>
      </c>
      <c r="N1275" s="30">
        <f t="shared" si="407"/>
        <v>3.7271082940539657E-2</v>
      </c>
      <c r="O1275" s="30">
        <f t="shared" si="408"/>
        <v>31.837154913619507</v>
      </c>
      <c r="P1275" s="30">
        <f t="shared" si="409"/>
        <v>2.8065092281808814</v>
      </c>
      <c r="Q1275" s="30">
        <f t="shared" si="410"/>
        <v>6.0343592245823141E-2</v>
      </c>
      <c r="R1275" s="30">
        <f t="shared" si="395"/>
        <v>-11.292904275780238</v>
      </c>
      <c r="S1275" s="30">
        <f t="shared" si="396"/>
        <v>0.6065879451764602</v>
      </c>
      <c r="T1275" s="30">
        <f t="shared" si="397"/>
        <v>-15.527474805470231</v>
      </c>
      <c r="U1275" s="39">
        <f t="shared" si="398"/>
        <v>-2362192.6937530362</v>
      </c>
      <c r="V1275" s="39">
        <f t="shared" si="411"/>
        <v>-283463.12325036433</v>
      </c>
      <c r="W1275" s="39">
        <f t="shared" si="412"/>
        <v>39738360.304273359</v>
      </c>
      <c r="X1275" s="30">
        <f t="shared" si="413"/>
        <v>306.33690174349215</v>
      </c>
    </row>
    <row r="1276" spans="5:24" x14ac:dyDescent="0.3">
      <c r="E1276" s="30">
        <f t="shared" si="399"/>
        <v>12.739999999999773</v>
      </c>
      <c r="F1276" s="30">
        <f t="shared" si="400"/>
        <v>257.2047782328645</v>
      </c>
      <c r="G1276" s="30">
        <f t="shared" si="394"/>
        <v>5.5498725700791729</v>
      </c>
      <c r="H1276" s="30">
        <f t="shared" si="401"/>
        <v>-4.3896641158269745E-2</v>
      </c>
      <c r="I1276" s="30">
        <f t="shared" si="402"/>
        <v>-0.3074329969706921</v>
      </c>
      <c r="J1276" s="30">
        <f t="shared" si="403"/>
        <v>17.502448879315988</v>
      </c>
      <c r="K1276" s="30">
        <f t="shared" si="404"/>
        <v>128.3765379686991</v>
      </c>
      <c r="L1276" s="30">
        <f t="shared" si="405"/>
        <v>5130.1872781701786</v>
      </c>
      <c r="M1276" s="30">
        <f t="shared" si="406"/>
        <v>-6.5325347062415041E-3</v>
      </c>
      <c r="N1276" s="30">
        <f t="shared" si="407"/>
        <v>3.7380658913011226E-2</v>
      </c>
      <c r="O1276" s="30">
        <f t="shared" si="408"/>
        <v>31.726987479874694</v>
      </c>
      <c r="P1276" s="30">
        <f t="shared" si="409"/>
        <v>2.8440313178862793</v>
      </c>
      <c r="Q1276" s="30">
        <f t="shared" si="410"/>
        <v>6.0345843785153695E-2</v>
      </c>
      <c r="R1276" s="30">
        <f t="shared" si="395"/>
        <v>-11.294683226336739</v>
      </c>
      <c r="S1276" s="30">
        <f t="shared" si="396"/>
        <v>0.59078081519372383</v>
      </c>
      <c r="T1276" s="30">
        <f t="shared" si="397"/>
        <v>-15.521239368035541</v>
      </c>
      <c r="U1276" s="39">
        <f t="shared" si="398"/>
        <v>-2331394.836451293</v>
      </c>
      <c r="V1276" s="39">
        <f t="shared" si="411"/>
        <v>-279767.38037415512</v>
      </c>
      <c r="W1276" s="39">
        <f t="shared" si="412"/>
        <v>39735562.63046962</v>
      </c>
      <c r="X1276" s="30">
        <f t="shared" si="413"/>
        <v>306.46280036859304</v>
      </c>
    </row>
    <row r="1277" spans="5:24" x14ac:dyDescent="0.3">
      <c r="E1277" s="30">
        <f t="shared" si="399"/>
        <v>12.749999999999773</v>
      </c>
      <c r="F1277" s="30">
        <f t="shared" si="400"/>
        <v>257.09183140060111</v>
      </c>
      <c r="G1277" s="30">
        <f t="shared" si="394"/>
        <v>5.5494333416963153</v>
      </c>
      <c r="H1277" s="30">
        <f t="shared" si="401"/>
        <v>-4.3922838285759269E-2</v>
      </c>
      <c r="I1277" s="30">
        <f t="shared" si="402"/>
        <v>-0.30152518881875484</v>
      </c>
      <c r="J1277" s="30">
        <f t="shared" si="403"/>
        <v>17.347236485635634</v>
      </c>
      <c r="K1277" s="30">
        <f t="shared" si="404"/>
        <v>128.5058816300994</v>
      </c>
      <c r="L1277" s="30">
        <f t="shared" si="405"/>
        <v>5135.356113665568</v>
      </c>
      <c r="M1277" s="30">
        <f t="shared" si="406"/>
        <v>-6.4512156873173859E-3</v>
      </c>
      <c r="N1277" s="30">
        <f t="shared" si="407"/>
        <v>3.7490564106985522E-2</v>
      </c>
      <c r="O1277" s="30">
        <f t="shared" si="408"/>
        <v>31.616864286558481</v>
      </c>
      <c r="P1277" s="30">
        <f t="shared" si="409"/>
        <v>2.8817556860989919</v>
      </c>
      <c r="Q1277" s="30">
        <f t="shared" si="410"/>
        <v>6.0348039398664642E-2</v>
      </c>
      <c r="R1277" s="30">
        <f t="shared" si="395"/>
        <v>-11.297072642319264</v>
      </c>
      <c r="S1277" s="30">
        <f t="shared" si="396"/>
        <v>0.57553624820218052</v>
      </c>
      <c r="T1277" s="30">
        <f t="shared" si="397"/>
        <v>-15.514987970438323</v>
      </c>
      <c r="U1277" s="39">
        <f t="shared" si="398"/>
        <v>-2301361.8646730995</v>
      </c>
      <c r="V1277" s="39">
        <f t="shared" si="411"/>
        <v>-276163.42376077193</v>
      </c>
      <c r="W1277" s="39">
        <f t="shared" si="412"/>
        <v>39732800.99623201</v>
      </c>
      <c r="X1277" s="30">
        <f t="shared" si="413"/>
        <v>306.588424696456</v>
      </c>
    </row>
    <row r="1278" spans="5:24" x14ac:dyDescent="0.3">
      <c r="E1278" s="30">
        <f t="shared" si="399"/>
        <v>12.759999999999772</v>
      </c>
      <c r="F1278" s="30">
        <f t="shared" si="400"/>
        <v>256.97886067417789</v>
      </c>
      <c r="G1278" s="30">
        <f t="shared" si="394"/>
        <v>5.5489938273260808</v>
      </c>
      <c r="H1278" s="30">
        <f t="shared" si="401"/>
        <v>-4.3951437023448392E-2</v>
      </c>
      <c r="I1278" s="30">
        <f t="shared" si="402"/>
        <v>-0.29576982633673304</v>
      </c>
      <c r="J1278" s="30">
        <f t="shared" si="403"/>
        <v>17.192086605931252</v>
      </c>
      <c r="K1278" s="30">
        <f t="shared" si="404"/>
        <v>128.6351731965197</v>
      </c>
      <c r="L1278" s="30">
        <f t="shared" si="405"/>
        <v>5140.522867339715</v>
      </c>
      <c r="M1278" s="30">
        <f t="shared" si="406"/>
        <v>-6.371895349630243E-3</v>
      </c>
      <c r="N1278" s="30">
        <f t="shared" si="407"/>
        <v>3.760079951161005E-2</v>
      </c>
      <c r="O1278" s="30">
        <f t="shared" si="408"/>
        <v>31.506785446908225</v>
      </c>
      <c r="P1278" s="30">
        <f t="shared" si="409"/>
        <v>2.9196818171327545</v>
      </c>
      <c r="Q1278" s="30">
        <f t="shared" si="410"/>
        <v>6.0350181047782198E-2</v>
      </c>
      <c r="R1278" s="30">
        <f t="shared" si="395"/>
        <v>-11.300053026214808</v>
      </c>
      <c r="S1278" s="30">
        <f t="shared" si="396"/>
        <v>0.56082905941138028</v>
      </c>
      <c r="T1278" s="30">
        <f t="shared" si="397"/>
        <v>-15.508720767139433</v>
      </c>
      <c r="U1278" s="39">
        <f t="shared" si="398"/>
        <v>-2272066.8529671505</v>
      </c>
      <c r="V1278" s="39">
        <f t="shared" si="411"/>
        <v>-272648.02235605806</v>
      </c>
      <c r="W1278" s="39">
        <f t="shared" si="412"/>
        <v>39730074.516008452</v>
      </c>
      <c r="X1278" s="30">
        <f t="shared" si="413"/>
        <v>306.71377490094187</v>
      </c>
    </row>
    <row r="1279" spans="5:24" x14ac:dyDescent="0.3">
      <c r="E1279" s="30">
        <f t="shared" si="399"/>
        <v>12.769999999999772</v>
      </c>
      <c r="F1279" s="30">
        <f t="shared" si="400"/>
        <v>256.86586014391577</v>
      </c>
      <c r="G1279" s="30">
        <f t="shared" si="394"/>
        <v>5.5485540036692225</v>
      </c>
      <c r="H1279" s="30">
        <f t="shared" si="401"/>
        <v>-4.3982365685835134E-2</v>
      </c>
      <c r="I1279" s="30">
        <f t="shared" si="402"/>
        <v>-0.29016153574261921</v>
      </c>
      <c r="J1279" s="30">
        <f t="shared" si="403"/>
        <v>17.036999398259859</v>
      </c>
      <c r="K1279" s="30">
        <f t="shared" si="404"/>
        <v>128.76441253624586</v>
      </c>
      <c r="L1279" s="30">
        <f t="shared" si="405"/>
        <v>5145.6875339290564</v>
      </c>
      <c r="M1279" s="30">
        <f t="shared" si="406"/>
        <v>-6.2945042475762323E-3</v>
      </c>
      <c r="N1279" s="30">
        <f t="shared" si="407"/>
        <v>3.771136611900424E-2</v>
      </c>
      <c r="O1279" s="30">
        <f t="shared" si="408"/>
        <v>31.396751073065371</v>
      </c>
      <c r="P1279" s="30">
        <f t="shared" si="409"/>
        <v>2.9578092424235183</v>
      </c>
      <c r="Q1279" s="30">
        <f t="shared" si="410"/>
        <v>6.0352270607537652E-2</v>
      </c>
      <c r="R1279" s="30">
        <f t="shared" si="395"/>
        <v>-11.303605743093346</v>
      </c>
      <c r="S1279" s="30">
        <f t="shared" si="396"/>
        <v>0.54663540317036108</v>
      </c>
      <c r="T1279" s="30">
        <f t="shared" si="397"/>
        <v>-15.502437901243525</v>
      </c>
      <c r="U1279" s="39">
        <f t="shared" si="398"/>
        <v>-2243484.0659304429</v>
      </c>
      <c r="V1279" s="39">
        <f t="shared" si="411"/>
        <v>-269218.08791165316</v>
      </c>
      <c r="W1279" s="39">
        <f t="shared" si="412"/>
        <v>39727382.335129336</v>
      </c>
      <c r="X1279" s="30">
        <f t="shared" si="413"/>
        <v>306.83885115856447</v>
      </c>
    </row>
    <row r="1280" spans="5:24" x14ac:dyDescent="0.3">
      <c r="E1280" s="30">
        <f t="shared" si="399"/>
        <v>12.779999999999772</v>
      </c>
      <c r="F1280" s="30">
        <f t="shared" si="400"/>
        <v>256.75282408648485</v>
      </c>
      <c r="G1280" s="30">
        <f t="shared" si="394"/>
        <v>5.5481138481113099</v>
      </c>
      <c r="H1280" s="30">
        <f t="shared" si="401"/>
        <v>-4.4015555791254712E-2</v>
      </c>
      <c r="I1280" s="30">
        <f t="shared" si="402"/>
        <v>-0.28469518171091562</v>
      </c>
      <c r="J1280" s="30">
        <f t="shared" si="403"/>
        <v>16.881975019247424</v>
      </c>
      <c r="K1280" s="30">
        <f t="shared" si="404"/>
        <v>128.89359951875622</v>
      </c>
      <c r="L1280" s="30">
        <f t="shared" si="405"/>
        <v>5150.8501082176817</v>
      </c>
      <c r="M1280" s="30">
        <f t="shared" si="406"/>
        <v>-6.2189759669839832E-3</v>
      </c>
      <c r="N1280" s="30">
        <f t="shared" si="407"/>
        <v>3.782226492426824E-2</v>
      </c>
      <c r="O1280" s="30">
        <f t="shared" si="408"/>
        <v>31.286761276156049</v>
      </c>
      <c r="P1280" s="30">
        <f t="shared" si="409"/>
        <v>2.9961375396188781</v>
      </c>
      <c r="Q1280" s="30">
        <f t="shared" si="410"/>
        <v>6.0354309871113648E-2</v>
      </c>
      <c r="R1280" s="30">
        <f t="shared" si="395"/>
        <v>-11.307712975102184</v>
      </c>
      <c r="S1280" s="30">
        <f t="shared" si="396"/>
        <v>0.53293269128500287</v>
      </c>
      <c r="T1280" s="30">
        <f t="shared" si="397"/>
        <v>-15.496139505199238</v>
      </c>
      <c r="U1280" s="39">
        <f t="shared" si="398"/>
        <v>-2215588.8953962359</v>
      </c>
      <c r="V1280" s="39">
        <f t="shared" si="411"/>
        <v>-265870.6674475483</v>
      </c>
      <c r="W1280" s="39">
        <f t="shared" si="412"/>
        <v>39724723.628454857</v>
      </c>
      <c r="X1280" s="30">
        <f t="shared" si="413"/>
        <v>306.96365364825692</v>
      </c>
    </row>
    <row r="1281" spans="5:24" x14ac:dyDescent="0.3">
      <c r="E1281" s="30">
        <f t="shared" si="399"/>
        <v>12.789999999999772</v>
      </c>
      <c r="F1281" s="30">
        <f t="shared" si="400"/>
        <v>256.6397469567338</v>
      </c>
      <c r="G1281" s="30">
        <f t="shared" si="394"/>
        <v>5.547673338692368</v>
      </c>
      <c r="H1281" s="30">
        <f t="shared" si="401"/>
        <v>-4.4050941894191453E-2</v>
      </c>
      <c r="I1281" s="30">
        <f t="shared" si="402"/>
        <v>-0.27936585479806558</v>
      </c>
      <c r="J1281" s="30">
        <f t="shared" si="403"/>
        <v>16.727013624195433</v>
      </c>
      <c r="K1281" s="30">
        <f t="shared" si="404"/>
        <v>129.02273401463287</v>
      </c>
      <c r="L1281" s="30">
        <f t="shared" si="405"/>
        <v>5156.0105850337868</v>
      </c>
      <c r="M1281" s="30">
        <f t="shared" si="406"/>
        <v>-6.1452469669234658E-3</v>
      </c>
      <c r="N1281" s="30">
        <f t="shared" si="407"/>
        <v>3.7933496925492069E-2</v>
      </c>
      <c r="O1281" s="30">
        <f t="shared" si="408"/>
        <v>31.176816166366663</v>
      </c>
      <c r="P1281" s="30">
        <f t="shared" si="409"/>
        <v>3.0346663317138916</v>
      </c>
      <c r="Q1281" s="30">
        <f t="shared" si="410"/>
        <v>6.0356300554115283E-2</v>
      </c>
      <c r="R1281" s="30">
        <f t="shared" si="395"/>
        <v>-11.312357678720199</v>
      </c>
      <c r="S1281" s="30">
        <f t="shared" si="396"/>
        <v>0.51969951691102911</v>
      </c>
      <c r="T1281" s="30">
        <f t="shared" si="397"/>
        <v>-15.489825701452718</v>
      </c>
      <c r="U1281" s="39">
        <f t="shared" si="398"/>
        <v>-2188357.8014342887</v>
      </c>
      <c r="V1281" s="39">
        <f t="shared" si="411"/>
        <v>-262602.93617211463</v>
      </c>
      <c r="W1281" s="39">
        <f t="shared" si="412"/>
        <v>39722097.599093132</v>
      </c>
      <c r="X1281" s="30">
        <f t="shared" si="413"/>
        <v>307.0881825511529</v>
      </c>
    </row>
    <row r="1282" spans="5:24" x14ac:dyDescent="0.3">
      <c r="E1282" s="30">
        <f t="shared" si="399"/>
        <v>12.799999999999772</v>
      </c>
      <c r="F1282" s="30">
        <f t="shared" si="400"/>
        <v>256.52662337994661</v>
      </c>
      <c r="G1282" s="30">
        <f t="shared" ref="G1282:G1345" si="414">LN(F1282)</f>
        <v>5.5472324540781042</v>
      </c>
      <c r="H1282" s="30">
        <f t="shared" si="401"/>
        <v>-4.4088461426383674E-2</v>
      </c>
      <c r="I1282" s="30">
        <f t="shared" si="402"/>
        <v>-0.27416885962895532</v>
      </c>
      <c r="J1282" s="30">
        <f t="shared" si="403"/>
        <v>16.572115367180906</v>
      </c>
      <c r="K1282" s="30">
        <f t="shared" si="404"/>
        <v>129.15181589547831</v>
      </c>
      <c r="L1282" s="30">
        <f t="shared" si="405"/>
        <v>5161.1689592463481</v>
      </c>
      <c r="M1282" s="30">
        <f t="shared" si="406"/>
        <v>-6.0732564310108008E-3</v>
      </c>
      <c r="N1282" s="30">
        <f t="shared" si="407"/>
        <v>3.8045063123764523E-2</v>
      </c>
      <c r="O1282" s="30">
        <f t="shared" si="408"/>
        <v>31.066915853014855</v>
      </c>
      <c r="P1282" s="30">
        <f t="shared" si="409"/>
        <v>3.0733952862319351</v>
      </c>
      <c r="Q1282" s="30">
        <f t="shared" si="410"/>
        <v>6.0358244298584919E-2</v>
      </c>
      <c r="R1282" s="30">
        <f t="shared" ref="R1282:R1345" si="415">F1282*(M1282-N1282)</f>
        <v>-11.317523544583985</v>
      </c>
      <c r="S1282" s="30">
        <f t="shared" ref="S1282:S1345" si="416">-M1282*F1282/P1282</f>
        <v>0.50691558360455391</v>
      </c>
      <c r="T1282" s="30">
        <f t="shared" ref="T1282:T1345" si="417">-Q1282*F1282</f>
        <v>-15.483496603057903</v>
      </c>
      <c r="U1282" s="39">
        <f t="shared" ref="U1282:U1345" si="418">M1282*F1282/0.9*$B$15*1000/32</f>
        <v>-2161768.2569037881</v>
      </c>
      <c r="V1282" s="39">
        <f t="shared" si="411"/>
        <v>-259412.19082845456</v>
      </c>
      <c r="W1282" s="39">
        <f t="shared" si="412"/>
        <v>39719503.477184847</v>
      </c>
      <c r="X1282" s="30">
        <f t="shared" si="413"/>
        <v>307.21243805038205</v>
      </c>
    </row>
    <row r="1283" spans="5:24" x14ac:dyDescent="0.3">
      <c r="E1283" s="30">
        <f t="shared" ref="E1283:E1346" si="419">E1282+$B$11</f>
        <v>12.809999999999771</v>
      </c>
      <c r="F1283" s="30">
        <f t="shared" ref="F1283:F1346" si="420">$B$11*R1282+F1282</f>
        <v>256.41344814450076</v>
      </c>
      <c r="G1283" s="30">
        <f t="shared" si="414"/>
        <v>5.5467911735326165</v>
      </c>
      <c r="H1283" s="30">
        <f t="shared" si="401"/>
        <v>-4.4128054548764339E-2</v>
      </c>
      <c r="I1283" s="30">
        <f t="shared" si="402"/>
        <v>-0.26909970379290976</v>
      </c>
      <c r="J1283" s="30">
        <f t="shared" si="403"/>
        <v>16.417280401150329</v>
      </c>
      <c r="K1283" s="30">
        <f t="shared" si="404"/>
        <v>129.28084503383712</v>
      </c>
      <c r="L1283" s="30">
        <f t="shared" si="405"/>
        <v>5166.3252257619861</v>
      </c>
      <c r="M1283" s="30">
        <f t="shared" si="406"/>
        <v>-6.0029461275691916E-3</v>
      </c>
      <c r="N1283" s="30">
        <f t="shared" si="407"/>
        <v>3.8156964523182089E-2</v>
      </c>
      <c r="O1283" s="30">
        <f t="shared" si="408"/>
        <v>30.957060444616161</v>
      </c>
      <c r="P1283" s="30">
        <f t="shared" si="409"/>
        <v>3.1123241144492275</v>
      </c>
      <c r="Q1283" s="30">
        <f t="shared" si="410"/>
        <v>6.0360142676777848E-2</v>
      </c>
      <c r="R1283" s="30">
        <f t="shared" si="415"/>
        <v>-11.3231949597122</v>
      </c>
      <c r="S1283" s="30">
        <f t="shared" si="416"/>
        <v>0.49456163914601986</v>
      </c>
      <c r="T1283" s="30">
        <f t="shared" si="417"/>
        <v>-15.477152314246645</v>
      </c>
      <c r="U1283" s="39">
        <f t="shared" si="418"/>
        <v>-2135798.6953188181</v>
      </c>
      <c r="V1283" s="39">
        <f t="shared" si="411"/>
        <v>-256295.84343825816</v>
      </c>
      <c r="W1283" s="39">
        <f t="shared" si="412"/>
        <v>39716940.518750466</v>
      </c>
      <c r="X1283" s="30">
        <f t="shared" si="413"/>
        <v>307.33642033087784</v>
      </c>
    </row>
    <row r="1284" spans="5:24" x14ac:dyDescent="0.3">
      <c r="E1284" s="30">
        <f t="shared" si="419"/>
        <v>12.819999999999771</v>
      </c>
      <c r="F1284" s="30">
        <f t="shared" si="420"/>
        <v>256.30021619490361</v>
      </c>
      <c r="G1284" s="30">
        <f t="shared" si="414"/>
        <v>5.5463494768925088</v>
      </c>
      <c r="H1284" s="30">
        <f t="shared" ref="H1284:H1347" si="421">(G1284-G1283)/$B$11</f>
        <v>-4.4169664010773602E-2</v>
      </c>
      <c r="I1284" s="30">
        <f t="shared" si="402"/>
        <v>-0.26415408740144958</v>
      </c>
      <c r="J1284" s="30">
        <f t="shared" si="403"/>
        <v>16.262508878007864</v>
      </c>
      <c r="K1284" s="30">
        <f t="shared" si="404"/>
        <v>129.40982130312253</v>
      </c>
      <c r="L1284" s="30">
        <f t="shared" si="405"/>
        <v>5171.4793795220385</v>
      </c>
      <c r="M1284" s="30">
        <f t="shared" si="406"/>
        <v>-5.9342602780537929E-3</v>
      </c>
      <c r="N1284" s="30">
        <f t="shared" si="407"/>
        <v>3.8269202130858139E-2</v>
      </c>
      <c r="O1284" s="30">
        <f t="shared" si="408"/>
        <v>30.847250048946581</v>
      </c>
      <c r="P1284" s="30">
        <f t="shared" si="409"/>
        <v>3.1514525706617342</v>
      </c>
      <c r="Q1284" s="30">
        <f t="shared" si="410"/>
        <v>6.0361997194714759E-2</v>
      </c>
      <c r="R1284" s="30">
        <f t="shared" si="415"/>
        <v>-11.329356971967423</v>
      </c>
      <c r="S1284" s="30">
        <f t="shared" si="416"/>
        <v>0.48261941378437123</v>
      </c>
      <c r="T1284" s="30">
        <f t="shared" si="417"/>
        <v>-15.470792930961558</v>
      </c>
      <c r="U1284" s="39">
        <f t="shared" si="418"/>
        <v>-2110428.4618041902</v>
      </c>
      <c r="V1284" s="39">
        <f t="shared" si="411"/>
        <v>-253251.4154165028</v>
      </c>
      <c r="W1284" s="39">
        <f t="shared" si="412"/>
        <v>39714408.0045963</v>
      </c>
      <c r="X1284" s="30">
        <f t="shared" si="413"/>
        <v>307.46012957919788</v>
      </c>
    </row>
    <row r="1285" spans="5:24" x14ac:dyDescent="0.3">
      <c r="E1285" s="30">
        <f t="shared" si="419"/>
        <v>12.829999999999771</v>
      </c>
      <c r="F1285" s="30">
        <f t="shared" si="420"/>
        <v>256.18692262518391</v>
      </c>
      <c r="G1285" s="30">
        <f t="shared" si="414"/>
        <v>5.5459073445423153</v>
      </c>
      <c r="H1285" s="30">
        <f t="shared" si="421"/>
        <v>-4.4213235019352481E-2</v>
      </c>
      <c r="I1285" s="30">
        <f t="shared" si="402"/>
        <v>-0.25932789326360589</v>
      </c>
      <c r="J1285" s="30">
        <f t="shared" si="403"/>
        <v>16.107800948698248</v>
      </c>
      <c r="K1285" s="30">
        <f t="shared" si="404"/>
        <v>129.53874457754722</v>
      </c>
      <c r="L1285" s="30">
        <f t="shared" si="405"/>
        <v>5176.6314154997881</v>
      </c>
      <c r="M1285" s="30">
        <f t="shared" si="406"/>
        <v>-5.8671454331917262E-3</v>
      </c>
      <c r="N1285" s="30">
        <f t="shared" si="407"/>
        <v>3.8381776956931929E-2</v>
      </c>
      <c r="O1285" s="30">
        <f t="shared" si="408"/>
        <v>30.737484773101407</v>
      </c>
      <c r="P1285" s="30">
        <f t="shared" si="409"/>
        <v>3.1907804514932199</v>
      </c>
      <c r="Q1285" s="30">
        <f t="shared" si="410"/>
        <v>6.0363809295526039E-2</v>
      </c>
      <c r="R1285" s="30">
        <f t="shared" si="415"/>
        <v>-11.335995256606376</v>
      </c>
      <c r="S1285" s="30">
        <f t="shared" si="416"/>
        <v>0.47107156257660304</v>
      </c>
      <c r="T1285" s="30">
        <f t="shared" si="417"/>
        <v>-15.464418541354286</v>
      </c>
      <c r="U1285" s="39">
        <f t="shared" si="418"/>
        <v>-2085637.766935748</v>
      </c>
      <c r="V1285" s="39">
        <f t="shared" si="411"/>
        <v>-250276.53203228975</v>
      </c>
      <c r="W1285" s="39">
        <f t="shared" si="412"/>
        <v>39711905.239275977</v>
      </c>
      <c r="X1285" s="30">
        <f t="shared" si="413"/>
        <v>307.58356598335462</v>
      </c>
    </row>
    <row r="1286" spans="5:24" x14ac:dyDescent="0.3">
      <c r="E1286" s="30">
        <f t="shared" si="419"/>
        <v>12.839999999999771</v>
      </c>
      <c r="F1286" s="30">
        <f t="shared" si="420"/>
        <v>256.07356267261787</v>
      </c>
      <c r="G1286" s="30">
        <f t="shared" si="414"/>
        <v>5.5454647573911684</v>
      </c>
      <c r="H1286" s="30">
        <f t="shared" si="421"/>
        <v>-4.4258715114686709E-2</v>
      </c>
      <c r="I1286" s="30">
        <f t="shared" si="402"/>
        <v>-0.25461717763783986</v>
      </c>
      <c r="J1286" s="30">
        <f t="shared" si="403"/>
        <v>15.953156763284705</v>
      </c>
      <c r="K1286" s="30">
        <f t="shared" si="404"/>
        <v>129.6676147320585</v>
      </c>
      <c r="L1286" s="30">
        <f t="shared" si="405"/>
        <v>5181.7813286978735</v>
      </c>
      <c r="M1286" s="30">
        <f t="shared" si="406"/>
        <v>-5.8015503563289186E-3</v>
      </c>
      <c r="N1286" s="30">
        <f t="shared" si="407"/>
        <v>3.8494690014577594E-2</v>
      </c>
      <c r="O1286" s="30">
        <f t="shared" si="408"/>
        <v>30.627764723550499</v>
      </c>
      <c r="P1286" s="30">
        <f t="shared" si="409"/>
        <v>3.2303075952431679</v>
      </c>
      <c r="Q1286" s="30">
        <f t="shared" si="410"/>
        <v>6.0365580362601333E-2</v>
      </c>
      <c r="R1286" s="30">
        <f t="shared" si="415"/>
        <v>-11.343096084780676</v>
      </c>
      <c r="S1286" s="30">
        <f t="shared" si="416"/>
        <v>0.45990161152374986</v>
      </c>
      <c r="T1286" s="30">
        <f t="shared" si="417"/>
        <v>-15.458029226251544</v>
      </c>
      <c r="U1286" s="39">
        <f t="shared" si="418"/>
        <v>-2061407.6432745354</v>
      </c>
      <c r="V1286" s="39">
        <f t="shared" si="411"/>
        <v>-247368.91719294424</v>
      </c>
      <c r="W1286" s="39">
        <f t="shared" si="412"/>
        <v>39709431.550104044</v>
      </c>
      <c r="X1286" s="30">
        <f t="shared" si="413"/>
        <v>307.70672973265704</v>
      </c>
    </row>
    <row r="1287" spans="5:24" x14ac:dyDescent="0.3">
      <c r="E1287" s="30">
        <f t="shared" si="419"/>
        <v>12.84999999999977</v>
      </c>
      <c r="F1287" s="30">
        <f t="shared" si="420"/>
        <v>255.96013171177006</v>
      </c>
      <c r="G1287" s="30">
        <f t="shared" si="414"/>
        <v>5.5450216968506316</v>
      </c>
      <c r="H1287" s="30">
        <f t="shared" si="421"/>
        <v>-4.4306054053677713E-2</v>
      </c>
      <c r="I1287" s="30">
        <f t="shared" si="402"/>
        <v>-0.25001816152260237</v>
      </c>
      <c r="J1287" s="30">
        <f t="shared" si="403"/>
        <v>15.798576471022189</v>
      </c>
      <c r="K1287" s="30">
        <f t="shared" si="404"/>
        <v>129.79643164227727</v>
      </c>
      <c r="L1287" s="30">
        <f t="shared" si="405"/>
        <v>5186.9291141458543</v>
      </c>
      <c r="M1287" s="30">
        <f t="shared" si="406"/>
        <v>-5.737425913512108E-3</v>
      </c>
      <c r="N1287" s="30">
        <f t="shared" si="407"/>
        <v>3.8607942320013446E-2</v>
      </c>
      <c r="O1287" s="30">
        <f t="shared" si="408"/>
        <v>30.518090006190242</v>
      </c>
      <c r="P1287" s="30">
        <f t="shared" si="409"/>
        <v>3.270033881273481</v>
      </c>
      <c r="Q1287" s="30">
        <f t="shared" si="410"/>
        <v>6.0367311722557389E-2</v>
      </c>
      <c r="R1287" s="30">
        <f t="shared" si="415"/>
        <v>-11.350646293860146</v>
      </c>
      <c r="S1287" s="30">
        <f t="shared" si="416"/>
        <v>0.44909390722800985</v>
      </c>
      <c r="T1287" s="30">
        <f t="shared" si="417"/>
        <v>-15.451625059591271</v>
      </c>
      <c r="U1287" s="39">
        <f t="shared" si="418"/>
        <v>-2037719.9044179765</v>
      </c>
      <c r="V1287" s="39">
        <f t="shared" si="411"/>
        <v>-244526.38853015716</v>
      </c>
      <c r="W1287" s="39">
        <f t="shared" si="412"/>
        <v>39706986.28621874</v>
      </c>
      <c r="X1287" s="30">
        <f t="shared" si="413"/>
        <v>307.82962101756232</v>
      </c>
    </row>
    <row r="1288" spans="5:24" x14ac:dyDescent="0.3">
      <c r="E1288" s="30">
        <f t="shared" si="419"/>
        <v>12.85999999999977</v>
      </c>
      <c r="F1288" s="30">
        <f t="shared" si="420"/>
        <v>255.84662524883146</v>
      </c>
      <c r="G1288" s="30">
        <f t="shared" si="414"/>
        <v>5.5445781448136344</v>
      </c>
      <c r="H1288" s="30">
        <f t="shared" si="421"/>
        <v>-4.4355203699719681E-2</v>
      </c>
      <c r="I1288" s="30">
        <f t="shared" si="402"/>
        <v>-0.24552722245032227</v>
      </c>
      <c r="J1288" s="30">
        <f t="shared" si="403"/>
        <v>15.644060220426276</v>
      </c>
      <c r="K1288" s="30">
        <f t="shared" si="404"/>
        <v>129.92519518444053</v>
      </c>
      <c r="L1288" s="30">
        <f t="shared" si="405"/>
        <v>5192.0747668979111</v>
      </c>
      <c r="M1288" s="30">
        <f t="shared" si="406"/>
        <v>-5.6747249698686419E-3</v>
      </c>
      <c r="N1288" s="30">
        <f t="shared" si="407"/>
        <v>3.8721534892511004E-2</v>
      </c>
      <c r="O1288" s="30">
        <f t="shared" si="408"/>
        <v>30.408460726392445</v>
      </c>
      <c r="P1288" s="30">
        <f t="shared" si="409"/>
        <v>3.3099592294327342</v>
      </c>
      <c r="Q1288" s="30">
        <f t="shared" si="410"/>
        <v>6.0369004648035761E-2</v>
      </c>
      <c r="R1288" s="30">
        <f t="shared" si="415"/>
        <v>-11.358633259459983</v>
      </c>
      <c r="S1288" s="30">
        <f t="shared" si="416"/>
        <v>0.43863356981741147</v>
      </c>
      <c r="T1288" s="30">
        <f t="shared" si="417"/>
        <v>-15.44520610883097</v>
      </c>
      <c r="U1288" s="39">
        <f t="shared" si="418"/>
        <v>-2014557.1064041369</v>
      </c>
      <c r="V1288" s="39">
        <f t="shared" si="411"/>
        <v>-241746.85276849641</v>
      </c>
      <c r="W1288" s="39">
        <f t="shared" si="412"/>
        <v>39704568.817691058</v>
      </c>
      <c r="X1288" s="30">
        <f t="shared" si="413"/>
        <v>307.95224002953626</v>
      </c>
    </row>
    <row r="1289" spans="5:24" x14ac:dyDescent="0.3">
      <c r="E1289" s="30">
        <f t="shared" si="419"/>
        <v>12.86999999999977</v>
      </c>
      <c r="F1289" s="30">
        <f t="shared" si="420"/>
        <v>255.73303891623686</v>
      </c>
      <c r="G1289" s="30">
        <f t="shared" si="414"/>
        <v>5.5441340836344377</v>
      </c>
      <c r="H1289" s="30">
        <f t="shared" si="421"/>
        <v>-4.4406117919670862E-2</v>
      </c>
      <c r="I1289" s="30">
        <f t="shared" si="402"/>
        <v>-0.24114088675214815</v>
      </c>
      <c r="J1289" s="30">
        <f t="shared" si="403"/>
        <v>15.489608159337966</v>
      </c>
      <c r="K1289" s="30">
        <f t="shared" si="404"/>
        <v>130.05390523534746</v>
      </c>
      <c r="L1289" s="30">
        <f t="shared" si="405"/>
        <v>5197.2182820306871</v>
      </c>
      <c r="M1289" s="30">
        <f t="shared" si="406"/>
        <v>-5.6134022918779211E-3</v>
      </c>
      <c r="N1289" s="30">
        <f t="shared" si="407"/>
        <v>3.883546875440419E-2</v>
      </c>
      <c r="O1289" s="30">
        <f t="shared" si="408"/>
        <v>30.298876989050289</v>
      </c>
      <c r="P1289" s="30">
        <f t="shared" si="409"/>
        <v>3.3500835995170206</v>
      </c>
      <c r="Q1289" s="30">
        <f t="shared" si="410"/>
        <v>6.0370660360341506E-2</v>
      </c>
      <c r="R1289" s="30">
        <f t="shared" si="415"/>
        <v>-11.367044869061656</v>
      </c>
      <c r="S1289" s="30">
        <f t="shared" si="416"/>
        <v>0.42850644890422118</v>
      </c>
      <c r="T1289" s="30">
        <f t="shared" si="417"/>
        <v>-15.438772435330133</v>
      </c>
      <c r="U1289" s="39">
        <f t="shared" si="418"/>
        <v>-1991902.5113168533</v>
      </c>
      <c r="V1289" s="39">
        <f t="shared" si="411"/>
        <v>-239028.30135802238</v>
      </c>
      <c r="W1289" s="39">
        <f t="shared" si="412"/>
        <v>39702178.534677476</v>
      </c>
      <c r="X1289" s="30">
        <f t="shared" si="413"/>
        <v>308.0745869609222</v>
      </c>
    </row>
    <row r="1290" spans="5:24" x14ac:dyDescent="0.3">
      <c r="E1290" s="30">
        <f t="shared" si="419"/>
        <v>12.87999999999977</v>
      </c>
      <c r="F1290" s="30">
        <f t="shared" si="420"/>
        <v>255.61936846754625</v>
      </c>
      <c r="G1290" s="30">
        <f t="shared" si="414"/>
        <v>5.5436894961095859</v>
      </c>
      <c r="H1290" s="30">
        <f t="shared" si="421"/>
        <v>-4.4458752485176944E-2</v>
      </c>
      <c r="I1290" s="30">
        <f t="shared" si="402"/>
        <v>-0.23685582226310595</v>
      </c>
      <c r="J1290" s="30">
        <f t="shared" si="403"/>
        <v>15.335220434984665</v>
      </c>
      <c r="K1290" s="30">
        <f t="shared" si="404"/>
        <v>130.18256167230854</v>
      </c>
      <c r="L1290" s="30">
        <f t="shared" si="405"/>
        <v>5202.3596546412591</v>
      </c>
      <c r="M1290" s="30">
        <f t="shared" si="406"/>
        <v>-5.553414455157276E-3</v>
      </c>
      <c r="N1290" s="30">
        <f t="shared" si="407"/>
        <v>3.8949744931098484E-2</v>
      </c>
      <c r="O1290" s="30">
        <f t="shared" si="408"/>
        <v>30.189338898621621</v>
      </c>
      <c r="P1290" s="30">
        <f t="shared" si="409"/>
        <v>3.3904069907662207</v>
      </c>
      <c r="Q1290" s="30">
        <f t="shared" si="410"/>
        <v>6.0372280031932964E-2</v>
      </c>
      <c r="R1290" s="30">
        <f t="shared" si="415"/>
        <v>-11.375869497125251</v>
      </c>
      <c r="S1290" s="30">
        <f t="shared" si="416"/>
        <v>0.41869908236150416</v>
      </c>
      <c r="T1290" s="30">
        <f t="shared" si="417"/>
        <v>-15.432324094708557</v>
      </c>
      <c r="U1290" s="39">
        <f t="shared" si="418"/>
        <v>-1969740.0529504239</v>
      </c>
      <c r="V1290" s="39">
        <f t="shared" si="411"/>
        <v>-236368.80635405087</v>
      </c>
      <c r="W1290" s="39">
        <f t="shared" si="412"/>
        <v>39699814.846613936</v>
      </c>
      <c r="X1290" s="30">
        <f t="shared" si="413"/>
        <v>308.19666200481817</v>
      </c>
    </row>
    <row r="1291" spans="5:24" x14ac:dyDescent="0.3">
      <c r="E1291" s="30">
        <f t="shared" si="419"/>
        <v>12.88999999999977</v>
      </c>
      <c r="F1291" s="30">
        <f t="shared" si="420"/>
        <v>255.50560977257501</v>
      </c>
      <c r="G1291" s="30">
        <f t="shared" si="414"/>
        <v>5.5432443654597732</v>
      </c>
      <c r="H1291" s="30">
        <f t="shared" si="421"/>
        <v>-4.4513064981277495E-2</v>
      </c>
      <c r="I1291" s="30">
        <f t="shared" si="402"/>
        <v>-0.23266883143949091</v>
      </c>
      <c r="J1291" s="30">
        <f t="shared" si="403"/>
        <v>15.180897194037579</v>
      </c>
      <c r="K1291" s="30">
        <f t="shared" si="404"/>
        <v>130.31116437309777</v>
      </c>
      <c r="L1291" s="30">
        <f t="shared" si="405"/>
        <v>5207.4988798452296</v>
      </c>
      <c r="M1291" s="30">
        <f t="shared" si="406"/>
        <v>-5.4947197574118567E-3</v>
      </c>
      <c r="N1291" s="30">
        <f t="shared" si="407"/>
        <v>3.9064364451080344E-2</v>
      </c>
      <c r="O1291" s="30">
        <f t="shared" si="408"/>
        <v>30.079846559169663</v>
      </c>
      <c r="P1291" s="30">
        <f t="shared" si="409"/>
        <v>3.4309294413948415</v>
      </c>
      <c r="Q1291" s="30">
        <f t="shared" si="410"/>
        <v>6.0373864788772096E-2</v>
      </c>
      <c r="R1291" s="30">
        <f t="shared" si="415"/>
        <v>-11.385095981598319</v>
      </c>
      <c r="S1291" s="30">
        <f t="shared" si="416"/>
        <v>0.40919865771887298</v>
      </c>
      <c r="T1291" s="30">
        <f t="shared" si="417"/>
        <v>-15.42586113718221</v>
      </c>
      <c r="U1291" s="39">
        <f t="shared" si="418"/>
        <v>-1948054.3044025921</v>
      </c>
      <c r="V1291" s="39">
        <f t="shared" si="411"/>
        <v>-233766.51652831104</v>
      </c>
      <c r="W1291" s="39">
        <f t="shared" si="412"/>
        <v>39697477.181448653</v>
      </c>
      <c r="X1291" s="30">
        <f t="shared" si="413"/>
        <v>308.31846535496157</v>
      </c>
    </row>
    <row r="1292" spans="5:24" x14ac:dyDescent="0.3">
      <c r="E1292" s="30">
        <f t="shared" si="419"/>
        <v>12.899999999999769</v>
      </c>
      <c r="F1292" s="30">
        <f t="shared" si="420"/>
        <v>255.39175881275904</v>
      </c>
      <c r="G1292" s="30">
        <f t="shared" si="414"/>
        <v>5.5427986753125884</v>
      </c>
      <c r="H1292" s="30">
        <f t="shared" si="421"/>
        <v>-4.4569014718476296E-2</v>
      </c>
      <c r="I1292" s="30">
        <f t="shared" si="402"/>
        <v>-0.22857684486230218</v>
      </c>
      <c r="J1292" s="30">
        <f t="shared" si="403"/>
        <v>15.026638582665756</v>
      </c>
      <c r="K1292" s="30">
        <f t="shared" si="404"/>
        <v>130.43971321590763</v>
      </c>
      <c r="L1292" s="30">
        <f t="shared" si="405"/>
        <v>5212.6359527749237</v>
      </c>
      <c r="M1292" s="30">
        <f t="shared" si="406"/>
        <v>-5.4372781362225656E-3</v>
      </c>
      <c r="N1292" s="30">
        <f t="shared" si="407"/>
        <v>3.9179328345926127E-2</v>
      </c>
      <c r="O1292" s="30">
        <f t="shared" si="408"/>
        <v>29.970400074401354</v>
      </c>
      <c r="P1292" s="30">
        <f t="shared" si="409"/>
        <v>3.4716510281563289</v>
      </c>
      <c r="Q1292" s="30">
        <f t="shared" si="410"/>
        <v>6.0375415712544206E-2</v>
      </c>
      <c r="R1292" s="30">
        <f t="shared" si="415"/>
        <v>-11.3947136017327</v>
      </c>
      <c r="S1292" s="30">
        <f t="shared" si="416"/>
        <v>0.39999297599375849</v>
      </c>
      <c r="T1292" s="30">
        <f t="shared" si="417"/>
        <v>-15.419383607878151</v>
      </c>
      <c r="U1292" s="39">
        <f t="shared" si="418"/>
        <v>-1926830.4474737621</v>
      </c>
      <c r="V1292" s="39">
        <f t="shared" si="411"/>
        <v>-231219.65369685146</v>
      </c>
      <c r="W1292" s="39">
        <f t="shared" si="412"/>
        <v>39695164.984911688</v>
      </c>
      <c r="X1292" s="30">
        <f t="shared" si="413"/>
        <v>308.43999720562095</v>
      </c>
    </row>
    <row r="1293" spans="5:24" x14ac:dyDescent="0.3">
      <c r="E1293" s="30">
        <f t="shared" si="419"/>
        <v>12.909999999999769</v>
      </c>
      <c r="F1293" s="30">
        <f t="shared" si="420"/>
        <v>255.27781167674172</v>
      </c>
      <c r="G1293" s="30">
        <f t="shared" si="414"/>
        <v>5.5423524096860737</v>
      </c>
      <c r="H1293" s="30">
        <f t="shared" si="421"/>
        <v>-4.4626562651473023E-2</v>
      </c>
      <c r="I1293" s="30">
        <f t="shared" si="402"/>
        <v>-0.22457691510236458</v>
      </c>
      <c r="J1293" s="30">
        <f t="shared" si="403"/>
        <v>14.872444746586975</v>
      </c>
      <c r="K1293" s="30">
        <f t="shared" si="404"/>
        <v>130.56820807930663</v>
      </c>
      <c r="L1293" s="30">
        <f t="shared" si="405"/>
        <v>5217.7708685776879</v>
      </c>
      <c r="M1293" s="30">
        <f t="shared" si="406"/>
        <v>-5.3810510913689527E-3</v>
      </c>
      <c r="N1293" s="30">
        <f t="shared" si="407"/>
        <v>3.9294637650311694E-2</v>
      </c>
      <c r="O1293" s="30">
        <f t="shared" si="408"/>
        <v>29.860999547703461</v>
      </c>
      <c r="P1293" s="30">
        <f t="shared" si="409"/>
        <v>3.5125718659400871</v>
      </c>
      <c r="Q1293" s="30">
        <f t="shared" si="410"/>
        <v>6.0376933842755248E-2</v>
      </c>
      <c r="R1293" s="30">
        <f t="shared" si="415"/>
        <v>-11.404712057127481</v>
      </c>
      <c r="S1293" s="30">
        <f t="shared" si="416"/>
        <v>0.39107041778852508</v>
      </c>
      <c r="T1293" s="30">
        <f t="shared" si="417"/>
        <v>-15.412891547129968</v>
      </c>
      <c r="U1293" s="39">
        <f t="shared" si="418"/>
        <v>-1906054.2437589734</v>
      </c>
      <c r="V1293" s="39">
        <f t="shared" si="411"/>
        <v>-228726.50925107682</v>
      </c>
      <c r="W1293" s="39">
        <f t="shared" si="412"/>
        <v>39692877.719819173</v>
      </c>
      <c r="X1293" s="30">
        <f t="shared" si="413"/>
        <v>308.56125775149371</v>
      </c>
    </row>
    <row r="1294" spans="5:24" x14ac:dyDescent="0.3">
      <c r="E1294" s="30">
        <f t="shared" si="419"/>
        <v>12.919999999999769</v>
      </c>
      <c r="F1294" s="30">
        <f t="shared" si="420"/>
        <v>255.16376455617043</v>
      </c>
      <c r="G1294" s="30">
        <f t="shared" si="414"/>
        <v>5.5419055529730654</v>
      </c>
      <c r="H1294" s="30">
        <f t="shared" si="421"/>
        <v>-4.4685671300825902E-2</v>
      </c>
      <c r="I1294" s="30">
        <f t="shared" si="402"/>
        <v>-0.22066621092447933</v>
      </c>
      <c r="J1294" s="30">
        <f t="shared" si="403"/>
        <v>14.718315831115676</v>
      </c>
      <c r="K1294" s="30">
        <f t="shared" si="404"/>
        <v>130.69664884219938</v>
      </c>
      <c r="L1294" s="30">
        <f t="shared" si="405"/>
        <v>5222.9036224143083</v>
      </c>
      <c r="M1294" s="30">
        <f t="shared" si="406"/>
        <v>-5.3260016114049296E-3</v>
      </c>
      <c r="N1294" s="30">
        <f t="shared" si="407"/>
        <v>3.9410293402021603E-2</v>
      </c>
      <c r="O1294" s="30">
        <f t="shared" si="408"/>
        <v>29.751645082176573</v>
      </c>
      <c r="P1294" s="30">
        <f t="shared" si="409"/>
        <v>3.5536921074002334</v>
      </c>
      <c r="Q1294" s="30">
        <f t="shared" si="410"/>
        <v>6.0378420178714282E-2</v>
      </c>
      <c r="R1294" s="30">
        <f t="shared" si="415"/>
        <v>-11.415081447921349</v>
      </c>
      <c r="S1294" s="30">
        <f t="shared" si="416"/>
        <v>0.38241991149664178</v>
      </c>
      <c r="T1294" s="30">
        <f t="shared" si="417"/>
        <v>-15.406384990754981</v>
      </c>
      <c r="U1294" s="39">
        <f t="shared" si="418"/>
        <v>-1885712.0073270239</v>
      </c>
      <c r="V1294" s="39">
        <f t="shared" si="411"/>
        <v>-226285.44087924287</v>
      </c>
      <c r="W1294" s="39">
        <f t="shared" si="412"/>
        <v>39690614.86541038</v>
      </c>
      <c r="X1294" s="30">
        <f t="shared" si="413"/>
        <v>308.6822471876111</v>
      </c>
    </row>
    <row r="1295" spans="5:24" x14ac:dyDescent="0.3">
      <c r="E1295" s="30">
        <f t="shared" si="419"/>
        <v>12.929999999999769</v>
      </c>
      <c r="F1295" s="30">
        <f t="shared" si="420"/>
        <v>255.04961374169122</v>
      </c>
      <c r="G1295" s="30">
        <f t="shared" si="414"/>
        <v>5.5414580899262722</v>
      </c>
      <c r="H1295" s="30">
        <f t="shared" si="421"/>
        <v>-4.4746304679321725E-2</v>
      </c>
      <c r="I1295" s="30">
        <f t="shared" si="402"/>
        <v>-0.2168420118095129</v>
      </c>
      <c r="J1295" s="30">
        <f t="shared" si="403"/>
        <v>14.564251981208127</v>
      </c>
      <c r="K1295" s="30">
        <f t="shared" si="404"/>
        <v>130.82503538378901</v>
      </c>
      <c r="L1295" s="30">
        <f t="shared" si="405"/>
        <v>5228.0342094574953</v>
      </c>
      <c r="M1295" s="30">
        <f t="shared" si="406"/>
        <v>-5.2720941042245862E-3</v>
      </c>
      <c r="N1295" s="30">
        <f t="shared" si="407"/>
        <v>3.9526296641958336E-2</v>
      </c>
      <c r="O1295" s="30">
        <f t="shared" si="408"/>
        <v>29.642336780667165</v>
      </c>
      <c r="P1295" s="30">
        <f t="shared" si="409"/>
        <v>3.5950119426152951</v>
      </c>
      <c r="Q1295" s="30">
        <f t="shared" si="410"/>
        <v>6.0379875681408152E-2</v>
      </c>
      <c r="R1295" s="30">
        <f t="shared" si="415"/>
        <v>-11.425812256063308</v>
      </c>
      <c r="S1295" s="30">
        <f t="shared" si="416"/>
        <v>0.37403090347291784</v>
      </c>
      <c r="T1295" s="30">
        <f t="shared" si="417"/>
        <v>-15.399863970314485</v>
      </c>
      <c r="U1295" s="39">
        <f t="shared" si="418"/>
        <v>-1865790.5788884307</v>
      </c>
      <c r="V1295" s="39">
        <f t="shared" si="411"/>
        <v>-223894.86946661168</v>
      </c>
      <c r="W1295" s="39">
        <f t="shared" si="412"/>
        <v>39688375.916715711</v>
      </c>
      <c r="X1295" s="30">
        <f t="shared" si="413"/>
        <v>308.80296570924787</v>
      </c>
    </row>
    <row r="1296" spans="5:24" x14ac:dyDescent="0.3">
      <c r="E1296" s="30">
        <f t="shared" si="419"/>
        <v>12.939999999999769</v>
      </c>
      <c r="F1296" s="30">
        <f t="shared" si="420"/>
        <v>254.93535561913058</v>
      </c>
      <c r="G1296" s="30">
        <f t="shared" si="414"/>
        <v>5.5410100056440408</v>
      </c>
      <c r="H1296" s="30">
        <f t="shared" si="421"/>
        <v>-4.4808428223142016E-2</v>
      </c>
      <c r="I1296" s="30">
        <f t="shared" si="402"/>
        <v>-0.21310170277478371</v>
      </c>
      <c r="J1296" s="30">
        <f t="shared" si="403"/>
        <v>14.410253341504982</v>
      </c>
      <c r="K1296" s="30">
        <f t="shared" si="404"/>
        <v>130.95336758354165</v>
      </c>
      <c r="L1296" s="30">
        <f t="shared" si="405"/>
        <v>5233.1626248904704</v>
      </c>
      <c r="M1296" s="30">
        <f t="shared" si="406"/>
        <v>-5.2192943313733699E-3</v>
      </c>
      <c r="N1296" s="30">
        <f t="shared" si="407"/>
        <v>3.9642648414151868E-2</v>
      </c>
      <c r="O1296" s="30">
        <f t="shared" si="408"/>
        <v>29.533074745797784</v>
      </c>
      <c r="P1296" s="30">
        <f t="shared" si="409"/>
        <v>3.6365315987781228</v>
      </c>
      <c r="Q1296" s="30">
        <f t="shared" si="410"/>
        <v>6.0381301275275134E-2</v>
      </c>
      <c r="R1296" s="30">
        <f t="shared" si="415"/>
        <v>-11.436895327595552</v>
      </c>
      <c r="S1296" s="30">
        <f t="shared" si="416"/>
        <v>0.36589333003366697</v>
      </c>
      <c r="T1296" s="30">
        <f t="shared" si="417"/>
        <v>-15.39332851335813</v>
      </c>
      <c r="U1296" s="39">
        <f t="shared" si="418"/>
        <v>-1846277.3013606481</v>
      </c>
      <c r="V1296" s="39">
        <f t="shared" si="411"/>
        <v>-221553.27616327777</v>
      </c>
      <c r="W1296" s="39">
        <f t="shared" si="412"/>
        <v>39686160.383954078</v>
      </c>
      <c r="X1296" s="30">
        <f t="shared" si="413"/>
        <v>308.92341351183831</v>
      </c>
    </row>
    <row r="1297" spans="5:24" x14ac:dyDescent="0.3">
      <c r="E1297" s="30">
        <f t="shared" si="419"/>
        <v>12.949999999999768</v>
      </c>
      <c r="F1297" s="30">
        <f t="shared" si="420"/>
        <v>254.82098666585463</v>
      </c>
      <c r="G1297" s="30">
        <f t="shared" si="414"/>
        <v>5.5405612855567838</v>
      </c>
      <c r="H1297" s="30">
        <f t="shared" si="421"/>
        <v>-4.4872008725693746E-2</v>
      </c>
      <c r="I1297" s="30">
        <f t="shared" si="402"/>
        <v>-0.20944276947444704</v>
      </c>
      <c r="J1297" s="30">
        <f t="shared" si="403"/>
        <v>14.256320056371401</v>
      </c>
      <c r="K1297" s="30">
        <f t="shared" si="404"/>
        <v>131.08164532115296</v>
      </c>
      <c r="L1297" s="30">
        <f t="shared" si="405"/>
        <v>5238.2888639056282</v>
      </c>
      <c r="M1297" s="30">
        <f t="shared" si="406"/>
        <v>-5.1675693458765326E-3</v>
      </c>
      <c r="N1297" s="30">
        <f t="shared" si="407"/>
        <v>3.975934976576892E-2</v>
      </c>
      <c r="O1297" s="30">
        <f t="shared" si="408"/>
        <v>29.423859079995509</v>
      </c>
      <c r="P1297" s="30">
        <f t="shared" si="409"/>
        <v>3.6782513399152159</v>
      </c>
      <c r="Q1297" s="30">
        <f t="shared" si="410"/>
        <v>6.0382697849883545E-2</v>
      </c>
      <c r="R1297" s="30">
        <f t="shared" si="415"/>
        <v>-11.448321855886535</v>
      </c>
      <c r="S1297" s="30">
        <f t="shared" si="416"/>
        <v>0.3579975911626625</v>
      </c>
      <c r="T1297" s="30">
        <f t="shared" si="417"/>
        <v>-15.386778643653503</v>
      </c>
      <c r="U1297" s="39">
        <f t="shared" si="418"/>
        <v>-1827159.9967452344</v>
      </c>
      <c r="V1297" s="39">
        <f t="shared" si="411"/>
        <v>-219259.19960942812</v>
      </c>
      <c r="W1297" s="39">
        <f t="shared" si="412"/>
        <v>39683967.791957982</v>
      </c>
      <c r="X1297" s="30">
        <f t="shared" si="413"/>
        <v>309.04359079089676</v>
      </c>
    </row>
    <row r="1298" spans="5:24" x14ac:dyDescent="0.3">
      <c r="E1298" s="30">
        <f t="shared" si="419"/>
        <v>12.959999999999768</v>
      </c>
      <c r="F1298" s="30">
        <f t="shared" si="420"/>
        <v>254.70650344729577</v>
      </c>
      <c r="G1298" s="30">
        <f t="shared" si="414"/>
        <v>5.5401119154140268</v>
      </c>
      <c r="H1298" s="30">
        <f t="shared" si="421"/>
        <v>-4.4937014275703291E-2</v>
      </c>
      <c r="I1298" s="30">
        <f t="shared" si="402"/>
        <v>-0.20586279356282042</v>
      </c>
      <c r="J1298" s="30">
        <f t="shared" si="403"/>
        <v>14.102452269934865</v>
      </c>
      <c r="K1298" s="30">
        <f t="shared" si="404"/>
        <v>131.20986847651673</v>
      </c>
      <c r="L1298" s="30">
        <f t="shared" si="405"/>
        <v>5243.4129217032796</v>
      </c>
      <c r="M1298" s="30">
        <f t="shared" si="406"/>
        <v>-5.1168874333720818E-3</v>
      </c>
      <c r="N1298" s="30">
        <f t="shared" si="407"/>
        <v>3.9876401747122502E-2</v>
      </c>
      <c r="O1298" s="30">
        <f t="shared" si="408"/>
        <v>29.314689885518789</v>
      </c>
      <c r="P1298" s="30">
        <f t="shared" si="409"/>
        <v>3.7201714666347381</v>
      </c>
      <c r="Q1298" s="30">
        <f t="shared" si="410"/>
        <v>6.0384066261521166E-2</v>
      </c>
      <c r="R1298" s="30">
        <f t="shared" si="415"/>
        <v>-11.46008336575682</v>
      </c>
      <c r="S1298" s="30">
        <f t="shared" si="416"/>
        <v>0.35033452580791336</v>
      </c>
      <c r="T1298" s="30">
        <f t="shared" si="417"/>
        <v>-15.380214381401878</v>
      </c>
      <c r="U1298" s="39">
        <f t="shared" si="418"/>
        <v>-1808426.9442373789</v>
      </c>
      <c r="V1298" s="39">
        <f t="shared" si="411"/>
        <v>-217011.23330848545</v>
      </c>
      <c r="W1298" s="39">
        <f t="shared" si="412"/>
        <v>39681797.6796249</v>
      </c>
      <c r="X1298" s="30">
        <f t="shared" si="413"/>
        <v>309.16349774194293</v>
      </c>
    </row>
    <row r="1299" spans="5:24" x14ac:dyDescent="0.3">
      <c r="E1299" s="30">
        <f t="shared" si="419"/>
        <v>12.969999999999768</v>
      </c>
      <c r="F1299" s="30">
        <f t="shared" si="420"/>
        <v>254.59190261363821</v>
      </c>
      <c r="G1299" s="30">
        <f t="shared" si="414"/>
        <v>5.5396618812720471</v>
      </c>
      <c r="H1299" s="30">
        <f t="shared" si="421"/>
        <v>-4.5003414197974934E-2</v>
      </c>
      <c r="I1299" s="30">
        <f t="shared" si="402"/>
        <v>-0.20235944830474129</v>
      </c>
      <c r="J1299" s="30">
        <f t="shared" si="403"/>
        <v>13.948650126120846</v>
      </c>
      <c r="K1299" s="30">
        <f t="shared" si="404"/>
        <v>131.33803692969508</v>
      </c>
      <c r="L1299" s="30">
        <f t="shared" si="405"/>
        <v>5248.5347934904639</v>
      </c>
      <c r="M1299" s="30">
        <f t="shared" si="406"/>
        <v>-5.0672180563497964E-3</v>
      </c>
      <c r="N1299" s="30">
        <f t="shared" si="407"/>
        <v>3.9993805411681155E-2</v>
      </c>
      <c r="O1299" s="30">
        <f t="shared" si="408"/>
        <v>29.205567264482742</v>
      </c>
      <c r="P1299" s="30">
        <f t="shared" si="409"/>
        <v>3.7622923159025845</v>
      </c>
      <c r="Q1299" s="30">
        <f t="shared" si="410"/>
        <v>6.0385407334700769E-2</v>
      </c>
      <c r="R1299" s="30">
        <f t="shared" si="415"/>
        <v>-11.472171698443802</v>
      </c>
      <c r="S1299" s="30">
        <f t="shared" si="416"/>
        <v>0.34289538866274516</v>
      </c>
      <c r="T1299" s="30">
        <f t="shared" si="417"/>
        <v>-15.373635743441012</v>
      </c>
      <c r="U1299" s="39">
        <f t="shared" si="418"/>
        <v>-1790066.8594936</v>
      </c>
      <c r="V1299" s="39">
        <f t="shared" si="411"/>
        <v>-214808.02313923198</v>
      </c>
      <c r="W1299" s="39">
        <f t="shared" si="412"/>
        <v>39679649.599393509</v>
      </c>
      <c r="X1299" s="30">
        <f t="shared" si="413"/>
        <v>309.2831345604323</v>
      </c>
    </row>
    <row r="1300" spans="5:24" x14ac:dyDescent="0.3">
      <c r="E1300" s="30">
        <f t="shared" si="419"/>
        <v>12.979999999999768</v>
      </c>
      <c r="F1300" s="30">
        <f t="shared" si="420"/>
        <v>254.47718089665378</v>
      </c>
      <c r="G1300" s="30">
        <f t="shared" si="414"/>
        <v>5.5392111694820656</v>
      </c>
      <c r="H1300" s="30">
        <f t="shared" si="421"/>
        <v>-4.5071178998146166E-2</v>
      </c>
      <c r="I1300" s="30">
        <f t="shared" si="402"/>
        <v>-0.19893049441811383</v>
      </c>
      <c r="J1300" s="30">
        <f t="shared" si="403"/>
        <v>13.794913768686436</v>
      </c>
      <c r="K1300" s="30">
        <f t="shared" si="404"/>
        <v>131.46615056089041</v>
      </c>
      <c r="L1300" s="30">
        <f t="shared" si="405"/>
        <v>5253.6544744798266</v>
      </c>
      <c r="M1300" s="30">
        <f t="shared" si="406"/>
        <v>-5.0185318013110276E-3</v>
      </c>
      <c r="N1300" s="30">
        <f t="shared" si="407"/>
        <v>4.0111561816078674E-2</v>
      </c>
      <c r="O1300" s="30">
        <f t="shared" si="408"/>
        <v>29.096491318883029</v>
      </c>
      <c r="P1300" s="30">
        <f t="shared" si="409"/>
        <v>3.8046142608459697</v>
      </c>
      <c r="Q1300" s="30">
        <f t="shared" si="410"/>
        <v>6.0386721863586817E-2</v>
      </c>
      <c r="R1300" s="30">
        <f t="shared" si="415"/>
        <v>-11.484578997355399</v>
      </c>
      <c r="S1300" s="30">
        <f t="shared" si="416"/>
        <v>0.33567182833243858</v>
      </c>
      <c r="T1300" s="30">
        <f t="shared" si="417"/>
        <v>-15.367042743435901</v>
      </c>
      <c r="U1300" s="39">
        <f t="shared" si="418"/>
        <v>-1772068.8749883447</v>
      </c>
      <c r="V1300" s="39">
        <f t="shared" si="411"/>
        <v>-212648.26499860137</v>
      </c>
      <c r="W1300" s="39">
        <f t="shared" si="412"/>
        <v>39677523.11674352</v>
      </c>
      <c r="X1300" s="30">
        <f t="shared" si="413"/>
        <v>309.40250144169011</v>
      </c>
    </row>
    <row r="1301" spans="5:24" x14ac:dyDescent="0.3">
      <c r="E1301" s="30">
        <f t="shared" si="419"/>
        <v>12.989999999999768</v>
      </c>
      <c r="F1301" s="30">
        <f t="shared" si="420"/>
        <v>254.36233510668023</v>
      </c>
      <c r="G1301" s="30">
        <f t="shared" si="414"/>
        <v>5.5387597666789752</v>
      </c>
      <c r="H1301" s="30">
        <f t="shared" si="421"/>
        <v>-4.5140280309041714E-2</v>
      </c>
      <c r="I1301" s="30">
        <f t="shared" si="402"/>
        <v>-0.19557377613478946</v>
      </c>
      <c r="J1301" s="30">
        <f t="shared" si="403"/>
        <v>13.641243341252077</v>
      </c>
      <c r="K1301" s="30">
        <f t="shared" si="404"/>
        <v>131.59420925041906</v>
      </c>
      <c r="L1301" s="30">
        <f t="shared" si="405"/>
        <v>5258.7719598885633</v>
      </c>
      <c r="M1301" s="30">
        <f t="shared" si="406"/>
        <v>-4.9708003286763058E-3</v>
      </c>
      <c r="N1301" s="30">
        <f t="shared" si="407"/>
        <v>4.0229672020123557E-2</v>
      </c>
      <c r="O1301" s="30">
        <f t="shared" si="408"/>
        <v>28.987462150618349</v>
      </c>
      <c r="P1301" s="30">
        <f t="shared" si="409"/>
        <v>3.8471377105837621</v>
      </c>
      <c r="Q1301" s="30">
        <f t="shared" si="410"/>
        <v>6.0388010613347955E-2</v>
      </c>
      <c r="R1301" s="30">
        <f t="shared" si="415"/>
        <v>-11.497297694565665</v>
      </c>
      <c r="S1301" s="30">
        <f t="shared" si="416"/>
        <v>0.32865586679487541</v>
      </c>
      <c r="T1301" s="30">
        <f t="shared" si="417"/>
        <v>-15.360435392058175</v>
      </c>
      <c r="U1301" s="39">
        <f t="shared" si="418"/>
        <v>-1754422.5213948281</v>
      </c>
      <c r="V1301" s="39">
        <f t="shared" si="411"/>
        <v>-210530.70256737937</v>
      </c>
      <c r="W1301" s="39">
        <f t="shared" si="412"/>
        <v>39675417.809717849</v>
      </c>
      <c r="X1301" s="30">
        <f t="shared" si="413"/>
        <v>309.52159858084963</v>
      </c>
    </row>
    <row r="1302" spans="5:24" x14ac:dyDescent="0.3">
      <c r="E1302" s="30">
        <f t="shared" si="419"/>
        <v>12.999999999999767</v>
      </c>
      <c r="F1302" s="30">
        <f t="shared" si="420"/>
        <v>254.24736212973457</v>
      </c>
      <c r="G1302" s="30">
        <f t="shared" si="414"/>
        <v>5.5383076597705587</v>
      </c>
      <c r="H1302" s="30">
        <f t="shared" si="421"/>
        <v>-4.5210690841646084E-2</v>
      </c>
      <c r="I1302" s="30">
        <f t="shared" si="402"/>
        <v>-0.19228721746684072</v>
      </c>
      <c r="J1302" s="30">
        <f t="shared" si="403"/>
        <v>13.487638987331495</v>
      </c>
      <c r="K1302" s="30">
        <f t="shared" si="404"/>
        <v>131.72221287868621</v>
      </c>
      <c r="L1302" s="30">
        <f t="shared" si="405"/>
        <v>5263.8872449374239</v>
      </c>
      <c r="M1302" s="30">
        <f t="shared" si="406"/>
        <v>-4.9239963252790944E-3</v>
      </c>
      <c r="N1302" s="30">
        <f t="shared" si="407"/>
        <v>4.0348137086808351E-2</v>
      </c>
      <c r="O1302" s="30">
        <f t="shared" si="408"/>
        <v>28.8784798615117</v>
      </c>
      <c r="P1302" s="30">
        <f t="shared" si="409"/>
        <v>3.8898631100830614</v>
      </c>
      <c r="Q1302" s="30">
        <f t="shared" si="410"/>
        <v>6.038927432143968E-2</v>
      </c>
      <c r="R1302" s="30">
        <f t="shared" si="415"/>
        <v>-11.510320498008653</v>
      </c>
      <c r="S1302" s="30">
        <f t="shared" si="416"/>
        <v>0.32183988007022274</v>
      </c>
      <c r="T1302" s="30">
        <f t="shared" si="417"/>
        <v>-15.353813697154955</v>
      </c>
      <c r="U1302" s="39">
        <f t="shared" si="418"/>
        <v>-1737117.7099297112</v>
      </c>
      <c r="V1302" s="39">
        <f t="shared" si="411"/>
        <v>-208454.12519156534</v>
      </c>
      <c r="W1302" s="39">
        <f t="shared" si="412"/>
        <v>39673333.268465936</v>
      </c>
      <c r="X1302" s="30">
        <f t="shared" si="413"/>
        <v>309.64042617279392</v>
      </c>
    </row>
    <row r="1303" spans="5:24" x14ac:dyDescent="0.3">
      <c r="E1303" s="30">
        <f t="shared" si="419"/>
        <v>13.009999999999767</v>
      </c>
      <c r="F1303" s="30">
        <f t="shared" si="420"/>
        <v>254.1322589247545</v>
      </c>
      <c r="G1303" s="30">
        <f t="shared" si="414"/>
        <v>5.5378548359271944</v>
      </c>
      <c r="H1303" s="30">
        <f t="shared" si="421"/>
        <v>-4.5282384336431392E-2</v>
      </c>
      <c r="I1303" s="30">
        <f t="shared" si="402"/>
        <v>-0.18906881866613848</v>
      </c>
      <c r="J1303" s="30">
        <f t="shared" si="403"/>
        <v>13.334100850359945</v>
      </c>
      <c r="K1303" s="30">
        <f t="shared" si="404"/>
        <v>131.85016132616249</v>
      </c>
      <c r="L1303" s="30">
        <f t="shared" si="405"/>
        <v>5269.0003248497715</v>
      </c>
      <c r="M1303" s="30">
        <f t="shared" si="406"/>
        <v>-4.878093459294618E-3</v>
      </c>
      <c r="N1303" s="30">
        <f t="shared" si="407"/>
        <v>4.0466958082319482E-2</v>
      </c>
      <c r="O1303" s="30">
        <f t="shared" si="408"/>
        <v>28.769544553330384</v>
      </c>
      <c r="P1303" s="30">
        <f t="shared" si="409"/>
        <v>3.9327909400416661</v>
      </c>
      <c r="Q1303" s="30">
        <f t="shared" si="410"/>
        <v>6.0390513698821258E-2</v>
      </c>
      <c r="R1303" s="30">
        <f t="shared" si="415"/>
        <v>-11.523640379329812</v>
      </c>
      <c r="S1303" s="30">
        <f t="shared" si="416"/>
        <v>0.31521658002077207</v>
      </c>
      <c r="T1303" s="30">
        <f t="shared" si="417"/>
        <v>-15.347177663907777</v>
      </c>
      <c r="U1303" s="39">
        <f t="shared" si="418"/>
        <v>-1720144.7156051656</v>
      </c>
      <c r="V1303" s="39">
        <f t="shared" si="411"/>
        <v>-206417.36587261985</v>
      </c>
      <c r="W1303" s="39">
        <f t="shared" si="412"/>
        <v>39671269.094807208</v>
      </c>
      <c r="X1303" s="30">
        <f t="shared" si="413"/>
        <v>309.75898441210131</v>
      </c>
    </row>
    <row r="1304" spans="5:24" x14ac:dyDescent="0.3">
      <c r="E1304" s="30">
        <f t="shared" si="419"/>
        <v>13.019999999999767</v>
      </c>
      <c r="F1304" s="30">
        <f t="shared" si="420"/>
        <v>254.01702252096121</v>
      </c>
      <c r="G1304" s="30">
        <f t="shared" si="414"/>
        <v>5.537401282572004</v>
      </c>
      <c r="H1304" s="30">
        <f t="shared" si="421"/>
        <v>-4.5355335519037254E-2</v>
      </c>
      <c r="I1304" s="30">
        <f t="shared" si="402"/>
        <v>-0.18591665286593076</v>
      </c>
      <c r="J1304" s="30">
        <f t="shared" si="403"/>
        <v>13.180629073720867</v>
      </c>
      <c r="K1304" s="30">
        <f t="shared" si="404"/>
        <v>131.97805447336174</v>
      </c>
      <c r="L1304" s="30">
        <f t="shared" si="405"/>
        <v>5274.111194850695</v>
      </c>
      <c r="M1304" s="30">
        <f t="shared" si="406"/>
        <v>-4.8330663374624629E-3</v>
      </c>
      <c r="N1304" s="30">
        <f t="shared" si="407"/>
        <v>4.0586136076046761E-2</v>
      </c>
      <c r="O1304" s="30">
        <f t="shared" si="408"/>
        <v>28.660656327804958</v>
      </c>
      <c r="P1304" s="30">
        <f t="shared" si="409"/>
        <v>3.9759217167957064</v>
      </c>
      <c r="Q1304" s="30">
        <f t="shared" si="410"/>
        <v>6.0391729431110729E-2</v>
      </c>
      <c r="R1304" s="30">
        <f t="shared" si="415"/>
        <v>-11.537250562356469</v>
      </c>
      <c r="S1304" s="30">
        <f t="shared" si="416"/>
        <v>0.30877899720770169</v>
      </c>
      <c r="T1304" s="30">
        <f t="shared" si="417"/>
        <v>-15.34052729498225</v>
      </c>
      <c r="U1304" s="39">
        <f t="shared" si="418"/>
        <v>-1703494.1613355302</v>
      </c>
      <c r="V1304" s="39">
        <f t="shared" si="411"/>
        <v>-204419.29936026363</v>
      </c>
      <c r="W1304" s="39">
        <f t="shared" si="412"/>
        <v>39669224.901813604</v>
      </c>
      <c r="X1304" s="30">
        <f t="shared" si="413"/>
        <v>309.8772734929945</v>
      </c>
    </row>
    <row r="1305" spans="5:24" x14ac:dyDescent="0.3">
      <c r="E1305" s="30">
        <f t="shared" si="419"/>
        <v>13.029999999999767</v>
      </c>
      <c r="F1305" s="30">
        <f t="shared" si="420"/>
        <v>253.90165001533765</v>
      </c>
      <c r="G1305" s="30">
        <f t="shared" si="414"/>
        <v>5.5369469873714294</v>
      </c>
      <c r="H1305" s="30">
        <f t="shared" si="421"/>
        <v>-4.5429520057460593E-2</v>
      </c>
      <c r="I1305" s="30">
        <f t="shared" si="402"/>
        <v>-0.18282886289385375</v>
      </c>
      <c r="J1305" s="30">
        <f t="shared" si="403"/>
        <v>13.027223800771045</v>
      </c>
      <c r="K1305" s="30">
        <f t="shared" si="404"/>
        <v>132.10589220081991</v>
      </c>
      <c r="L1305" s="30">
        <f t="shared" si="405"/>
        <v>5279.2198501661705</v>
      </c>
      <c r="M1305" s="30">
        <f t="shared" si="406"/>
        <v>-4.7888904644707757E-3</v>
      </c>
      <c r="N1305" s="30">
        <f t="shared" si="407"/>
        <v>4.0705672140592862E-2</v>
      </c>
      <c r="O1305" s="30">
        <f t="shared" si="408"/>
        <v>28.551815286647056</v>
      </c>
      <c r="P1305" s="30">
        <f t="shared" si="409"/>
        <v>4.0192559922520621</v>
      </c>
      <c r="Q1305" s="30">
        <f t="shared" si="410"/>
        <v>6.0392922179681501E-2</v>
      </c>
      <c r="R1305" s="30">
        <f t="shared" si="415"/>
        <v>-11.551144512151737</v>
      </c>
      <c r="S1305" s="30">
        <f t="shared" si="416"/>
        <v>0.30252046473669664</v>
      </c>
      <c r="T1305" s="30">
        <f t="shared" si="417"/>
        <v>-15.333862590669016</v>
      </c>
      <c r="U1305" s="39">
        <f t="shared" si="418"/>
        <v>-1687157.0028492147</v>
      </c>
      <c r="V1305" s="39">
        <f t="shared" si="411"/>
        <v>-202458.84034190577</v>
      </c>
      <c r="W1305" s="39">
        <f t="shared" si="412"/>
        <v>39667200.313410185</v>
      </c>
      <c r="X1305" s="30">
        <f t="shared" si="413"/>
        <v>309.99529360929199</v>
      </c>
    </row>
    <row r="1306" spans="5:24" x14ac:dyDescent="0.3">
      <c r="E1306" s="30">
        <f t="shared" si="419"/>
        <v>13.039999999999766</v>
      </c>
      <c r="F1306" s="30">
        <f t="shared" si="420"/>
        <v>253.78613857021614</v>
      </c>
      <c r="G1306" s="30">
        <f t="shared" si="414"/>
        <v>5.5364919382262192</v>
      </c>
      <c r="H1306" s="30">
        <f t="shared" si="421"/>
        <v>-4.5504914521021789E-2</v>
      </c>
      <c r="I1306" s="30">
        <f t="shared" si="402"/>
        <v>-0.17980365824648678</v>
      </c>
      <c r="J1306" s="30">
        <f t="shared" si="403"/>
        <v>12.873885174864355</v>
      </c>
      <c r="K1306" s="30">
        <f t="shared" si="404"/>
        <v>132.23367438907547</v>
      </c>
      <c r="L1306" s="30">
        <f t="shared" si="405"/>
        <v>5284.3262860222712</v>
      </c>
      <c r="M1306" s="30">
        <f t="shared" si="406"/>
        <v>-4.7455422043783165E-3</v>
      </c>
      <c r="N1306" s="30">
        <f t="shared" si="407"/>
        <v>4.0825567351783221E-2</v>
      </c>
      <c r="O1306" s="30">
        <f t="shared" si="408"/>
        <v>28.443021531566259</v>
      </c>
      <c r="P1306" s="30">
        <f t="shared" si="409"/>
        <v>4.0627943538452929</v>
      </c>
      <c r="Q1306" s="30">
        <f t="shared" si="410"/>
        <v>6.0394092582704E-2</v>
      </c>
      <c r="R1306" s="30">
        <f t="shared" si="415"/>
        <v>-11.565315924618513</v>
      </c>
      <c r="S1306" s="30">
        <f t="shared" si="416"/>
        <v>0.29643460302914093</v>
      </c>
      <c r="T1306" s="30">
        <f t="shared" si="417"/>
        <v>-15.32718354901658</v>
      </c>
      <c r="U1306" s="39">
        <f t="shared" si="418"/>
        <v>-1671124.5143596167</v>
      </c>
      <c r="V1306" s="39">
        <f t="shared" si="411"/>
        <v>-200534.94172315398</v>
      </c>
      <c r="W1306" s="39">
        <f t="shared" si="412"/>
        <v>39665194.963992953</v>
      </c>
      <c r="X1306" s="30">
        <f t="shared" si="413"/>
        <v>310.11304495436292</v>
      </c>
    </row>
    <row r="1307" spans="5:24" x14ac:dyDescent="0.3">
      <c r="E1307" s="30">
        <f t="shared" si="419"/>
        <v>13.049999999999766</v>
      </c>
      <c r="F1307" s="30">
        <f t="shared" si="420"/>
        <v>253.67048541096995</v>
      </c>
      <c r="G1307" s="30">
        <f t="shared" si="414"/>
        <v>5.5360361232627993</v>
      </c>
      <c r="H1307" s="30">
        <f t="shared" si="421"/>
        <v>-4.5581496341995376E-2</v>
      </c>
      <c r="I1307" s="30">
        <f t="shared" si="402"/>
        <v>-0.17683931221619537</v>
      </c>
      <c r="J1307" s="30">
        <f t="shared" si="403"/>
        <v>12.720613339374189</v>
      </c>
      <c r="K1307" s="30">
        <f t="shared" si="404"/>
        <v>132.36140091865062</v>
      </c>
      <c r="L1307" s="30">
        <f t="shared" si="405"/>
        <v>5289.4304976444218</v>
      </c>
      <c r="M1307" s="30">
        <f t="shared" si="406"/>
        <v>-4.7029987439585275E-3</v>
      </c>
      <c r="N1307" s="30">
        <f t="shared" si="407"/>
        <v>4.0945822788675555E-2</v>
      </c>
      <c r="O1307" s="30">
        <f t="shared" si="408"/>
        <v>28.334275164285991</v>
      </c>
      <c r="P1307" s="30">
        <f t="shared" si="409"/>
        <v>4.1065374245183603</v>
      </c>
      <c r="Q1307" s="30">
        <f t="shared" si="410"/>
        <v>6.0395241256135331E-2</v>
      </c>
      <c r="R1307" s="30">
        <f t="shared" si="415"/>
        <v>-11.579758716622024</v>
      </c>
      <c r="S1307" s="30">
        <f t="shared" si="416"/>
        <v>0.29051530546006538</v>
      </c>
      <c r="T1307" s="30">
        <f t="shared" si="417"/>
        <v>-15.320490165956487</v>
      </c>
      <c r="U1307" s="39">
        <f t="shared" si="418"/>
        <v>-1655388.2749518147</v>
      </c>
      <c r="V1307" s="39">
        <f t="shared" si="411"/>
        <v>-198646.59299421776</v>
      </c>
      <c r="W1307" s="39">
        <f t="shared" si="412"/>
        <v>39663208.498063013</v>
      </c>
      <c r="X1307" s="30">
        <f t="shared" si="413"/>
        <v>310.23052772108474</v>
      </c>
    </row>
    <row r="1308" spans="5:24" x14ac:dyDescent="0.3">
      <c r="E1308" s="30">
        <f t="shared" si="419"/>
        <v>13.059999999999766</v>
      </c>
      <c r="F1308" s="30">
        <f t="shared" si="420"/>
        <v>253.55468782380373</v>
      </c>
      <c r="G1308" s="30">
        <f t="shared" si="414"/>
        <v>5.5355795308250082</v>
      </c>
      <c r="H1308" s="30">
        <f t="shared" si="421"/>
        <v>-4.5659243779105907E-2</v>
      </c>
      <c r="I1308" s="30">
        <f t="shared" si="402"/>
        <v>-0.17393415916159471</v>
      </c>
      <c r="J1308" s="30">
        <f t="shared" si="403"/>
        <v>12.567408437714624</v>
      </c>
      <c r="K1308" s="30">
        <f t="shared" si="404"/>
        <v>132.48907167003358</v>
      </c>
      <c r="L1308" s="30">
        <f t="shared" si="405"/>
        <v>5294.5324802566874</v>
      </c>
      <c r="M1308" s="30">
        <f t="shared" si="406"/>
        <v>-4.661238057857048E-3</v>
      </c>
      <c r="N1308" s="30">
        <f t="shared" si="407"/>
        <v>4.1066439533569553E-2</v>
      </c>
      <c r="O1308" s="30">
        <f t="shared" si="408"/>
        <v>28.225576286558528</v>
      </c>
      <c r="P1308" s="30">
        <f t="shared" si="409"/>
        <v>4.1504858627272059</v>
      </c>
      <c r="Q1308" s="30">
        <f t="shared" si="410"/>
        <v>6.0396368794660073E-2</v>
      </c>
      <c r="R1308" s="30">
        <f t="shared" si="415"/>
        <v>-11.594467016601717</v>
      </c>
      <c r="S1308" s="30">
        <f t="shared" si="416"/>
        <v>0.28475672480806546</v>
      </c>
      <c r="T1308" s="30">
        <f t="shared" si="417"/>
        <v>-15.313782435421356</v>
      </c>
      <c r="U1308" s="39">
        <f t="shared" si="418"/>
        <v>-1639940.155644509</v>
      </c>
      <c r="V1308" s="39">
        <f t="shared" si="411"/>
        <v>-196792.81867734107</v>
      </c>
      <c r="W1308" s="39">
        <f t="shared" si="412"/>
        <v>39661240.569876239</v>
      </c>
      <c r="X1308" s="30">
        <f t="shared" si="413"/>
        <v>310.34774210180302</v>
      </c>
    </row>
    <row r="1309" spans="5:24" x14ac:dyDescent="0.3">
      <c r="E1309" s="30">
        <f t="shared" si="419"/>
        <v>13.069999999999766</v>
      </c>
      <c r="F1309" s="30">
        <f t="shared" si="420"/>
        <v>253.43874315363772</v>
      </c>
      <c r="G1309" s="30">
        <f t="shared" si="414"/>
        <v>5.5351221494661855</v>
      </c>
      <c r="H1309" s="30">
        <f t="shared" si="421"/>
        <v>-4.5738135882267272E-2</v>
      </c>
      <c r="I1309" s="30">
        <f t="shared" si="402"/>
        <v>-0.17108659191351405</v>
      </c>
      <c r="J1309" s="30">
        <f t="shared" si="403"/>
        <v>12.41427061336041</v>
      </c>
      <c r="K1309" s="30">
        <f t="shared" si="404"/>
        <v>132.61668652366208</v>
      </c>
      <c r="L1309" s="30">
        <f t="shared" si="405"/>
        <v>5299.6322290811204</v>
      </c>
      <c r="M1309" s="30">
        <f t="shared" si="406"/>
        <v>-4.6202388754609741E-3</v>
      </c>
      <c r="N1309" s="30">
        <f t="shared" si="407"/>
        <v>4.1187418672016772E-2</v>
      </c>
      <c r="O1309" s="30">
        <f t="shared" si="408"/>
        <v>28.116925000179211</v>
      </c>
      <c r="P1309" s="30">
        <f t="shared" si="409"/>
        <v>4.1946403624684381</v>
      </c>
      <c r="Q1309" s="30">
        <f t="shared" si="410"/>
        <v>6.0397475772584766E-2</v>
      </c>
      <c r="R1309" s="30">
        <f t="shared" si="415"/>
        <v>-11.609435155645006</v>
      </c>
      <c r="S1309" s="30">
        <f t="shared" si="416"/>
        <v>0.27915326046625205</v>
      </c>
      <c r="T1309" s="30">
        <f t="shared" si="417"/>
        <v>-15.307060349456167</v>
      </c>
      <c r="U1309" s="39">
        <f t="shared" si="418"/>
        <v>-1624772.3070892405</v>
      </c>
      <c r="V1309" s="39">
        <f t="shared" si="411"/>
        <v>-194972.67685070884</v>
      </c>
      <c r="W1309" s="39">
        <f t="shared" si="412"/>
        <v>39659290.84310773</v>
      </c>
      <c r="X1309" s="30">
        <f t="shared" si="413"/>
        <v>310.46468828829484</v>
      </c>
    </row>
    <row r="1310" spans="5:24" x14ac:dyDescent="0.3">
      <c r="E1310" s="30">
        <f t="shared" si="419"/>
        <v>13.079999999999766</v>
      </c>
      <c r="F1310" s="30">
        <f t="shared" si="420"/>
        <v>253.32264880208126</v>
      </c>
      <c r="G1310" s="30">
        <f t="shared" si="414"/>
        <v>5.5346639679415857</v>
      </c>
      <c r="H1310" s="30">
        <f t="shared" si="421"/>
        <v>-4.581815245998655E-2</v>
      </c>
      <c r="I1310" s="30">
        <f t="shared" si="402"/>
        <v>-0.16829505930885152</v>
      </c>
      <c r="J1310" s="30">
        <f t="shared" si="403"/>
        <v>12.261200009865847</v>
      </c>
      <c r="K1310" s="30">
        <f t="shared" si="404"/>
        <v>132.74424535990755</v>
      </c>
      <c r="L1310" s="30">
        <f t="shared" si="405"/>
        <v>5304.7297393371155</v>
      </c>
      <c r="M1310" s="30">
        <f t="shared" si="406"/>
        <v>-4.5799806493844663E-3</v>
      </c>
      <c r="N1310" s="30">
        <f t="shared" si="407"/>
        <v>4.1308761292830301E-2</v>
      </c>
      <c r="O1310" s="30">
        <f t="shared" si="408"/>
        <v>28.008321406999819</v>
      </c>
      <c r="P1310" s="30">
        <f t="shared" si="409"/>
        <v>4.2390016533300683</v>
      </c>
      <c r="Q1310" s="30">
        <f t="shared" si="410"/>
        <v>6.0398562744688834E-2</v>
      </c>
      <c r="R1310" s="30">
        <f t="shared" si="415"/>
        <v>-11.624657658997007</v>
      </c>
      <c r="S1310" s="30">
        <f t="shared" si="416"/>
        <v>0.27369954636675148</v>
      </c>
      <c r="T1310" s="30">
        <f t="shared" si="417"/>
        <v>-15.300323898323279</v>
      </c>
      <c r="U1310" s="39">
        <f t="shared" si="418"/>
        <v>-1609877.1478712976</v>
      </c>
      <c r="V1310" s="39">
        <f t="shared" si="411"/>
        <v>-193185.25774455571</v>
      </c>
      <c r="W1310" s="39">
        <f t="shared" si="412"/>
        <v>39657358.990530282</v>
      </c>
      <c r="X1310" s="30">
        <f t="shared" si="413"/>
        <v>310.58136647173239</v>
      </c>
    </row>
    <row r="1311" spans="5:24" x14ac:dyDescent="0.3">
      <c r="E1311" s="30">
        <f t="shared" si="419"/>
        <v>13.089999999999765</v>
      </c>
      <c r="F1311" s="30">
        <f t="shared" si="420"/>
        <v>253.2064022254913</v>
      </c>
      <c r="G1311" s="30">
        <f t="shared" si="414"/>
        <v>5.53420497520111</v>
      </c>
      <c r="H1311" s="30">
        <f t="shared" si="421"/>
        <v>-4.5899274047567218E-2</v>
      </c>
      <c r="I1311" s="30">
        <f t="shared" si="402"/>
        <v>-0.16555806384518401</v>
      </c>
      <c r="J1311" s="30">
        <f t="shared" si="403"/>
        <v>12.108196770882614</v>
      </c>
      <c r="K1311" s="30">
        <f t="shared" si="404"/>
        <v>132.87174805906025</v>
      </c>
      <c r="L1311" s="30">
        <f t="shared" si="405"/>
        <v>5309.8250062408315</v>
      </c>
      <c r="M1311" s="30">
        <f t="shared" si="406"/>
        <v>-4.5404435254812314E-3</v>
      </c>
      <c r="N1311" s="30">
        <f t="shared" si="407"/>
        <v>4.1430468488094487E-2</v>
      </c>
      <c r="O1311" s="30">
        <f t="shared" si="408"/>
        <v>27.899765608941216</v>
      </c>
      <c r="P1311" s="30">
        <f t="shared" si="409"/>
        <v>4.2835705005649931</v>
      </c>
      <c r="Q1311" s="30">
        <f t="shared" si="410"/>
        <v>6.0399630247034222E-2</v>
      </c>
      <c r="R1311" s="30">
        <f t="shared" si="415"/>
        <v>-11.640129237982125</v>
      </c>
      <c r="S1311" s="30">
        <f t="shared" si="416"/>
        <v>0.26839043957453007</v>
      </c>
      <c r="T1311" s="30">
        <f t="shared" si="417"/>
        <v>-15.293573070601498</v>
      </c>
      <c r="U1311" s="39">
        <f t="shared" si="418"/>
        <v>-1595247.3533789213</v>
      </c>
      <c r="V1311" s="39">
        <f t="shared" si="411"/>
        <v>-191429.68240547055</v>
      </c>
      <c r="W1311" s="39">
        <f t="shared" si="412"/>
        <v>39655444.693706229</v>
      </c>
      <c r="X1311" s="30">
        <f t="shared" si="413"/>
        <v>310.69777684265091</v>
      </c>
    </row>
    <row r="1312" spans="5:24" x14ac:dyDescent="0.3">
      <c r="E1312" s="30">
        <f t="shared" si="419"/>
        <v>13.099999999999765</v>
      </c>
      <c r="F1312" s="30">
        <f t="shared" si="420"/>
        <v>253.09000093311147</v>
      </c>
      <c r="G1312" s="30">
        <f t="shared" si="414"/>
        <v>5.5337451603823418</v>
      </c>
      <c r="H1312" s="30">
        <f t="shared" si="421"/>
        <v>-4.5981481876822272E-2</v>
      </c>
      <c r="I1312" s="30">
        <f t="shared" si="402"/>
        <v>-0.1628741594494387</v>
      </c>
      <c r="J1312" s="30">
        <f t="shared" si="403"/>
        <v>11.9552610401766</v>
      </c>
      <c r="K1312" s="30">
        <f t="shared" si="404"/>
        <v>132.99919450131526</v>
      </c>
      <c r="L1312" s="30">
        <f t="shared" si="405"/>
        <v>5314.9180250046202</v>
      </c>
      <c r="M1312" s="30">
        <f t="shared" si="406"/>
        <v>-4.5016083142999305E-3</v>
      </c>
      <c r="N1312" s="30">
        <f t="shared" si="407"/>
        <v>4.1552541353174932E-2</v>
      </c>
      <c r="O1312" s="30">
        <f t="shared" si="408"/>
        <v>27.791257708005297</v>
      </c>
      <c r="P1312" s="30">
        <f t="shared" si="409"/>
        <v>4.3283477051869035</v>
      </c>
      <c r="Q1312" s="30">
        <f t="shared" si="410"/>
        <v>6.0400678797736113E-2</v>
      </c>
      <c r="R1312" s="30">
        <f t="shared" si="415"/>
        <v>-11.655844782314869</v>
      </c>
      <c r="S1312" s="30">
        <f t="shared" si="416"/>
        <v>0.26322100950932609</v>
      </c>
      <c r="T1312" s="30">
        <f t="shared" si="417"/>
        <v>-15.286807853279599</v>
      </c>
      <c r="U1312" s="39">
        <f t="shared" si="418"/>
        <v>-1580875.8452094947</v>
      </c>
      <c r="V1312" s="39">
        <f t="shared" si="411"/>
        <v>-189705.10142513935</v>
      </c>
      <c r="W1312" s="39">
        <f t="shared" si="412"/>
        <v>39653547.642691977</v>
      </c>
      <c r="X1312" s="30">
        <f t="shared" si="413"/>
        <v>310.81391959091769</v>
      </c>
    </row>
    <row r="1313" spans="5:24" x14ac:dyDescent="0.3">
      <c r="E1313" s="30">
        <f t="shared" si="419"/>
        <v>13.109999999999765</v>
      </c>
      <c r="F1313" s="30">
        <f t="shared" si="420"/>
        <v>252.97344248528833</v>
      </c>
      <c r="G1313" s="30">
        <f t="shared" si="414"/>
        <v>5.5332845128038608</v>
      </c>
      <c r="H1313" s="30">
        <f t="shared" si="421"/>
        <v>-4.6064757848096605E-2</v>
      </c>
      <c r="I1313" s="30">
        <f t="shared" si="402"/>
        <v>-0.16024194935434544</v>
      </c>
      <c r="J1313" s="30">
        <f t="shared" si="403"/>
        <v>11.802392961643804</v>
      </c>
      <c r="K1313" s="30">
        <f t="shared" si="404"/>
        <v>133.12658456675925</v>
      </c>
      <c r="L1313" s="30">
        <f t="shared" si="405"/>
        <v>5320.0087908364994</v>
      </c>
      <c r="M1313" s="30">
        <f t="shared" si="406"/>
        <v>-4.4634564639036639E-3</v>
      </c>
      <c r="N1313" s="30">
        <f t="shared" si="407"/>
        <v>4.1674980986728276E-2</v>
      </c>
      <c r="O1313" s="30">
        <f t="shared" si="408"/>
        <v>27.682797806286281</v>
      </c>
      <c r="P1313" s="30">
        <f t="shared" si="409"/>
        <v>4.3733341040883928</v>
      </c>
      <c r="Q1313" s="30">
        <f t="shared" si="410"/>
        <v>6.0401708897696811E-2</v>
      </c>
      <c r="R1313" s="30">
        <f t="shared" si="415"/>
        <v>-11.671799352778512</v>
      </c>
      <c r="S1313" s="30">
        <f t="shared" si="416"/>
        <v>0.25818652775724454</v>
      </c>
      <c r="T1313" s="30">
        <f t="shared" si="417"/>
        <v>-15.280028231844632</v>
      </c>
      <c r="U1313" s="39">
        <f t="shared" si="418"/>
        <v>-1566755.7810832968</v>
      </c>
      <c r="V1313" s="39">
        <f t="shared" si="411"/>
        <v>-188010.6937299956</v>
      </c>
      <c r="W1313" s="39">
        <f t="shared" si="412"/>
        <v>39651667.535754681</v>
      </c>
      <c r="X1313" s="30">
        <f t="shared" si="413"/>
        <v>310.92979490570264</v>
      </c>
    </row>
    <row r="1314" spans="5:24" x14ac:dyDescent="0.3">
      <c r="E1314" s="30">
        <f t="shared" si="419"/>
        <v>13.119999999999765</v>
      </c>
      <c r="F1314" s="30">
        <f t="shared" si="420"/>
        <v>252.85672449176056</v>
      </c>
      <c r="G1314" s="30">
        <f t="shared" si="414"/>
        <v>5.5328230219588335</v>
      </c>
      <c r="H1314" s="30">
        <f t="shared" si="421"/>
        <v>-4.6149084502733473E-2</v>
      </c>
      <c r="I1314" s="30">
        <f t="shared" si="402"/>
        <v>-0.15766008407677298</v>
      </c>
      <c r="J1314" s="30">
        <f t="shared" si="403"/>
        <v>11.649592679325357</v>
      </c>
      <c r="K1314" s="30">
        <f t="shared" si="404"/>
        <v>133.25391813535796</v>
      </c>
      <c r="L1314" s="30">
        <f t="shared" si="405"/>
        <v>5325.0972989396578</v>
      </c>
      <c r="M1314" s="30">
        <f t="shared" si="406"/>
        <v>-4.4259700339795219E-3</v>
      </c>
      <c r="N1314" s="30">
        <f t="shared" si="407"/>
        <v>4.1797788490712015E-2</v>
      </c>
      <c r="O1314" s="30">
        <f t="shared" si="408"/>
        <v>27.574386005981342</v>
      </c>
      <c r="P1314" s="30">
        <f t="shared" si="409"/>
        <v>4.4185305701812316</v>
      </c>
      <c r="Q1314" s="30">
        <f t="shared" si="410"/>
        <v>6.0402721031304764E-2</v>
      </c>
      <c r="R1314" s="30">
        <f t="shared" si="415"/>
        <v>-11.687988174251597</v>
      </c>
      <c r="S1314" s="30">
        <f t="shared" si="416"/>
        <v>0.25328245843614144</v>
      </c>
      <c r="T1314" s="30">
        <f t="shared" si="417"/>
        <v>-15.273234190365299</v>
      </c>
      <c r="U1314" s="39">
        <f t="shared" si="418"/>
        <v>-1552880.5452372364</v>
      </c>
      <c r="V1314" s="39">
        <f t="shared" si="411"/>
        <v>-186345.66542846838</v>
      </c>
      <c r="W1314" s="39">
        <f t="shared" si="412"/>
        <v>39649804.079100393</v>
      </c>
      <c r="X1314" s="30">
        <f t="shared" si="413"/>
        <v>311.04540297545162</v>
      </c>
    </row>
    <row r="1315" spans="5:24" x14ac:dyDescent="0.3">
      <c r="E1315" s="30">
        <f t="shared" si="419"/>
        <v>13.129999999999765</v>
      </c>
      <c r="F1315" s="30">
        <f t="shared" si="420"/>
        <v>252.73984461001805</v>
      </c>
      <c r="G1315" s="30">
        <f t="shared" si="414"/>
        <v>5.5323606775088612</v>
      </c>
      <c r="H1315" s="30">
        <f t="shared" si="421"/>
        <v>-4.6234444997228508E-2</v>
      </c>
      <c r="I1315" s="30">
        <f t="shared" si="402"/>
        <v>-0.15512725949241157</v>
      </c>
      <c r="J1315" s="30">
        <f t="shared" si="403"/>
        <v>11.496860337421705</v>
      </c>
      <c r="K1315" s="30">
        <f t="shared" si="404"/>
        <v>133.38119508694433</v>
      </c>
      <c r="L1315" s="30">
        <f t="shared" si="405"/>
        <v>5330.1835445119741</v>
      </c>
      <c r="M1315" s="30">
        <f t="shared" si="406"/>
        <v>-4.3891316711686303E-3</v>
      </c>
      <c r="N1315" s="30">
        <f t="shared" si="407"/>
        <v>4.1920964970394492E-2</v>
      </c>
      <c r="O1315" s="30">
        <f t="shared" si="408"/>
        <v>27.466022409400701</v>
      </c>
      <c r="P1315" s="30">
        <f t="shared" si="409"/>
        <v>4.4639380125583097</v>
      </c>
      <c r="Q1315" s="30">
        <f t="shared" si="410"/>
        <v>6.0403715667100663E-2</v>
      </c>
      <c r="R1315" s="30">
        <f t="shared" si="415"/>
        <v>-11.704406629063582</v>
      </c>
      <c r="S1315" s="30">
        <f t="shared" si="416"/>
        <v>0.24850444908134312</v>
      </c>
      <c r="T1315" s="30">
        <f t="shared" si="417"/>
        <v>-15.266425711570735</v>
      </c>
      <c r="U1315" s="39">
        <f t="shared" si="418"/>
        <v>-1539243.7392726031</v>
      </c>
      <c r="V1315" s="39">
        <f t="shared" si="411"/>
        <v>-184709.24871271237</v>
      </c>
      <c r="W1315" s="39">
        <f t="shared" si="412"/>
        <v>39647956.986613266</v>
      </c>
      <c r="X1315" s="30">
        <f t="shared" si="413"/>
        <v>311.16074398786031</v>
      </c>
    </row>
    <row r="1316" spans="5:24" x14ac:dyDescent="0.3">
      <c r="E1316" s="30">
        <f t="shared" si="419"/>
        <v>13.139999999999764</v>
      </c>
      <c r="F1316" s="30">
        <f t="shared" si="420"/>
        <v>252.62280054372741</v>
      </c>
      <c r="G1316" s="30">
        <f t="shared" si="414"/>
        <v>5.5318974692780758</v>
      </c>
      <c r="H1316" s="30">
        <f t="shared" si="421"/>
        <v>-4.6320823078538353E-2</v>
      </c>
      <c r="I1316" s="30">
        <f t="shared" si="402"/>
        <v>-0.15264221500159814</v>
      </c>
      <c r="J1316" s="30">
        <f t="shared" si="403"/>
        <v>11.344196080305997</v>
      </c>
      <c r="K1316" s="30">
        <f t="shared" si="404"/>
        <v>133.50841530120741</v>
      </c>
      <c r="L1316" s="30">
        <f t="shared" si="405"/>
        <v>5335.2675227455793</v>
      </c>
      <c r="M1316" s="30">
        <f t="shared" si="406"/>
        <v>-4.3529245855513064E-3</v>
      </c>
      <c r="N1316" s="30">
        <f t="shared" si="407"/>
        <v>4.2044511534364934E-2</v>
      </c>
      <c r="O1316" s="30">
        <f t="shared" si="408"/>
        <v>27.357707118977103</v>
      </c>
      <c r="P1316" s="30">
        <f t="shared" si="409"/>
        <v>4.5095573766775878</v>
      </c>
      <c r="Q1316" s="30">
        <f t="shared" si="410"/>
        <v>6.0404693258412329E-2</v>
      </c>
      <c r="R1316" s="30">
        <f t="shared" si="415"/>
        <v>-11.721050250661936</v>
      </c>
      <c r="S1316" s="30">
        <f t="shared" si="416"/>
        <v>0.24384832202041512</v>
      </c>
      <c r="T1316" s="30">
        <f t="shared" si="417"/>
        <v>-15.259602776924932</v>
      </c>
      <c r="U1316" s="39">
        <f t="shared" si="418"/>
        <v>-1525839.1734324715</v>
      </c>
      <c r="V1316" s="39">
        <f t="shared" si="411"/>
        <v>-183100.70081189656</v>
      </c>
      <c r="W1316" s="39">
        <f t="shared" si="412"/>
        <v>39646125.979605146</v>
      </c>
      <c r="X1316" s="30">
        <f t="shared" si="413"/>
        <v>311.27581812985136</v>
      </c>
    </row>
    <row r="1317" spans="5:24" x14ac:dyDescent="0.3">
      <c r="E1317" s="30">
        <f t="shared" si="419"/>
        <v>13.149999999999764</v>
      </c>
      <c r="F1317" s="30">
        <f t="shared" si="420"/>
        <v>252.50559004122078</v>
      </c>
      <c r="G1317" s="30">
        <f t="shared" si="414"/>
        <v>5.5314333872474677</v>
      </c>
      <c r="H1317" s="30">
        <f t="shared" si="421"/>
        <v>-4.6408203060810393E-2</v>
      </c>
      <c r="I1317" s="30">
        <f t="shared" si="402"/>
        <v>-0.15020373178139398</v>
      </c>
      <c r="J1317" s="30">
        <f t="shared" si="403"/>
        <v>11.191600052536748</v>
      </c>
      <c r="K1317" s="30">
        <f t="shared" si="404"/>
        <v>133.63557865768178</v>
      </c>
      <c r="L1317" s="30">
        <f t="shared" si="405"/>
        <v>5340.3492288264315</v>
      </c>
      <c r="M1317" s="30">
        <f t="shared" si="406"/>
        <v>-4.3173325282258399E-3</v>
      </c>
      <c r="N1317" s="30">
        <f t="shared" si="407"/>
        <v>4.2168429294543168E-2</v>
      </c>
      <c r="O1317" s="30">
        <f t="shared" si="408"/>
        <v>27.249440237274825</v>
      </c>
      <c r="P1317" s="30">
        <f t="shared" si="409"/>
        <v>4.5553896445673772</v>
      </c>
      <c r="Q1317" s="30">
        <f t="shared" si="410"/>
        <v>6.0405654243960119E-2</v>
      </c>
      <c r="R1317" s="30">
        <f t="shared" si="415"/>
        <v>-11.737914717573943</v>
      </c>
      <c r="S1317" s="30">
        <f t="shared" si="416"/>
        <v>0.23931006620781661</v>
      </c>
      <c r="T1317" s="30">
        <f t="shared" si="417"/>
        <v>-15.252765366697123</v>
      </c>
      <c r="U1317" s="39">
        <f t="shared" si="418"/>
        <v>-1512660.858285839</v>
      </c>
      <c r="V1317" s="39">
        <f t="shared" si="411"/>
        <v>-181519.30299430067</v>
      </c>
      <c r="W1317" s="39">
        <f t="shared" si="412"/>
        <v>39644310.786575206</v>
      </c>
      <c r="X1317" s="30">
        <f t="shared" si="413"/>
        <v>311.39062558755131</v>
      </c>
    </row>
    <row r="1318" spans="5:24" x14ac:dyDescent="0.3">
      <c r="E1318" s="30">
        <f t="shared" si="419"/>
        <v>13.159999999999764</v>
      </c>
      <c r="F1318" s="30">
        <f t="shared" si="420"/>
        <v>252.38821089404505</v>
      </c>
      <c r="G1318" s="30">
        <f t="shared" si="414"/>
        <v>5.5309684215494412</v>
      </c>
      <c r="H1318" s="30">
        <f t="shared" si="421"/>
        <v>-4.6496569802645382E-2</v>
      </c>
      <c r="I1318" s="30">
        <f t="shared" si="402"/>
        <v>-0.14781063111931581</v>
      </c>
      <c r="J1318" s="30">
        <f t="shared" si="403"/>
        <v>11.039072398869777</v>
      </c>
      <c r="K1318" s="30">
        <f t="shared" si="404"/>
        <v>133.76268503573758</v>
      </c>
      <c r="L1318" s="30">
        <f t="shared" si="405"/>
        <v>5345.428657933915</v>
      </c>
      <c r="M1318" s="30">
        <f t="shared" si="406"/>
        <v>-4.2823397699230841E-3</v>
      </c>
      <c r="N1318" s="30">
        <f t="shared" si="407"/>
        <v>4.2292719366189904E-2</v>
      </c>
      <c r="O1318" s="30">
        <f t="shared" si="408"/>
        <v>27.141221866998109</v>
      </c>
      <c r="P1318" s="30">
        <f t="shared" si="409"/>
        <v>4.6014358350532873</v>
      </c>
      <c r="Q1318" s="30">
        <f t="shared" si="410"/>
        <v>6.040659904843429E-2</v>
      </c>
      <c r="R1318" s="30">
        <f t="shared" si="415"/>
        <v>-11.754995847647905</v>
      </c>
      <c r="S1318" s="30">
        <f t="shared" si="416"/>
        <v>0.2348858294921301</v>
      </c>
      <c r="T1318" s="30">
        <f t="shared" si="417"/>
        <v>-15.245913460028254</v>
      </c>
      <c r="U1318" s="39">
        <f t="shared" si="418"/>
        <v>-1499702.9967969358</v>
      </c>
      <c r="V1318" s="39">
        <f t="shared" si="411"/>
        <v>-179964.35961563227</v>
      </c>
      <c r="W1318" s="39">
        <f t="shared" si="412"/>
        <v>39642511.142979048</v>
      </c>
      <c r="X1318" s="30">
        <f t="shared" si="413"/>
        <v>311.50516654626978</v>
      </c>
    </row>
    <row r="1319" spans="5:24" x14ac:dyDescent="0.3">
      <c r="E1319" s="30">
        <f t="shared" si="419"/>
        <v>13.169999999999764</v>
      </c>
      <c r="F1319" s="30">
        <f t="shared" si="420"/>
        <v>252.27066093556857</v>
      </c>
      <c r="G1319" s="30">
        <f t="shared" si="414"/>
        <v>5.5305025624625843</v>
      </c>
      <c r="H1319" s="30">
        <f t="shared" si="421"/>
        <v>-4.6585908685692345E-2</v>
      </c>
      <c r="I1319" s="30">
        <f t="shared" si="402"/>
        <v>-0.14546177282439451</v>
      </c>
      <c r="J1319" s="30">
        <f t="shared" si="403"/>
        <v>10.886613264269494</v>
      </c>
      <c r="K1319" s="30">
        <f t="shared" si="404"/>
        <v>133.88973431457114</v>
      </c>
      <c r="L1319" s="30">
        <f t="shared" si="405"/>
        <v>5350.5058052404702</v>
      </c>
      <c r="M1319" s="30">
        <f t="shared" si="406"/>
        <v>-4.2479310806023858E-3</v>
      </c>
      <c r="N1319" s="30">
        <f t="shared" si="407"/>
        <v>4.2417382867916673E-2</v>
      </c>
      <c r="O1319" s="30">
        <f t="shared" si="408"/>
        <v>27.033052110999208</v>
      </c>
      <c r="P1319" s="30">
        <f t="shared" si="409"/>
        <v>4.6476970040066439</v>
      </c>
      <c r="Q1319" s="30">
        <f t="shared" si="410"/>
        <v>6.0407528083045947E-2</v>
      </c>
      <c r="R1319" s="30">
        <f t="shared" si="415"/>
        <v>-11.772289592558709</v>
      </c>
      <c r="S1319" s="30">
        <f t="shared" si="416"/>
        <v>0.23057191129036347</v>
      </c>
      <c r="T1319" s="30">
        <f t="shared" si="417"/>
        <v>-15.23904703499392</v>
      </c>
      <c r="U1319" s="39">
        <f t="shared" si="418"/>
        <v>-1486959.976759427</v>
      </c>
      <c r="V1319" s="39">
        <f t="shared" si="411"/>
        <v>-178435.19721113122</v>
      </c>
      <c r="W1319" s="39">
        <f t="shared" si="412"/>
        <v>39640726.791006938</v>
      </c>
      <c r="X1319" s="30">
        <f t="shared" si="413"/>
        <v>311.61944119048013</v>
      </c>
    </row>
    <row r="1320" spans="5:24" x14ac:dyDescent="0.3">
      <c r="E1320" s="30">
        <f t="shared" si="419"/>
        <v>13.179999999999763</v>
      </c>
      <c r="F1320" s="30">
        <f t="shared" si="420"/>
        <v>252.15293803964298</v>
      </c>
      <c r="G1320" s="30">
        <f t="shared" si="414"/>
        <v>5.5300358004066377</v>
      </c>
      <c r="H1320" s="30">
        <f t="shared" si="421"/>
        <v>-4.6676205594664566E-2</v>
      </c>
      <c r="I1320" s="30">
        <f t="shared" si="402"/>
        <v>-0.14315605371149087</v>
      </c>
      <c r="J1320" s="30">
        <f t="shared" si="403"/>
        <v>10.734222793919555</v>
      </c>
      <c r="K1320" s="30">
        <f t="shared" si="404"/>
        <v>134.01672637319609</v>
      </c>
      <c r="L1320" s="30">
        <f t="shared" si="405"/>
        <v>5355.580665911235</v>
      </c>
      <c r="M1320" s="30">
        <f t="shared" si="406"/>
        <v>-4.2140917099776484E-3</v>
      </c>
      <c r="N1320" s="30">
        <f t="shared" si="407"/>
        <v>4.2542420921695738E-2</v>
      </c>
      <c r="O1320" s="30">
        <f t="shared" si="408"/>
        <v>26.924931072285926</v>
      </c>
      <c r="P1320" s="30">
        <f t="shared" si="409"/>
        <v>4.6941742446141452</v>
      </c>
      <c r="Q1320" s="30">
        <f t="shared" si="410"/>
        <v>6.0408441746052817E-2</v>
      </c>
      <c r="R1320" s="30">
        <f t="shared" si="415"/>
        <v>-11.789792032564124</v>
      </c>
      <c r="S1320" s="30">
        <f t="shared" si="416"/>
        <v>0.22636475564547584</v>
      </c>
      <c r="T1320" s="30">
        <f t="shared" si="417"/>
        <v>-15.232166068663838</v>
      </c>
      <c r="U1320" s="39">
        <f t="shared" si="418"/>
        <v>-1474426.3635764041</v>
      </c>
      <c r="V1320" s="39">
        <f t="shared" si="411"/>
        <v>-176931.16362916847</v>
      </c>
      <c r="W1320" s="39">
        <f t="shared" si="412"/>
        <v>39638957.479370646</v>
      </c>
      <c r="X1320" s="30">
        <f t="shared" si="413"/>
        <v>311.7334497038014</v>
      </c>
    </row>
    <row r="1321" spans="5:24" x14ac:dyDescent="0.3">
      <c r="E1321" s="30">
        <f t="shared" si="419"/>
        <v>13.189999999999763</v>
      </c>
      <c r="F1321" s="30">
        <f t="shared" si="420"/>
        <v>252.03504011931733</v>
      </c>
      <c r="G1321" s="30">
        <f t="shared" si="414"/>
        <v>5.5295681259376623</v>
      </c>
      <c r="H1321" s="30">
        <f t="shared" si="421"/>
        <v>-4.6767446897533205E-2</v>
      </c>
      <c r="I1321" s="30">
        <f t="shared" si="402"/>
        <v>-0.14089240615503612</v>
      </c>
      <c r="J1321" s="30">
        <f t="shared" si="403"/>
        <v>10.581901133232916</v>
      </c>
      <c r="K1321" s="30">
        <f t="shared" si="404"/>
        <v>134.14366109043496</v>
      </c>
      <c r="L1321" s="30">
        <f t="shared" si="405"/>
        <v>5360.6532351037131</v>
      </c>
      <c r="M1321" s="30">
        <f t="shared" si="406"/>
        <v>-4.1808073689252618E-3</v>
      </c>
      <c r="N1321" s="30">
        <f t="shared" si="407"/>
        <v>4.2667834652870482E-2</v>
      </c>
      <c r="O1321" s="30">
        <f t="shared" si="408"/>
        <v>26.816858854028755</v>
      </c>
      <c r="P1321" s="30">
        <f t="shared" si="409"/>
        <v>4.7408686876690798</v>
      </c>
      <c r="Q1321" s="30">
        <f t="shared" si="410"/>
        <v>6.040934042326123E-2</v>
      </c>
      <c r="R1321" s="30">
        <f t="shared" si="415"/>
        <v>-11.807499371498826</v>
      </c>
      <c r="S1321" s="30">
        <f t="shared" si="416"/>
        <v>0.22226094464478585</v>
      </c>
      <c r="T1321" s="30">
        <f t="shared" si="417"/>
        <v>-15.225270537158142</v>
      </c>
      <c r="U1321" s="39">
        <f t="shared" si="418"/>
        <v>-1462096.8933682067</v>
      </c>
      <c r="V1321" s="39">
        <f t="shared" si="411"/>
        <v>-175451.6272041848</v>
      </c>
      <c r="W1321" s="39">
        <f t="shared" si="412"/>
        <v>39637202.963098608</v>
      </c>
      <c r="X1321" s="30">
        <f t="shared" si="413"/>
        <v>311.84719226898119</v>
      </c>
    </row>
    <row r="1322" spans="5:24" x14ac:dyDescent="0.3">
      <c r="E1322" s="30">
        <f t="shared" si="419"/>
        <v>13.199999999999763</v>
      </c>
      <c r="F1322" s="30">
        <f t="shared" si="420"/>
        <v>251.91696512560233</v>
      </c>
      <c r="G1322" s="30">
        <f t="shared" si="414"/>
        <v>5.5290995297433954</v>
      </c>
      <c r="H1322" s="30">
        <f t="shared" si="421"/>
        <v>-4.6859619426697918E-2</v>
      </c>
      <c r="I1322" s="30">
        <f t="shared" si="402"/>
        <v>-0.13866979670858826</v>
      </c>
      <c r="J1322" s="30">
        <f t="shared" si="403"/>
        <v>10.429648427861334</v>
      </c>
      <c r="K1322" s="30">
        <f t="shared" si="404"/>
        <v>134.27053834491127</v>
      </c>
      <c r="L1322" s="30">
        <f t="shared" si="405"/>
        <v>5365.7235079674529</v>
      </c>
      <c r="M1322" s="30">
        <f t="shared" si="406"/>
        <v>-4.1480642117284108E-3</v>
      </c>
      <c r="N1322" s="30">
        <f t="shared" si="407"/>
        <v>4.2793625190165323E-2</v>
      </c>
      <c r="O1322" s="30">
        <f t="shared" si="408"/>
        <v>26.708835559567618</v>
      </c>
      <c r="P1322" s="30">
        <f t="shared" si="409"/>
        <v>4.7877815018838019</v>
      </c>
      <c r="Q1322" s="30">
        <f t="shared" si="410"/>
        <v>6.0410224488505547E-2</v>
      </c>
      <c r="R1322" s="30">
        <f t="shared" si="415"/>
        <v>-11.825407931993722</v>
      </c>
      <c r="S1322" s="30">
        <f t="shared" si="416"/>
        <v>0.21825719217837988</v>
      </c>
      <c r="T1322" s="30">
        <f t="shared" si="417"/>
        <v>-15.21836041570066</v>
      </c>
      <c r="U1322" s="39">
        <f t="shared" si="418"/>
        <v>-1449966.4663911099</v>
      </c>
      <c r="V1322" s="39">
        <f t="shared" si="411"/>
        <v>-173995.97596693318</v>
      </c>
      <c r="W1322" s="39">
        <f t="shared" si="412"/>
        <v>39635463.00333894</v>
      </c>
      <c r="X1322" s="30">
        <f t="shared" si="413"/>
        <v>311.96066906787951</v>
      </c>
    </row>
    <row r="1323" spans="5:24" x14ac:dyDescent="0.3">
      <c r="E1323" s="30">
        <f t="shared" si="419"/>
        <v>13.209999999999763</v>
      </c>
      <c r="F1323" s="30">
        <f t="shared" si="420"/>
        <v>251.79871104628239</v>
      </c>
      <c r="G1323" s="30">
        <f t="shared" si="414"/>
        <v>5.5286300026387751</v>
      </c>
      <c r="H1323" s="30">
        <f t="shared" si="421"/>
        <v>-4.6952710462022651E-2</v>
      </c>
      <c r="I1323" s="30">
        <f t="shared" si="402"/>
        <v>-0.13648722478680445</v>
      </c>
      <c r="J1323" s="30">
        <f t="shared" si="403"/>
        <v>10.277464823704328</v>
      </c>
      <c r="K1323" s="30">
        <f t="shared" si="404"/>
        <v>134.3973580150421</v>
      </c>
      <c r="L1323" s="30">
        <f t="shared" si="405"/>
        <v>5370.7914796437535</v>
      </c>
      <c r="M1323" s="30">
        <f t="shared" si="406"/>
        <v>-4.1158488191149374E-3</v>
      </c>
      <c r="N1323" s="30">
        <f t="shared" si="407"/>
        <v>4.2919793665695989E-2</v>
      </c>
      <c r="O1323" s="30">
        <f t="shared" si="408"/>
        <v>26.600861292418223</v>
      </c>
      <c r="P1323" s="30">
        <f t="shared" si="409"/>
        <v>4.834913894223595</v>
      </c>
      <c r="Q1323" s="30">
        <f t="shared" si="410"/>
        <v>6.0411094304106107E-2</v>
      </c>
      <c r="R1323" s="30">
        <f t="shared" si="415"/>
        <v>-11.843514150909151</v>
      </c>
      <c r="S1323" s="30">
        <f t="shared" si="416"/>
        <v>0.21435033801794878</v>
      </c>
      <c r="T1323" s="30">
        <f t="shared" si="417"/>
        <v>-15.21143567866933</v>
      </c>
      <c r="U1323" s="39">
        <f t="shared" si="418"/>
        <v>-1438030.1407509411</v>
      </c>
      <c r="V1323" s="39">
        <f t="shared" si="411"/>
        <v>-172563.61689011293</v>
      </c>
      <c r="W1323" s="39">
        <f t="shared" si="412"/>
        <v>39633737.367170036</v>
      </c>
      <c r="X1323" s="30">
        <f t="shared" si="413"/>
        <v>312.07388028145425</v>
      </c>
    </row>
    <row r="1324" spans="5:24" x14ac:dyDescent="0.3">
      <c r="E1324" s="30">
        <f t="shared" si="419"/>
        <v>13.219999999999763</v>
      </c>
      <c r="F1324" s="30">
        <f t="shared" si="420"/>
        <v>251.68027590477331</v>
      </c>
      <c r="G1324" s="30">
        <f t="shared" si="414"/>
        <v>5.5281595355616444</v>
      </c>
      <c r="H1324" s="30">
        <f t="shared" si="421"/>
        <v>-4.7046707713072067E-2</v>
      </c>
      <c r="I1324" s="30">
        <f t="shared" si="402"/>
        <v>-0.13434372140662496</v>
      </c>
      <c r="J1324" s="30">
        <f t="shared" si="403"/>
        <v>10.125350466917634</v>
      </c>
      <c r="K1324" s="30">
        <f t="shared" si="404"/>
        <v>134.52411997903101</v>
      </c>
      <c r="L1324" s="30">
        <f t="shared" si="405"/>
        <v>5375.8571452653823</v>
      </c>
      <c r="M1324" s="30">
        <f t="shared" si="406"/>
        <v>-4.0841481820483383E-3</v>
      </c>
      <c r="N1324" s="30">
        <f t="shared" si="407"/>
        <v>4.3046341214979536E-2</v>
      </c>
      <c r="O1324" s="30">
        <f t="shared" si="408"/>
        <v>26.492936156278063</v>
      </c>
      <c r="P1324" s="30">
        <f t="shared" si="409"/>
        <v>4.8822671102620134</v>
      </c>
      <c r="Q1324" s="30">
        <f t="shared" si="410"/>
        <v>6.0411950221306909E-2</v>
      </c>
      <c r="R1324" s="30">
        <f t="shared" si="415"/>
        <v>-11.861814574970968</v>
      </c>
      <c r="S1324" s="30">
        <f t="shared" si="416"/>
        <v>0.21053734219771938</v>
      </c>
      <c r="T1324" s="30">
        <f t="shared" si="417"/>
        <v>-15.204496299643955</v>
      </c>
      <c r="U1324" s="39">
        <f t="shared" si="418"/>
        <v>-1426283.1263965652</v>
      </c>
      <c r="V1324" s="39">
        <f t="shared" si="411"/>
        <v>-171153.97516758784</v>
      </c>
      <c r="W1324" s="39">
        <f t="shared" si="412"/>
        <v>39632025.827418357</v>
      </c>
      <c r="X1324" s="30">
        <f t="shared" si="413"/>
        <v>312.18682608974774</v>
      </c>
    </row>
    <row r="1325" spans="5:24" x14ac:dyDescent="0.3">
      <c r="E1325" s="30">
        <f t="shared" si="419"/>
        <v>13.229999999999762</v>
      </c>
      <c r="F1325" s="30">
        <f t="shared" si="420"/>
        <v>251.5616577590236</v>
      </c>
      <c r="G1325" s="30">
        <f t="shared" si="414"/>
        <v>5.5276881195686141</v>
      </c>
      <c r="H1325" s="30">
        <f t="shared" si="421"/>
        <v>-4.714159930303552E-2</v>
      </c>
      <c r="I1325" s="30">
        <f t="shared" si="402"/>
        <v>-0.13223834798464776</v>
      </c>
      <c r="J1325" s="30">
        <f t="shared" si="403"/>
        <v>9.9733055039211944</v>
      </c>
      <c r="K1325" s="30">
        <f t="shared" si="404"/>
        <v>134.65082411486139</v>
      </c>
      <c r="L1325" s="30">
        <f t="shared" si="405"/>
        <v>5380.920499956308</v>
      </c>
      <c r="M1325" s="30">
        <f t="shared" si="406"/>
        <v>-4.0529496862337679E-3</v>
      </c>
      <c r="N1325" s="30">
        <f t="shared" si="407"/>
        <v>4.317326897694479E-2</v>
      </c>
      <c r="O1325" s="30">
        <f t="shared" si="408"/>
        <v>26.385060255032087</v>
      </c>
      <c r="P1325" s="30">
        <f t="shared" si="409"/>
        <v>4.9298424345577327</v>
      </c>
      <c r="Q1325" s="30">
        <f t="shared" si="410"/>
        <v>6.0412792580693903E-2</v>
      </c>
      <c r="R1325" s="30">
        <f t="shared" si="415"/>
        <v>-11.880305856599337</v>
      </c>
      <c r="S1325" s="30">
        <f t="shared" si="416"/>
        <v>0.20681527968030256</v>
      </c>
      <c r="T1325" s="30">
        <f t="shared" si="417"/>
        <v>-15.1975422514514</v>
      </c>
      <c r="U1325" s="39">
        <f t="shared" si="418"/>
        <v>-1414720.7793790456</v>
      </c>
      <c r="V1325" s="39">
        <f t="shared" si="411"/>
        <v>-169766.49352548548</v>
      </c>
      <c r="W1325" s="39">
        <f t="shared" si="412"/>
        <v>39630328.162483104</v>
      </c>
      <c r="X1325" s="30">
        <f t="shared" si="413"/>
        <v>312.29950667187359</v>
      </c>
    </row>
    <row r="1326" spans="5:24" x14ac:dyDescent="0.3">
      <c r="E1326" s="30">
        <f t="shared" si="419"/>
        <v>13.239999999999762</v>
      </c>
      <c r="F1326" s="30">
        <f t="shared" si="420"/>
        <v>251.44285470045762</v>
      </c>
      <c r="G1326" s="30">
        <f t="shared" si="414"/>
        <v>5.5272157458310733</v>
      </c>
      <c r="H1326" s="30">
        <f t="shared" si="421"/>
        <v>-4.7237373754072109E-2</v>
      </c>
      <c r="I1326" s="30">
        <f t="shared" si="402"/>
        <v>-0.13017019518784473</v>
      </c>
      <c r="J1326" s="30">
        <f t="shared" si="403"/>
        <v>9.8213300814066802</v>
      </c>
      <c r="K1326" s="30">
        <f t="shared" si="404"/>
        <v>134.77747030029016</v>
      </c>
      <c r="L1326" s="30">
        <f t="shared" si="405"/>
        <v>5385.9815388314473</v>
      </c>
      <c r="M1326" s="30">
        <f t="shared" si="406"/>
        <v>-4.0222410973031397E-3</v>
      </c>
      <c r="N1326" s="30">
        <f t="shared" si="407"/>
        <v>4.3300578093942513E-2</v>
      </c>
      <c r="O1326" s="30">
        <f t="shared" si="408"/>
        <v>26.277233692758042</v>
      </c>
      <c r="P1326" s="30">
        <f t="shared" si="409"/>
        <v>4.9776411910529879</v>
      </c>
      <c r="Q1326" s="30">
        <f t="shared" si="410"/>
        <v>6.0413621712595025E-2</v>
      </c>
      <c r="R1326" s="30">
        <f t="shared" si="415"/>
        <v>-11.898984749920409</v>
      </c>
      <c r="S1326" s="30">
        <f t="shared" si="416"/>
        <v>0.20318133529135615</v>
      </c>
      <c r="T1326" s="30">
        <f t="shared" si="417"/>
        <v>-15.190573506208443</v>
      </c>
      <c r="U1326" s="39">
        <f t="shared" si="418"/>
        <v>-1403338.5963631098</v>
      </c>
      <c r="V1326" s="39">
        <f t="shared" si="411"/>
        <v>-168400.63156357317</v>
      </c>
      <c r="W1326" s="39">
        <f t="shared" si="412"/>
        <v>39628644.15616747</v>
      </c>
      <c r="X1326" s="30">
        <f t="shared" si="413"/>
        <v>312.41192220600476</v>
      </c>
    </row>
    <row r="1327" spans="5:24" x14ac:dyDescent="0.3">
      <c r="E1327" s="30">
        <f t="shared" si="419"/>
        <v>13.249999999999762</v>
      </c>
      <c r="F1327" s="30">
        <f t="shared" si="420"/>
        <v>251.32386485295842</v>
      </c>
      <c r="G1327" s="30">
        <f t="shared" si="414"/>
        <v>5.5267424056313619</v>
      </c>
      <c r="H1327" s="30">
        <f t="shared" si="421"/>
        <v>-4.7334019971145835E-2</v>
      </c>
      <c r="I1327" s="30">
        <f t="shared" si="402"/>
        <v>-0.12813838183493118</v>
      </c>
      <c r="J1327" s="30">
        <f t="shared" si="403"/>
        <v>9.669424346344595</v>
      </c>
      <c r="K1327" s="30">
        <f t="shared" si="404"/>
        <v>134.90405841284189</v>
      </c>
      <c r="L1327" s="30">
        <f t="shared" si="405"/>
        <v>5391.0402569964353</v>
      </c>
      <c r="M1327" s="30">
        <f t="shared" si="406"/>
        <v>-3.9920105466453295E-3</v>
      </c>
      <c r="N1327" s="30">
        <f t="shared" si="407"/>
        <v>4.3428269711755535E-2</v>
      </c>
      <c r="O1327" s="30">
        <f t="shared" si="408"/>
        <v>26.169456573731491</v>
      </c>
      <c r="P1327" s="30">
        <f t="shared" si="409"/>
        <v>5.0256647434936994</v>
      </c>
      <c r="Q1327" s="30">
        <f t="shared" si="410"/>
        <v>6.0414437937462789E-2</v>
      </c>
      <c r="R1327" s="30">
        <f t="shared" si="415"/>
        <v>-11.917848106951752</v>
      </c>
      <c r="S1327" s="30">
        <f t="shared" si="416"/>
        <v>0.19963279890795471</v>
      </c>
      <c r="T1327" s="30">
        <f t="shared" si="417"/>
        <v>-15.183590035362343</v>
      </c>
      <c r="U1327" s="39">
        <f t="shared" si="418"/>
        <v>-1392132.2093782627</v>
      </c>
      <c r="V1327" s="39">
        <f t="shared" si="411"/>
        <v>-167055.86512539152</v>
      </c>
      <c r="W1327" s="39">
        <f t="shared" si="412"/>
        <v>39626973.597516216</v>
      </c>
      <c r="X1327" s="30">
        <f t="shared" si="413"/>
        <v>312.5240728693629</v>
      </c>
    </row>
    <row r="1328" spans="5:24" x14ac:dyDescent="0.3">
      <c r="E1328" s="30">
        <f t="shared" si="419"/>
        <v>13.259999999999762</v>
      </c>
      <c r="F1328" s="30">
        <f t="shared" si="420"/>
        <v>251.2046863718889</v>
      </c>
      <c r="G1328" s="30">
        <f t="shared" si="414"/>
        <v>5.5262680903590722</v>
      </c>
      <c r="H1328" s="30">
        <f t="shared" si="421"/>
        <v>-4.7431527228969372E-2</v>
      </c>
      <c r="I1328" s="30">
        <f t="shared" si="402"/>
        <v>-0.12614205384585161</v>
      </c>
      <c r="J1328" s="30">
        <f t="shared" si="403"/>
        <v>9.5175884459909721</v>
      </c>
      <c r="K1328" s="30">
        <f t="shared" si="404"/>
        <v>135.03058832980324</v>
      </c>
      <c r="L1328" s="30">
        <f t="shared" si="405"/>
        <v>5396.0966495473949</v>
      </c>
      <c r="M1328" s="30">
        <f t="shared" si="406"/>
        <v>-3.9622465178494742E-3</v>
      </c>
      <c r="N1328" s="30">
        <f t="shared" si="407"/>
        <v>4.3556344979609328E-2</v>
      </c>
      <c r="O1328" s="30">
        <f t="shared" si="408"/>
        <v>26.061729002430596</v>
      </c>
      <c r="P1328" s="30">
        <f t="shared" si="409"/>
        <v>5.0739144958714695</v>
      </c>
      <c r="Q1328" s="30">
        <f t="shared" si="410"/>
        <v>6.0415241566240278E-2</v>
      </c>
      <c r="R1328" s="30">
        <f t="shared" si="415"/>
        <v>-11.936892873953045</v>
      </c>
      <c r="S1328" s="30">
        <f t="shared" si="416"/>
        <v>0.19616706088649458</v>
      </c>
      <c r="T1328" s="30">
        <f t="shared" si="417"/>
        <v>-15.176591809729295</v>
      </c>
      <c r="U1328" s="39">
        <f t="shared" si="418"/>
        <v>-1381097.3807976404</v>
      </c>
      <c r="V1328" s="39">
        <f t="shared" si="411"/>
        <v>-165731.68569571685</v>
      </c>
      <c r="W1328" s="39">
        <f t="shared" si="412"/>
        <v>39625316.280659258</v>
      </c>
      <c r="X1328" s="30">
        <f t="shared" si="413"/>
        <v>312.63595883820796</v>
      </c>
    </row>
    <row r="1329" spans="5:24" x14ac:dyDescent="0.3">
      <c r="E1329" s="30">
        <f t="shared" si="419"/>
        <v>13.269999999999762</v>
      </c>
      <c r="F1329" s="30">
        <f t="shared" si="420"/>
        <v>251.08531744314936</v>
      </c>
      <c r="G1329" s="30">
        <f t="shared" si="414"/>
        <v>5.5257927915074916</v>
      </c>
      <c r="H1329" s="30">
        <f t="shared" si="421"/>
        <v>-4.752988515805967E-2</v>
      </c>
      <c r="I1329" s="30">
        <f t="shared" si="402"/>
        <v>-0.12418038323698667</v>
      </c>
      <c r="J1329" s="30">
        <f t="shared" si="403"/>
        <v>9.3658225278936786</v>
      </c>
      <c r="K1329" s="30">
        <f t="shared" si="404"/>
        <v>135.15705992821765</v>
      </c>
      <c r="L1329" s="30">
        <f t="shared" si="405"/>
        <v>5401.1507115707354</v>
      </c>
      <c r="M1329" s="30">
        <f t="shared" si="406"/>
        <v>-3.9329378337310782E-3</v>
      </c>
      <c r="N1329" s="30">
        <f t="shared" si="407"/>
        <v>4.3684805050182185E-2</v>
      </c>
      <c r="O1329" s="30">
        <f t="shared" si="408"/>
        <v>25.954051083540566</v>
      </c>
      <c r="P1329" s="30">
        <f t="shared" si="409"/>
        <v>5.1223918928875456</v>
      </c>
      <c r="Q1329" s="30">
        <f t="shared" si="410"/>
        <v>6.0416032900711472E-2</v>
      </c>
      <c r="R1329" s="30">
        <f t="shared" si="415"/>
        <v>-11.95611608793363</v>
      </c>
      <c r="S1329" s="30">
        <f t="shared" si="416"/>
        <v>0.19278160771683447</v>
      </c>
      <c r="T1329" s="30">
        <f t="shared" si="417"/>
        <v>-15.169578799530896</v>
      </c>
      <c r="U1329" s="39">
        <f t="shared" si="418"/>
        <v>-1370229.9985333236</v>
      </c>
      <c r="V1329" s="39">
        <f t="shared" si="411"/>
        <v>-164427.59982399884</v>
      </c>
      <c r="W1329" s="39">
        <f t="shared" si="412"/>
        <v>39623672.004661016</v>
      </c>
      <c r="X1329" s="30">
        <f t="shared" si="413"/>
        <v>312.74758028782918</v>
      </c>
    </row>
    <row r="1330" spans="5:24" x14ac:dyDescent="0.3">
      <c r="E1330" s="30">
        <f t="shared" si="419"/>
        <v>13.279999999999761</v>
      </c>
      <c r="F1330" s="30">
        <f t="shared" si="420"/>
        <v>250.96575628227004</v>
      </c>
      <c r="G1330" s="30">
        <f t="shared" si="414"/>
        <v>5.5253165006701774</v>
      </c>
      <c r="H1330" s="30">
        <f t="shared" si="421"/>
        <v>-4.7629083731415278E-2</v>
      </c>
      <c r="I1330" s="30">
        <f t="shared" si="402"/>
        <v>-0.12225256715981833</v>
      </c>
      <c r="J1330" s="30">
        <f t="shared" si="403"/>
        <v>9.2141267398983704</v>
      </c>
      <c r="K1330" s="30">
        <f t="shared" si="404"/>
        <v>135.2834730848804</v>
      </c>
      <c r="L1330" s="30">
        <f t="shared" si="405"/>
        <v>5406.2024381429428</v>
      </c>
      <c r="M1330" s="30">
        <f t="shared" si="406"/>
        <v>-3.904073643912322E-3</v>
      </c>
      <c r="N1330" s="30">
        <f t="shared" si="407"/>
        <v>4.3813651079615559E-2</v>
      </c>
      <c r="O1330" s="30">
        <f t="shared" si="408"/>
        <v>25.846422921957895</v>
      </c>
      <c r="P1330" s="30">
        <f t="shared" si="409"/>
        <v>5.1710984204390158</v>
      </c>
      <c r="Q1330" s="30">
        <f t="shared" si="410"/>
        <v>6.0416812233836582E-2</v>
      </c>
      <c r="R1330" s="30">
        <f t="shared" si="415"/>
        <v>-11.975514873309349</v>
      </c>
      <c r="S1330" s="30">
        <f t="shared" si="416"/>
        <v>0.18947401789017806</v>
      </c>
      <c r="T1330" s="30">
        <f t="shared" si="417"/>
        <v>-15.162550974428703</v>
      </c>
      <c r="U1330" s="39">
        <f t="shared" si="418"/>
        <v>-1359526.071437475</v>
      </c>
      <c r="V1330" s="39">
        <f t="shared" si="411"/>
        <v>-163143.12857249699</v>
      </c>
      <c r="W1330" s="39">
        <f t="shared" si="412"/>
        <v>39622040.573375292</v>
      </c>
      <c r="X1330" s="30">
        <f t="shared" si="413"/>
        <v>312.85893739253578</v>
      </c>
    </row>
    <row r="1331" spans="5:24" x14ac:dyDescent="0.3">
      <c r="E1331" s="30">
        <f t="shared" si="419"/>
        <v>13.289999999999761</v>
      </c>
      <c r="F1331" s="30">
        <f t="shared" si="420"/>
        <v>250.84600113353693</v>
      </c>
      <c r="G1331" s="30">
        <f t="shared" si="414"/>
        <v>5.5248392095376495</v>
      </c>
      <c r="H1331" s="30">
        <f t="shared" si="421"/>
        <v>-4.7729113252792388E-2</v>
      </c>
      <c r="I1331" s="30">
        <f t="shared" si="402"/>
        <v>-0.12035782698091656</v>
      </c>
      <c r="J1331" s="30">
        <f t="shared" si="403"/>
        <v>9.0625012301540835</v>
      </c>
      <c r="K1331" s="30">
        <f t="shared" si="404"/>
        <v>135.40982767633398</v>
      </c>
      <c r="L1331" s="30">
        <f t="shared" si="405"/>
        <v>5411.2518243304075</v>
      </c>
      <c r="M1331" s="30">
        <f t="shared" si="406"/>
        <v>-3.8756434129295619E-3</v>
      </c>
      <c r="N1331" s="30">
        <f t="shared" si="407"/>
        <v>4.3942884227524598E-2</v>
      </c>
      <c r="O1331" s="30">
        <f t="shared" si="408"/>
        <v>25.738844622794325</v>
      </c>
      <c r="P1331" s="30">
        <f t="shared" si="409"/>
        <v>5.2200356061273201</v>
      </c>
      <c r="Q1331" s="30">
        <f t="shared" si="410"/>
        <v>6.0417579850073115E-2</v>
      </c>
      <c r="R1331" s="30">
        <f t="shared" si="415"/>
        <v>-11.995086438701431</v>
      </c>
      <c r="S1331" s="30">
        <f t="shared" si="416"/>
        <v>0.18624195796897433</v>
      </c>
      <c r="T1331" s="30">
        <f t="shared" si="417"/>
        <v>-15.155508303556999</v>
      </c>
      <c r="U1331" s="39">
        <f t="shared" si="418"/>
        <v>-1348981.7248992422</v>
      </c>
      <c r="V1331" s="39">
        <f t="shared" si="411"/>
        <v>-161877.80698790905</v>
      </c>
      <c r="W1331" s="39">
        <f t="shared" si="412"/>
        <v>39620421.795305416</v>
      </c>
      <c r="X1331" s="30">
        <f t="shared" si="413"/>
        <v>312.97003032564965</v>
      </c>
    </row>
    <row r="1332" spans="5:24" x14ac:dyDescent="0.3">
      <c r="E1332" s="30">
        <f t="shared" si="419"/>
        <v>13.299999999999761</v>
      </c>
      <c r="F1332" s="30">
        <f t="shared" si="420"/>
        <v>250.72605026914991</v>
      </c>
      <c r="G1332" s="30">
        <f t="shared" si="414"/>
        <v>5.524360909894205</v>
      </c>
      <c r="H1332" s="30">
        <f t="shared" si="421"/>
        <v>-4.7829964344447973E-2</v>
      </c>
      <c r="I1332" s="30">
        <f t="shared" si="402"/>
        <v>-0.11849540740122681</v>
      </c>
      <c r="J1332" s="30">
        <f t="shared" si="403"/>
        <v>8.9109461471185138</v>
      </c>
      <c r="K1332" s="30">
        <f t="shared" si="404"/>
        <v>135.53612357886362</v>
      </c>
      <c r="L1332" s="30">
        <f t="shared" si="405"/>
        <v>5416.2988651892329</v>
      </c>
      <c r="M1332" s="30">
        <f t="shared" si="406"/>
        <v>-3.8476369088424308E-3</v>
      </c>
      <c r="N1332" s="30">
        <f t="shared" si="407"/>
        <v>4.4072505657008557E-2</v>
      </c>
      <c r="O1332" s="30">
        <f t="shared" si="408"/>
        <v>25.631316291380585</v>
      </c>
      <c r="P1332" s="30">
        <f t="shared" si="409"/>
        <v>5.2692050197893998</v>
      </c>
      <c r="Q1332" s="30">
        <f t="shared" si="410"/>
        <v>6.0418336025683465E-2</v>
      </c>
      <c r="R1332" s="30">
        <f t="shared" si="415"/>
        <v>-12.014828073870385</v>
      </c>
      <c r="S1332" s="30">
        <f t="shared" si="416"/>
        <v>0.18308317884780675</v>
      </c>
      <c r="T1332" s="30">
        <f t="shared" si="417"/>
        <v>-15.148450755553904</v>
      </c>
      <c r="U1332" s="39">
        <f t="shared" si="418"/>
        <v>-1338593.196627913</v>
      </c>
      <c r="V1332" s="39">
        <f t="shared" si="411"/>
        <v>-160631.18359534955</v>
      </c>
      <c r="W1332" s="39">
        <f t="shared" si="412"/>
        <v>39618815.483469464</v>
      </c>
      <c r="X1332" s="30">
        <f t="shared" si="413"/>
        <v>313.08085925949752</v>
      </c>
    </row>
    <row r="1333" spans="5:24" x14ac:dyDescent="0.3">
      <c r="E1333" s="30">
        <f t="shared" si="419"/>
        <v>13.309999999999761</v>
      </c>
      <c r="F1333" s="30">
        <f t="shared" si="420"/>
        <v>250.6059019884112</v>
      </c>
      <c r="G1333" s="30">
        <f t="shared" si="414"/>
        <v>5.52388159361485</v>
      </c>
      <c r="H1333" s="30">
        <f t="shared" si="421"/>
        <v>-4.793162793550465E-2</v>
      </c>
      <c r="I1333" s="30">
        <f t="shared" si="402"/>
        <v>-0.11666457561274875</v>
      </c>
      <c r="J1333" s="30">
        <f t="shared" si="403"/>
        <v>8.759461639562975</v>
      </c>
      <c r="K1333" s="30">
        <f t="shared" si="404"/>
        <v>135.66236066849325</v>
      </c>
      <c r="L1333" s="30">
        <f t="shared" si="405"/>
        <v>5421.3435557650837</v>
      </c>
      <c r="M1333" s="30">
        <f t="shared" si="406"/>
        <v>-3.8200441923203856E-3</v>
      </c>
      <c r="N1333" s="30">
        <f t="shared" si="407"/>
        <v>4.420251653466109E-2</v>
      </c>
      <c r="O1333" s="30">
        <f t="shared" si="408"/>
        <v>25.523838033269932</v>
      </c>
      <c r="P1333" s="30">
        <f t="shared" si="409"/>
        <v>5.3186082740517326</v>
      </c>
      <c r="Q1333" s="30">
        <f t="shared" si="410"/>
        <v>6.0419081029029563E-2</v>
      </c>
      <c r="R1333" s="30">
        <f t="shared" si="415"/>
        <v>-12.034737146778445</v>
      </c>
      <c r="S1333" s="30">
        <f t="shared" si="416"/>
        <v>0.17999551219491264</v>
      </c>
      <c r="T1333" s="30">
        <f t="shared" si="417"/>
        <v>-15.141378298590858</v>
      </c>
      <c r="U1333" s="39">
        <f t="shared" si="418"/>
        <v>-1328356.8326133348</v>
      </c>
      <c r="V1333" s="39">
        <f t="shared" si="411"/>
        <v>-159402.81991360016</v>
      </c>
      <c r="W1333" s="39">
        <f t="shared" si="412"/>
        <v>39617221.455270328</v>
      </c>
      <c r="X1333" s="30">
        <f t="shared" si="413"/>
        <v>313.19142436540488</v>
      </c>
    </row>
    <row r="1334" spans="5:24" x14ac:dyDescent="0.3">
      <c r="E1334" s="30">
        <f t="shared" si="419"/>
        <v>13.31999999999976</v>
      </c>
      <c r="F1334" s="30">
        <f t="shared" si="420"/>
        <v>250.48555461694343</v>
      </c>
      <c r="G1334" s="30">
        <f t="shared" si="414"/>
        <v>5.5234012526623335</v>
      </c>
      <c r="H1334" s="30">
        <f t="shared" si="421"/>
        <v>-4.8034095251647813E-2</v>
      </c>
      <c r="I1334" s="30">
        <f t="shared" si="402"/>
        <v>-0.11486462049079962</v>
      </c>
      <c r="J1334" s="30">
        <f t="shared" si="403"/>
        <v>8.6080478565770662</v>
      </c>
      <c r="K1334" s="30">
        <f t="shared" si="404"/>
        <v>135.7885388209815</v>
      </c>
      <c r="L1334" s="30">
        <f t="shared" si="405"/>
        <v>5426.3858910930248</v>
      </c>
      <c r="M1334" s="30">
        <f t="shared" si="406"/>
        <v>-3.7928556061838222E-3</v>
      </c>
      <c r="N1334" s="30">
        <f t="shared" si="407"/>
        <v>4.433291803058103E-2</v>
      </c>
      <c r="O1334" s="30">
        <f t="shared" si="408"/>
        <v>25.416409954241431</v>
      </c>
      <c r="P1334" s="30">
        <f t="shared" si="409"/>
        <v>5.3682470249073688</v>
      </c>
      <c r="Q1334" s="30">
        <f t="shared" si="410"/>
        <v>6.0419815120855251E-2</v>
      </c>
      <c r="R1334" s="30">
        <f t="shared" si="415"/>
        <v>-12.054811100774518</v>
      </c>
      <c r="S1334" s="30">
        <f t="shared" si="416"/>
        <v>0.17697686706459481</v>
      </c>
      <c r="T1334" s="30">
        <f t="shared" si="417"/>
        <v>-15.134290900400613</v>
      </c>
      <c r="U1334" s="39">
        <f t="shared" si="418"/>
        <v>-1318269.0832550856</v>
      </c>
      <c r="V1334" s="39">
        <f t="shared" si="411"/>
        <v>-158192.28999061027</v>
      </c>
      <c r="W1334" s="39">
        <f t="shared" si="412"/>
        <v>39615639.532370418</v>
      </c>
      <c r="X1334" s="30">
        <f t="shared" si="413"/>
        <v>313.30172581368942</v>
      </c>
    </row>
    <row r="1335" spans="5:24" x14ac:dyDescent="0.3">
      <c r="E1335" s="30">
        <f t="shared" si="419"/>
        <v>13.32999999999976</v>
      </c>
      <c r="F1335" s="30">
        <f t="shared" si="420"/>
        <v>250.3650065059357</v>
      </c>
      <c r="G1335" s="30">
        <f t="shared" si="414"/>
        <v>5.5229198790842933</v>
      </c>
      <c r="H1335" s="30">
        <f t="shared" si="421"/>
        <v>-4.8137357804023395E-2</v>
      </c>
      <c r="I1335" s="30">
        <f t="shared" ref="I1335:I1398" si="422">$B$11*S1334+I1334</f>
        <v>-0.11309485182015368</v>
      </c>
      <c r="J1335" s="30">
        <f t="shared" ref="J1335:J1398" si="423">$B$11*T1334+J1334</f>
        <v>8.4567049475730602</v>
      </c>
      <c r="K1335" s="30">
        <f t="shared" ref="K1335:K1398" si="424">-$B$11*T1334/1.2+K1334</f>
        <v>135.91465791181818</v>
      </c>
      <c r="L1335" s="30">
        <f t="shared" ref="L1335:L1398" si="425">K1335*$B$15/1000</f>
        <v>5431.4258661973736</v>
      </c>
      <c r="M1335" s="30">
        <f t="shared" ref="M1335:M1398" si="426">$B$5*I1335/(O1335*(1+J1335/$B$4)+I1335)</f>
        <v>-3.7660617653780949E-3</v>
      </c>
      <c r="N1335" s="30">
        <f t="shared" ref="N1335:N1398" si="427">$B$6*(1+EXP(0.005*E1335*60))</f>
        <v>4.446371131838274E-2</v>
      </c>
      <c r="O1335" s="30">
        <f t="shared" ref="O1335:O1398" si="428">19.309+0.7095*J1335</f>
        <v>25.309032160303087</v>
      </c>
      <c r="P1335" s="30">
        <f t="shared" ref="P1335:P1398" si="429">1/(1/$B$3+N1335/($B$3*(M1335-N1335)))</f>
        <v>5.4181229723165005</v>
      </c>
      <c r="Q1335" s="30">
        <f t="shared" ref="Q1335:Q1398" si="430">M1335*$B$7+$B$8</f>
        <v>6.0420538554557007E-2</v>
      </c>
      <c r="R1335" s="30">
        <f t="shared" si="415"/>
        <v>-12.075047451895584</v>
      </c>
      <c r="S1335" s="30">
        <f t="shared" si="416"/>
        <v>0.17402522667135273</v>
      </c>
      <c r="T1335" s="30">
        <f t="shared" si="417"/>
        <v>-15.127188528303805</v>
      </c>
      <c r="U1335" s="39">
        <f t="shared" si="418"/>
        <v>-1308326.4996523482</v>
      </c>
      <c r="V1335" s="39">
        <f t="shared" ref="V1335:V1398" si="431">0.12*U1335</f>
        <v>-156999.17995828178</v>
      </c>
      <c r="W1335" s="39">
        <f t="shared" ref="W1335:W1398" si="432">V1335*$B$11+W1334</f>
        <v>39614069.540570833</v>
      </c>
      <c r="X1335" s="30">
        <f t="shared" ref="X1335:X1398" si="433">L1335/(E1335+$B$18)</f>
        <v>313.41176377365542</v>
      </c>
    </row>
    <row r="1336" spans="5:24" x14ac:dyDescent="0.3">
      <c r="E1336" s="30">
        <f t="shared" si="419"/>
        <v>13.33999999999976</v>
      </c>
      <c r="F1336" s="30">
        <f t="shared" si="420"/>
        <v>250.24425603141674</v>
      </c>
      <c r="G1336" s="30">
        <f t="shared" si="414"/>
        <v>5.5224374650104959</v>
      </c>
      <c r="H1336" s="30">
        <f t="shared" si="421"/>
        <v>-4.8241407379734369E-2</v>
      </c>
      <c r="I1336" s="30">
        <f t="shared" si="422"/>
        <v>-0.11135459955344015</v>
      </c>
      <c r="J1336" s="30">
        <f t="shared" si="423"/>
        <v>8.3054330622900228</v>
      </c>
      <c r="K1336" s="30">
        <f t="shared" si="424"/>
        <v>136.04071781622071</v>
      </c>
      <c r="L1336" s="30">
        <f t="shared" si="425"/>
        <v>5436.4634760915642</v>
      </c>
      <c r="M1336" s="30">
        <f t="shared" si="426"/>
        <v>-3.7396535473599593E-3</v>
      </c>
      <c r="N1336" s="30">
        <f t="shared" si="427"/>
        <v>4.4594897575206599E-2</v>
      </c>
      <c r="O1336" s="30">
        <f t="shared" si="428"/>
        <v>25.20170475769477</v>
      </c>
      <c r="P1336" s="30">
        <f t="shared" si="429"/>
        <v>5.4682378608306665</v>
      </c>
      <c r="Q1336" s="30">
        <f t="shared" si="430"/>
        <v>6.0421251576443492E-2</v>
      </c>
      <c r="R1336" s="30">
        <f t="shared" si="415"/>
        <v>-12.095443786279146</v>
      </c>
      <c r="S1336" s="30">
        <f t="shared" si="416"/>
        <v>0.17113864531711909</v>
      </c>
      <c r="T1336" s="30">
        <f t="shared" si="417"/>
        <v>-15.120071149234168</v>
      </c>
      <c r="U1336" s="39">
        <f t="shared" si="418"/>
        <v>-1298525.7300468634</v>
      </c>
      <c r="V1336" s="39">
        <f t="shared" si="431"/>
        <v>-155823.08760562362</v>
      </c>
      <c r="W1336" s="39">
        <f t="shared" si="432"/>
        <v>39612511.309694774</v>
      </c>
      <c r="X1336" s="30">
        <f t="shared" si="433"/>
        <v>313.52153841358933</v>
      </c>
    </row>
    <row r="1337" spans="5:24" x14ac:dyDescent="0.3">
      <c r="E1337" s="30">
        <f t="shared" si="419"/>
        <v>13.34999999999976</v>
      </c>
      <c r="F1337" s="30">
        <f t="shared" si="420"/>
        <v>250.12330159355395</v>
      </c>
      <c r="G1337" s="30">
        <f t="shared" si="414"/>
        <v>5.5219540026501752</v>
      </c>
      <c r="H1337" s="30">
        <f t="shared" si="421"/>
        <v>-4.8346236032070777E-2</v>
      </c>
      <c r="I1337" s="30">
        <f t="shared" si="422"/>
        <v>-0.10964321310026896</v>
      </c>
      <c r="J1337" s="30">
        <f t="shared" si="423"/>
        <v>8.1542323507976811</v>
      </c>
      <c r="K1337" s="30">
        <f t="shared" si="424"/>
        <v>136.16671840913099</v>
      </c>
      <c r="L1337" s="30">
        <f t="shared" si="425"/>
        <v>5441.4987157780251</v>
      </c>
      <c r="M1337" s="30">
        <f t="shared" si="426"/>
        <v>-3.7136220828770153E-3</v>
      </c>
      <c r="N1337" s="30">
        <f t="shared" si="427"/>
        <v>4.4726477981729913E-2</v>
      </c>
      <c r="O1337" s="30">
        <f t="shared" si="428"/>
        <v>25.094427852890956</v>
      </c>
      <c r="P1337" s="30">
        <f t="shared" si="429"/>
        <v>5.5185934802411074</v>
      </c>
      <c r="Q1337" s="30">
        <f t="shared" si="430"/>
        <v>6.0421954425984532E-2</v>
      </c>
      <c r="R1337" s="30">
        <f t="shared" si="415"/>
        <v>-12.115997757681612</v>
      </c>
      <c r="S1337" s="30">
        <f t="shared" si="416"/>
        <v>0.1683152454634777</v>
      </c>
      <c r="T1337" s="30">
        <f t="shared" si="417"/>
        <v>-15.112938729762501</v>
      </c>
      <c r="U1337" s="39">
        <f t="shared" si="418"/>
        <v>-1288863.5164117452</v>
      </c>
      <c r="V1337" s="39">
        <f t="shared" si="431"/>
        <v>-154663.62196940943</v>
      </c>
      <c r="W1337" s="39">
        <f t="shared" si="432"/>
        <v>39610964.673475079</v>
      </c>
      <c r="X1337" s="30">
        <f t="shared" si="433"/>
        <v>313.63104990075504</v>
      </c>
    </row>
    <row r="1338" spans="5:24" x14ac:dyDescent="0.3">
      <c r="E1338" s="30">
        <f t="shared" si="419"/>
        <v>13.35999999999976</v>
      </c>
      <c r="F1338" s="30">
        <f t="shared" si="420"/>
        <v>250.00214161597714</v>
      </c>
      <c r="G1338" s="30">
        <f t="shared" si="414"/>
        <v>5.5214694842894634</v>
      </c>
      <c r="H1338" s="30">
        <f t="shared" si="421"/>
        <v>-4.8451836071183862E-2</v>
      </c>
      <c r="I1338" s="30">
        <f t="shared" si="422"/>
        <v>-0.10796006064563418</v>
      </c>
      <c r="J1338" s="30">
        <f t="shared" si="423"/>
        <v>8.0031029635000568</v>
      </c>
      <c r="K1338" s="30">
        <f t="shared" si="424"/>
        <v>136.29265956521235</v>
      </c>
      <c r="L1338" s="30">
        <f t="shared" si="425"/>
        <v>5446.5315802480427</v>
      </c>
      <c r="M1338" s="30">
        <f t="shared" si="426"/>
        <v>-3.687958747121758E-3</v>
      </c>
      <c r="N1338" s="30">
        <f t="shared" si="427"/>
        <v>4.4858453722177179E-2</v>
      </c>
      <c r="O1338" s="30">
        <f t="shared" si="428"/>
        <v>24.987201552603292</v>
      </c>
      <c r="P1338" s="30">
        <f t="shared" si="429"/>
        <v>5.5691916662514069</v>
      </c>
      <c r="Q1338" s="30">
        <f t="shared" si="430"/>
        <v>6.0422647336049927E-2</v>
      </c>
      <c r="R1338" s="30">
        <f t="shared" si="415"/>
        <v>-12.136707085097312</v>
      </c>
      <c r="S1338" s="30">
        <f t="shared" si="416"/>
        <v>0.1655532149412281</v>
      </c>
      <c r="T1338" s="30">
        <f t="shared" si="417"/>
        <v>-15.105791236119398</v>
      </c>
      <c r="U1338" s="39">
        <f t="shared" si="418"/>
        <v>-1279336.6911793195</v>
      </c>
      <c r="V1338" s="39">
        <f t="shared" si="431"/>
        <v>-153520.40294151835</v>
      </c>
      <c r="W1338" s="39">
        <f t="shared" si="432"/>
        <v>39609429.469445661</v>
      </c>
      <c r="X1338" s="30">
        <f t="shared" si="433"/>
        <v>313.74029840138934</v>
      </c>
    </row>
    <row r="1339" spans="5:24" x14ac:dyDescent="0.3">
      <c r="E1339" s="30">
        <f t="shared" si="419"/>
        <v>13.369999999999759</v>
      </c>
      <c r="F1339" s="30">
        <f t="shared" si="420"/>
        <v>249.88077454512617</v>
      </c>
      <c r="G1339" s="30">
        <f t="shared" si="414"/>
        <v>5.5209839022889104</v>
      </c>
      <c r="H1339" s="30">
        <f t="shared" si="421"/>
        <v>-4.8558200055293099E-2</v>
      </c>
      <c r="I1339" s="30">
        <f t="shared" si="422"/>
        <v>-0.10630452849622191</v>
      </c>
      <c r="J1339" s="30">
        <f t="shared" si="423"/>
        <v>7.8520450511388624</v>
      </c>
      <c r="K1339" s="30">
        <f t="shared" si="424"/>
        <v>136.41854115884666</v>
      </c>
      <c r="L1339" s="30">
        <f t="shared" si="425"/>
        <v>5451.5620644816654</v>
      </c>
      <c r="M1339" s="30">
        <f t="shared" si="426"/>
        <v>-3.6626551512428281E-3</v>
      </c>
      <c r="N1339" s="30">
        <f t="shared" si="427"/>
        <v>4.4990825984330955E-2</v>
      </c>
      <c r="O1339" s="30">
        <f t="shared" si="428"/>
        <v>24.880025963783023</v>
      </c>
      <c r="P1339" s="30">
        <f t="shared" si="429"/>
        <v>5.6200343011750427</v>
      </c>
      <c r="Q1339" s="30">
        <f t="shared" si="430"/>
        <v>6.0423330533138656E-2</v>
      </c>
      <c r="R1339" s="30">
        <f t="shared" si="415"/>
        <v>-12.157569550473863</v>
      </c>
      <c r="S1339" s="30">
        <f t="shared" si="416"/>
        <v>0.16285080429009083</v>
      </c>
      <c r="T1339" s="30">
        <f t="shared" si="417"/>
        <v>-15.098628634216858</v>
      </c>
      <c r="U1339" s="39">
        <f t="shared" si="418"/>
        <v>-1269942.1741015154</v>
      </c>
      <c r="V1339" s="39">
        <f t="shared" si="431"/>
        <v>-152393.06089218185</v>
      </c>
      <c r="W1339" s="39">
        <f t="shared" si="432"/>
        <v>39607905.53883674</v>
      </c>
      <c r="X1339" s="30">
        <f t="shared" si="433"/>
        <v>313.84928408069896</v>
      </c>
    </row>
    <row r="1340" spans="5:24" x14ac:dyDescent="0.3">
      <c r="E1340" s="30">
        <f t="shared" si="419"/>
        <v>13.379999999999759</v>
      </c>
      <c r="F1340" s="30">
        <f t="shared" si="420"/>
        <v>249.75919884962144</v>
      </c>
      <c r="G1340" s="30">
        <f t="shared" si="414"/>
        <v>5.5204972490810897</v>
      </c>
      <c r="H1340" s="30">
        <f t="shared" si="421"/>
        <v>-4.8665320782070864E-2</v>
      </c>
      <c r="I1340" s="30">
        <f t="shared" si="422"/>
        <v>-0.104676020453321</v>
      </c>
      <c r="J1340" s="30">
        <f t="shared" si="423"/>
        <v>7.7010587647966942</v>
      </c>
      <c r="K1340" s="30">
        <f t="shared" si="424"/>
        <v>136.5443630641318</v>
      </c>
      <c r="L1340" s="30">
        <f t="shared" si="425"/>
        <v>5456.5901634475858</v>
      </c>
      <c r="M1340" s="30">
        <f t="shared" si="426"/>
        <v>-3.6377031341968879E-3</v>
      </c>
      <c r="N1340" s="30">
        <f t="shared" si="427"/>
        <v>4.5123595959542455E-2</v>
      </c>
      <c r="O1340" s="30">
        <f t="shared" si="428"/>
        <v>24.772901193623255</v>
      </c>
      <c r="P1340" s="30">
        <f t="shared" si="429"/>
        <v>5.6711233146580886</v>
      </c>
      <c r="Q1340" s="30">
        <f t="shared" si="430"/>
        <v>6.0424004237598895E-2</v>
      </c>
      <c r="R1340" s="30">
        <f t="shared" si="415"/>
        <v>-12.178582996519111</v>
      </c>
      <c r="S1340" s="30">
        <f t="shared" si="416"/>
        <v>0.16020632422177336</v>
      </c>
      <c r="T1340" s="30">
        <f t="shared" si="417"/>
        <v>-15.091450889668831</v>
      </c>
      <c r="U1340" s="39">
        <f t="shared" si="418"/>
        <v>-1260676.9692366468</v>
      </c>
      <c r="V1340" s="39">
        <f t="shared" si="431"/>
        <v>-151281.23630839761</v>
      </c>
      <c r="W1340" s="39">
        <f t="shared" si="432"/>
        <v>39606392.726473659</v>
      </c>
      <c r="X1340" s="30">
        <f t="shared" si="433"/>
        <v>313.95800710285738</v>
      </c>
    </row>
    <row r="1341" spans="5:24" x14ac:dyDescent="0.3">
      <c r="E1341" s="30">
        <f t="shared" si="419"/>
        <v>13.389999999999759</v>
      </c>
      <c r="F1341" s="30">
        <f t="shared" si="420"/>
        <v>249.63741301965624</v>
      </c>
      <c r="G1341" s="30">
        <f t="shared" si="414"/>
        <v>5.520009517168277</v>
      </c>
      <c r="H1341" s="30">
        <f t="shared" si="421"/>
        <v>-4.8773191281270556E-2</v>
      </c>
      <c r="I1341" s="30">
        <f t="shared" si="422"/>
        <v>-0.10307395721110327</v>
      </c>
      <c r="J1341" s="30">
        <f t="shared" si="423"/>
        <v>7.5501442559000056</v>
      </c>
      <c r="K1341" s="30">
        <f t="shared" si="424"/>
        <v>136.67012515487903</v>
      </c>
      <c r="L1341" s="30">
        <f t="shared" si="425"/>
        <v>5461.6158721030479</v>
      </c>
      <c r="M1341" s="30">
        <f t="shared" si="426"/>
        <v>-3.6130947549255204E-3</v>
      </c>
      <c r="N1341" s="30">
        <f t="shared" si="427"/>
        <v>4.5256764842742471E-2</v>
      </c>
      <c r="O1341" s="30">
        <f t="shared" si="428"/>
        <v>24.665827349561056</v>
      </c>
      <c r="P1341" s="30">
        <f t="shared" si="429"/>
        <v>5.7224606844276407</v>
      </c>
      <c r="Q1341" s="30">
        <f t="shared" si="430"/>
        <v>6.0424668663839227E-2</v>
      </c>
      <c r="R1341" s="30">
        <f t="shared" si="415"/>
        <v>-12.199745324595655</v>
      </c>
      <c r="S1341" s="30">
        <f t="shared" si="416"/>
        <v>0.15761814320000173</v>
      </c>
      <c r="T1341" s="30">
        <f t="shared" si="417"/>
        <v>-15.084257967810712</v>
      </c>
      <c r="U1341" s="39">
        <f t="shared" si="418"/>
        <v>-1251538.1620567902</v>
      </c>
      <c r="V1341" s="39">
        <f t="shared" si="431"/>
        <v>-150184.57944681481</v>
      </c>
      <c r="W1341" s="39">
        <f t="shared" si="432"/>
        <v>39604890.88067919</v>
      </c>
      <c r="X1341" s="30">
        <f t="shared" si="433"/>
        <v>314.06646763100196</v>
      </c>
    </row>
    <row r="1342" spans="5:24" x14ac:dyDescent="0.3">
      <c r="E1342" s="30">
        <f t="shared" si="419"/>
        <v>13.399999999999759</v>
      </c>
      <c r="F1342" s="30">
        <f t="shared" si="420"/>
        <v>249.51541556641027</v>
      </c>
      <c r="G1342" s="30">
        <f t="shared" si="414"/>
        <v>5.519520699120223</v>
      </c>
      <c r="H1342" s="30">
        <f t="shared" si="421"/>
        <v>-4.8881804805400719E-2</v>
      </c>
      <c r="I1342" s="30">
        <f t="shared" si="422"/>
        <v>-0.10149777577910325</v>
      </c>
      <c r="J1342" s="30">
        <f t="shared" si="423"/>
        <v>7.3993016762218984</v>
      </c>
      <c r="K1342" s="30">
        <f t="shared" si="424"/>
        <v>136.79582730461078</v>
      </c>
      <c r="L1342" s="30">
        <f t="shared" si="425"/>
        <v>5466.6391853937494</v>
      </c>
      <c r="M1342" s="30">
        <f t="shared" si="426"/>
        <v>-3.5888222848422411E-3</v>
      </c>
      <c r="N1342" s="30">
        <f t="shared" si="427"/>
        <v>4.5390333832451696E-2</v>
      </c>
      <c r="O1342" s="30">
        <f t="shared" si="428"/>
        <v>24.558804539279439</v>
      </c>
      <c r="P1342" s="30">
        <f t="shared" si="429"/>
        <v>5.7740484370662148</v>
      </c>
      <c r="Q1342" s="30">
        <f t="shared" si="430"/>
        <v>6.0425324020531475E-2</v>
      </c>
      <c r="R1342" s="30">
        <f t="shared" si="415"/>
        <v>-12.221054492698682</v>
      </c>
      <c r="S1342" s="30">
        <f t="shared" si="416"/>
        <v>0.15508468513149345</v>
      </c>
      <c r="T1342" s="30">
        <f t="shared" si="417"/>
        <v>-15.077049833717904</v>
      </c>
      <c r="U1342" s="39">
        <f t="shared" si="418"/>
        <v>-1242522.9166702144</v>
      </c>
      <c r="V1342" s="39">
        <f t="shared" si="431"/>
        <v>-149102.75000042573</v>
      </c>
      <c r="W1342" s="39">
        <f t="shared" si="432"/>
        <v>39603399.853179187</v>
      </c>
      <c r="X1342" s="30">
        <f t="shared" si="433"/>
        <v>314.17466582723137</v>
      </c>
    </row>
    <row r="1343" spans="5:24" x14ac:dyDescent="0.3">
      <c r="E1343" s="30">
        <f t="shared" si="419"/>
        <v>13.409999999999759</v>
      </c>
      <c r="F1343" s="30">
        <f t="shared" si="420"/>
        <v>249.39320502148328</v>
      </c>
      <c r="G1343" s="30">
        <f t="shared" si="414"/>
        <v>5.5190307875719826</v>
      </c>
      <c r="H1343" s="30">
        <f t="shared" si="421"/>
        <v>-4.8991154824040706E-2</v>
      </c>
      <c r="I1343" s="30">
        <f t="shared" si="422"/>
        <v>-9.9946928927788323E-2</v>
      </c>
      <c r="J1343" s="30">
        <f t="shared" si="423"/>
        <v>7.2485311778847192</v>
      </c>
      <c r="K1343" s="30">
        <f t="shared" si="424"/>
        <v>136.92146938655844</v>
      </c>
      <c r="L1343" s="30">
        <f t="shared" si="425"/>
        <v>5471.6600982537602</v>
      </c>
      <c r="M1343" s="30">
        <f t="shared" si="426"/>
        <v>-3.5648782006155351E-3</v>
      </c>
      <c r="N1343" s="30">
        <f t="shared" si="427"/>
        <v>4.5524304130792045E-2</v>
      </c>
      <c r="O1343" s="30">
        <f t="shared" si="428"/>
        <v>24.451832870709211</v>
      </c>
      <c r="P1343" s="30">
        <f t="shared" si="429"/>
        <v>5.8258886488127679</v>
      </c>
      <c r="Q1343" s="30">
        <f t="shared" si="430"/>
        <v>6.0425970510805595E-2</v>
      </c>
      <c r="R1343" s="30">
        <f t="shared" si="415"/>
        <v>-12.242508513513705</v>
      </c>
      <c r="S1343" s="30">
        <f t="shared" si="416"/>
        <v>0.15260442716218126</v>
      </c>
      <c r="T1343" s="30">
        <f t="shared" si="417"/>
        <v>-15.069826452223442</v>
      </c>
      <c r="U1343" s="39">
        <f t="shared" si="418"/>
        <v>-1233628.4731536272</v>
      </c>
      <c r="V1343" s="39">
        <f t="shared" si="431"/>
        <v>-148035.41677843526</v>
      </c>
      <c r="W1343" s="39">
        <f t="shared" si="432"/>
        <v>39601919.499011405</v>
      </c>
      <c r="X1343" s="30">
        <f t="shared" si="433"/>
        <v>314.28260185260405</v>
      </c>
    </row>
    <row r="1344" spans="5:24" x14ac:dyDescent="0.3">
      <c r="E1344" s="30">
        <f t="shared" si="419"/>
        <v>13.419999999999758</v>
      </c>
      <c r="F1344" s="30">
        <f t="shared" si="420"/>
        <v>249.27077993634813</v>
      </c>
      <c r="G1344" s="30">
        <f t="shared" si="414"/>
        <v>5.5185397752218321</v>
      </c>
      <c r="H1344" s="30">
        <f t="shared" si="421"/>
        <v>-4.9101235015047706E-2</v>
      </c>
      <c r="I1344" s="30">
        <f t="shared" si="422"/>
        <v>-9.842088465616651E-2</v>
      </c>
      <c r="J1344" s="30">
        <f t="shared" si="423"/>
        <v>7.0978329133624847</v>
      </c>
      <c r="K1344" s="30">
        <f t="shared" si="424"/>
        <v>137.04705127366032</v>
      </c>
      <c r="L1344" s="30">
        <f t="shared" si="425"/>
        <v>5476.6786056054361</v>
      </c>
      <c r="M1344" s="30">
        <f t="shared" si="426"/>
        <v>-3.5412551772345344E-3</v>
      </c>
      <c r="N1344" s="30">
        <f t="shared" si="427"/>
        <v>4.5658676943497081E-2</v>
      </c>
      <c r="O1344" s="30">
        <f t="shared" si="428"/>
        <v>24.344912452030684</v>
      </c>
      <c r="P1344" s="30">
        <f t="shared" si="429"/>
        <v>5.8779834463909637</v>
      </c>
      <c r="Q1344" s="30">
        <f t="shared" si="430"/>
        <v>6.0426608332436883E-2</v>
      </c>
      <c r="R1344" s="30">
        <f t="shared" si="415"/>
        <v>-12.264105452550156</v>
      </c>
      <c r="S1344" s="30">
        <f t="shared" si="416"/>
        <v>0.15017589757332056</v>
      </c>
      <c r="T1344" s="30">
        <f t="shared" si="417"/>
        <v>-15.062587787934774</v>
      </c>
      <c r="U1344" s="39">
        <f t="shared" si="418"/>
        <v>-1224852.1449892733</v>
      </c>
      <c r="V1344" s="39">
        <f t="shared" si="431"/>
        <v>-146982.2573987128</v>
      </c>
      <c r="W1344" s="39">
        <f t="shared" si="432"/>
        <v>39600449.676437415</v>
      </c>
      <c r="X1344" s="30">
        <f t="shared" si="433"/>
        <v>314.39027586713615</v>
      </c>
    </row>
    <row r="1345" spans="5:24" x14ac:dyDescent="0.3">
      <c r="E1345" s="30">
        <f t="shared" si="419"/>
        <v>13.429999999999758</v>
      </c>
      <c r="F1345" s="30">
        <f t="shared" si="420"/>
        <v>249.14813888182263</v>
      </c>
      <c r="G1345" s="30">
        <f t="shared" si="414"/>
        <v>5.5180476548292452</v>
      </c>
      <c r="H1345" s="30">
        <f t="shared" si="421"/>
        <v>-4.9212039258694773E-2</v>
      </c>
      <c r="I1345" s="30">
        <f t="shared" si="422"/>
        <v>-9.6919125680433302E-2</v>
      </c>
      <c r="J1345" s="30">
        <f t="shared" si="423"/>
        <v>6.947207035483137</v>
      </c>
      <c r="K1345" s="30">
        <f t="shared" si="424"/>
        <v>137.17257283855977</v>
      </c>
      <c r="L1345" s="30">
        <f t="shared" si="425"/>
        <v>5481.6947023593484</v>
      </c>
      <c r="M1345" s="30">
        <f t="shared" si="426"/>
        <v>-3.517946081344636E-3</v>
      </c>
      <c r="N1345" s="30">
        <f t="shared" si="427"/>
        <v>4.5793453479923023E-2</v>
      </c>
      <c r="O1345" s="30">
        <f t="shared" si="428"/>
        <v>24.238043391675287</v>
      </c>
      <c r="P1345" s="30">
        <f t="shared" si="429"/>
        <v>5.9303350078648549</v>
      </c>
      <c r="Q1345" s="30">
        <f t="shared" si="430"/>
        <v>6.0427237678025908E-2</v>
      </c>
      <c r="R1345" s="30">
        <f t="shared" si="415"/>
        <v>-12.285843426347762</v>
      </c>
      <c r="S1345" s="30">
        <f t="shared" si="416"/>
        <v>0.14779767377242767</v>
      </c>
      <c r="T1345" s="30">
        <f t="shared" si="417"/>
        <v>-15.055333805249704</v>
      </c>
      <c r="U1345" s="39">
        <f t="shared" si="418"/>
        <v>-1216191.3166021542</v>
      </c>
      <c r="V1345" s="39">
        <f t="shared" si="431"/>
        <v>-145942.95799225848</v>
      </c>
      <c r="W1345" s="39">
        <f t="shared" si="432"/>
        <v>39598990.246857494</v>
      </c>
      <c r="X1345" s="30">
        <f t="shared" si="433"/>
        <v>314.4976880298006</v>
      </c>
    </row>
    <row r="1346" spans="5:24" x14ac:dyDescent="0.3">
      <c r="E1346" s="30">
        <f t="shared" si="419"/>
        <v>13.439999999999758</v>
      </c>
      <c r="F1346" s="30">
        <f t="shared" si="420"/>
        <v>249.02528044755914</v>
      </c>
      <c r="G1346" s="30">
        <f t="shared" ref="G1346:G1409" si="434">LN(F1346)</f>
        <v>5.5175544192129431</v>
      </c>
      <c r="H1346" s="30">
        <f t="shared" si="421"/>
        <v>-4.9323561630210122E-2</v>
      </c>
      <c r="I1346" s="30">
        <f t="shared" si="422"/>
        <v>-9.5441148942709025E-2</v>
      </c>
      <c r="J1346" s="30">
        <f t="shared" si="423"/>
        <v>6.7966536974306404</v>
      </c>
      <c r="K1346" s="30">
        <f t="shared" si="424"/>
        <v>137.29803395360352</v>
      </c>
      <c r="L1346" s="30">
        <f t="shared" si="425"/>
        <v>5486.7083834142104</v>
      </c>
      <c r="M1346" s="30">
        <f t="shared" si="426"/>
        <v>-3.4949439648409757E-3</v>
      </c>
      <c r="N1346" s="30">
        <f t="shared" si="427"/>
        <v>4.5928634953059565E-2</v>
      </c>
      <c r="O1346" s="30">
        <f t="shared" si="428"/>
        <v>24.131225798327041</v>
      </c>
      <c r="P1346" s="30">
        <f t="shared" si="429"/>
        <v>5.9829455635227289</v>
      </c>
      <c r="Q1346" s="30">
        <f t="shared" si="430"/>
        <v>6.0427858735171508E-2</v>
      </c>
      <c r="R1346" s="30">
        <f t="shared" ref="R1346:R1409" si="435">F1346*(M1346-N1346)</f>
        <v>-12.307720600752255</v>
      </c>
      <c r="S1346" s="30">
        <f t="shared" ref="S1346:S1409" si="436">-M1346*F1346/P1346</f>
        <v>0.1454683803742621</v>
      </c>
      <c r="T1346" s="30">
        <f t="shared" ref="T1346:T1409" si="437">-Q1346*F1346</f>
        <v>-15.048064468371571</v>
      </c>
      <c r="U1346" s="39">
        <f t="shared" ref="U1346:U1409" si="438">M1346*F1346/0.9*$B$15*1000/32</f>
        <v>-1207643.4409928927</v>
      </c>
      <c r="V1346" s="39">
        <f t="shared" si="431"/>
        <v>-144917.21291914713</v>
      </c>
      <c r="W1346" s="39">
        <f t="shared" si="432"/>
        <v>39597541.074728303</v>
      </c>
      <c r="X1346" s="30">
        <f t="shared" si="433"/>
        <v>314.60483849852562</v>
      </c>
    </row>
    <row r="1347" spans="5:24" x14ac:dyDescent="0.3">
      <c r="E1347" s="30">
        <f t="shared" ref="E1347:E1410" si="439">E1346+$B$11</f>
        <v>13.449999999999758</v>
      </c>
      <c r="F1347" s="30">
        <f t="shared" ref="F1347:F1410" si="440">$B$11*R1346+F1346</f>
        <v>248.9022032415516</v>
      </c>
      <c r="G1347" s="30">
        <f t="shared" si="434"/>
        <v>5.5170600612489995</v>
      </c>
      <c r="H1347" s="30">
        <f t="shared" si="421"/>
        <v>-4.9435796394359244E-2</v>
      </c>
      <c r="I1347" s="30">
        <f t="shared" si="422"/>
        <v>-9.3986465138966399E-2</v>
      </c>
      <c r="J1347" s="30">
        <f t="shared" si="423"/>
        <v>6.6461730527469243</v>
      </c>
      <c r="K1347" s="30">
        <f t="shared" si="424"/>
        <v>137.42343449083995</v>
      </c>
      <c r="L1347" s="30">
        <f t="shared" si="425"/>
        <v>5491.7196436568174</v>
      </c>
      <c r="M1347" s="30">
        <f t="shared" si="426"/>
        <v>-3.4722420587083029E-3</v>
      </c>
      <c r="N1347" s="30">
        <f t="shared" si="427"/>
        <v>4.6064222579541E-2</v>
      </c>
      <c r="O1347" s="30">
        <f t="shared" si="428"/>
        <v>24.024459780923944</v>
      </c>
      <c r="P1347" s="30">
        <f t="shared" si="429"/>
        <v>6.0358173967900957</v>
      </c>
      <c r="Q1347" s="30">
        <f t="shared" si="430"/>
        <v>6.0428471686637092E-2</v>
      </c>
      <c r="R1347" s="30">
        <f t="shared" si="435"/>
        <v>-12.329735189257462</v>
      </c>
      <c r="S1347" s="30">
        <f t="shared" si="436"/>
        <v>0.14318668736733042</v>
      </c>
      <c r="T1347" s="30">
        <f t="shared" si="437"/>
        <v>-15.040779741323693</v>
      </c>
      <c r="U1347" s="39">
        <f t="shared" si="438"/>
        <v>-1199206.0374619823</v>
      </c>
      <c r="V1347" s="39">
        <f t="shared" si="431"/>
        <v>-143904.72449543787</v>
      </c>
      <c r="W1347" s="39">
        <f t="shared" si="432"/>
        <v>39596102.027483352</v>
      </c>
      <c r="X1347" s="30">
        <f t="shared" si="433"/>
        <v>314.71172743019446</v>
      </c>
    </row>
    <row r="1348" spans="5:24" x14ac:dyDescent="0.3">
      <c r="E1348" s="30">
        <f t="shared" si="439"/>
        <v>13.459999999999757</v>
      </c>
      <c r="F1348" s="30">
        <f t="shared" si="440"/>
        <v>248.77890588965903</v>
      </c>
      <c r="G1348" s="30">
        <f t="shared" si="434"/>
        <v>5.516564573869017</v>
      </c>
      <c r="H1348" s="30">
        <f t="shared" ref="H1348:H1411" si="441">(G1348-G1347)/$B$11</f>
        <v>-4.9548737998250658E-2</v>
      </c>
      <c r="I1348" s="30">
        <f t="shared" si="422"/>
        <v>-9.2554598265293095E-2</v>
      </c>
      <c r="J1348" s="30">
        <f t="shared" si="423"/>
        <v>6.4957652553336871</v>
      </c>
      <c r="K1348" s="30">
        <f t="shared" si="424"/>
        <v>137.54877432201764</v>
      </c>
      <c r="L1348" s="30">
        <f t="shared" si="425"/>
        <v>5496.7284779619804</v>
      </c>
      <c r="M1348" s="30">
        <f t="shared" si="426"/>
        <v>-3.4498337670963572E-3</v>
      </c>
      <c r="N1348" s="30">
        <f t="shared" si="427"/>
        <v>4.6200217579656713E-2</v>
      </c>
      <c r="O1348" s="30">
        <f t="shared" si="428"/>
        <v>23.917745448659254</v>
      </c>
      <c r="P1348" s="30">
        <f t="shared" si="429"/>
        <v>6.0889528451714563</v>
      </c>
      <c r="Q1348" s="30">
        <f t="shared" si="430"/>
        <v>6.0429076710510614E-2</v>
      </c>
      <c r="R1348" s="30">
        <f t="shared" si="435"/>
        <v>-12.35188545141062</v>
      </c>
      <c r="S1348" s="30">
        <f t="shared" si="436"/>
        <v>0.14095130836167044</v>
      </c>
      <c r="T1348" s="30">
        <f t="shared" si="437"/>
        <v>-15.033479587963106</v>
      </c>
      <c r="U1348" s="39">
        <f t="shared" si="438"/>
        <v>-1190876.6894213741</v>
      </c>
      <c r="V1348" s="39">
        <f t="shared" si="431"/>
        <v>-142905.2027305649</v>
      </c>
      <c r="W1348" s="39">
        <f t="shared" si="432"/>
        <v>39594672.975456044</v>
      </c>
      <c r="X1348" s="30">
        <f t="shared" si="433"/>
        <v>314.8183549806447</v>
      </c>
    </row>
    <row r="1349" spans="5:24" x14ac:dyDescent="0.3">
      <c r="E1349" s="30">
        <f t="shared" si="439"/>
        <v>13.469999999999757</v>
      </c>
      <c r="F1349" s="30">
        <f t="shared" si="440"/>
        <v>248.65538703514491</v>
      </c>
      <c r="G1349" s="30">
        <f t="shared" si="434"/>
        <v>5.516067950058356</v>
      </c>
      <c r="H1349" s="30">
        <f t="shared" si="441"/>
        <v>-4.9662381066095662E-2</v>
      </c>
      <c r="I1349" s="30">
        <f t="shared" si="422"/>
        <v>-9.1145085181676397E-2</v>
      </c>
      <c r="J1349" s="30">
        <f t="shared" si="423"/>
        <v>6.3454304594540556</v>
      </c>
      <c r="K1349" s="30">
        <f t="shared" si="424"/>
        <v>137.67405331858399</v>
      </c>
      <c r="L1349" s="30">
        <f t="shared" si="425"/>
        <v>5501.7348811924794</v>
      </c>
      <c r="M1349" s="30">
        <f t="shared" si="426"/>
        <v>-3.4277126616203937E-3</v>
      </c>
      <c r="N1349" s="30">
        <f t="shared" si="427"/>
        <v>4.6336621177362758E-2</v>
      </c>
      <c r="O1349" s="30">
        <f t="shared" si="428"/>
        <v>23.811082910982655</v>
      </c>
      <c r="P1349" s="30">
        <f t="shared" si="429"/>
        <v>6.1423543012227597</v>
      </c>
      <c r="Q1349" s="30">
        <f t="shared" si="430"/>
        <v>6.0429673980358464E-2</v>
      </c>
      <c r="R1349" s="30">
        <f t="shared" si="435"/>
        <v>-12.374169691278516</v>
      </c>
      <c r="S1349" s="30">
        <f t="shared" si="436"/>
        <v>0.13876099891385529</v>
      </c>
      <c r="T1349" s="30">
        <f t="shared" si="437"/>
        <v>-15.026163971993659</v>
      </c>
      <c r="U1349" s="39">
        <f t="shared" si="438"/>
        <v>-1182653.0422895569</v>
      </c>
      <c r="V1349" s="39">
        <f t="shared" si="431"/>
        <v>-141918.36507474683</v>
      </c>
      <c r="W1349" s="39">
        <f t="shared" si="432"/>
        <v>39593253.791805297</v>
      </c>
      <c r="X1349" s="30">
        <f t="shared" si="433"/>
        <v>314.92472130466831</v>
      </c>
    </row>
    <row r="1350" spans="5:24" x14ac:dyDescent="0.3">
      <c r="E1350" s="30">
        <f t="shared" si="439"/>
        <v>13.479999999999757</v>
      </c>
      <c r="F1350" s="30">
        <f t="shared" si="440"/>
        <v>248.53164533823212</v>
      </c>
      <c r="G1350" s="30">
        <f t="shared" si="434"/>
        <v>5.5155701828544244</v>
      </c>
      <c r="H1350" s="30">
        <f t="shared" si="441"/>
        <v>-4.9776720393168716E-2</v>
      </c>
      <c r="I1350" s="30">
        <f t="shared" si="422"/>
        <v>-8.975747519253785E-2</v>
      </c>
      <c r="J1350" s="30">
        <f t="shared" si="423"/>
        <v>6.1951688197341186</v>
      </c>
      <c r="K1350" s="30">
        <f t="shared" si="424"/>
        <v>137.79927135168393</v>
      </c>
      <c r="L1350" s="30">
        <f t="shared" si="425"/>
        <v>5506.7388481990001</v>
      </c>
      <c r="M1350" s="30">
        <f t="shared" si="426"/>
        <v>-3.40587247587701E-3</v>
      </c>
      <c r="N1350" s="30">
        <f t="shared" si="427"/>
        <v>4.6473434600292345E-2</v>
      </c>
      <c r="O1350" s="30">
        <f t="shared" si="428"/>
        <v>23.704472277601358</v>
      </c>
      <c r="P1350" s="30">
        <f t="shared" si="429"/>
        <v>6.1960242135540682</v>
      </c>
      <c r="Q1350" s="30">
        <f t="shared" si="430"/>
        <v>6.0430263665373532E-2</v>
      </c>
      <c r="R1350" s="30">
        <f t="shared" si="435"/>
        <v>-12.396586255971293</v>
      </c>
      <c r="S1350" s="30">
        <f t="shared" si="436"/>
        <v>0.13661455492543567</v>
      </c>
      <c r="T1350" s="30">
        <f t="shared" si="437"/>
        <v>-15.01883285697847</v>
      </c>
      <c r="U1350" s="39">
        <f t="shared" si="438"/>
        <v>-1174532.8014664783</v>
      </c>
      <c r="V1350" s="39">
        <f t="shared" si="431"/>
        <v>-140943.93617597737</v>
      </c>
      <c r="W1350" s="39">
        <f t="shared" si="432"/>
        <v>39591844.352443539</v>
      </c>
      <c r="X1350" s="30">
        <f t="shared" si="433"/>
        <v>315.03082655601128</v>
      </c>
    </row>
    <row r="1351" spans="5:24" x14ac:dyDescent="0.3">
      <c r="E1351" s="30">
        <f t="shared" si="439"/>
        <v>13.489999999999757</v>
      </c>
      <c r="F1351" s="30">
        <f t="shared" si="440"/>
        <v>248.40767947567241</v>
      </c>
      <c r="G1351" s="30">
        <f t="shared" si="434"/>
        <v>5.5150712653450178</v>
      </c>
      <c r="H1351" s="30">
        <f t="shared" si="441"/>
        <v>-4.989175094065601E-2</v>
      </c>
      <c r="I1351" s="30">
        <f t="shared" si="422"/>
        <v>-8.8391329643283487E-2</v>
      </c>
      <c r="J1351" s="30">
        <f t="shared" si="423"/>
        <v>6.0449804911643339</v>
      </c>
      <c r="K1351" s="30">
        <f t="shared" si="424"/>
        <v>137.92442829215875</v>
      </c>
      <c r="L1351" s="30">
        <f t="shared" si="425"/>
        <v>5511.740373820101</v>
      </c>
      <c r="M1351" s="30">
        <f t="shared" si="426"/>
        <v>-3.3843071001659042E-3</v>
      </c>
      <c r="N1351" s="30">
        <f t="shared" si="427"/>
        <v>4.6610659079767323E-2</v>
      </c>
      <c r="O1351" s="30">
        <f t="shared" si="428"/>
        <v>23.597913658481097</v>
      </c>
      <c r="P1351" s="30">
        <f t="shared" si="429"/>
        <v>6.2499650878639486</v>
      </c>
      <c r="Q1351" s="30">
        <f t="shared" si="430"/>
        <v>6.0430845930517736E-2</v>
      </c>
      <c r="R1351" s="30">
        <f t="shared" si="435"/>
        <v>-12.419133534221936</v>
      </c>
      <c r="S1351" s="30">
        <f t="shared" si="436"/>
        <v>0.13451081111119875</v>
      </c>
      <c r="T1351" s="30">
        <f t="shared" si="437"/>
        <v>-15.011486206351792</v>
      </c>
      <c r="U1351" s="39">
        <f t="shared" si="438"/>
        <v>-1166513.7303848227</v>
      </c>
      <c r="V1351" s="39">
        <f t="shared" si="431"/>
        <v>-139981.64764617872</v>
      </c>
      <c r="W1351" s="39">
        <f t="shared" si="432"/>
        <v>39590444.535967074</v>
      </c>
      <c r="X1351" s="30">
        <f t="shared" si="433"/>
        <v>315.13667088737435</v>
      </c>
    </row>
    <row r="1352" spans="5:24" x14ac:dyDescent="0.3">
      <c r="E1352" s="30">
        <f t="shared" si="439"/>
        <v>13.499999999999757</v>
      </c>
      <c r="F1352" s="30">
        <f t="shared" si="440"/>
        <v>248.28348814033018</v>
      </c>
      <c r="G1352" s="30">
        <f t="shared" si="434"/>
        <v>5.5145711906667163</v>
      </c>
      <c r="H1352" s="30">
        <f t="shared" si="441"/>
        <v>-5.0007467830148755E-2</v>
      </c>
      <c r="I1352" s="30">
        <f t="shared" si="422"/>
        <v>-8.7046221532171494E-2</v>
      </c>
      <c r="J1352" s="30">
        <f t="shared" si="423"/>
        <v>5.8948656291008161</v>
      </c>
      <c r="K1352" s="30">
        <f t="shared" si="424"/>
        <v>138.04952401054501</v>
      </c>
      <c r="L1352" s="30">
        <f t="shared" si="425"/>
        <v>5516.7394528821587</v>
      </c>
      <c r="M1352" s="30">
        <f t="shared" si="426"/>
        <v>-3.3630105764086782E-3</v>
      </c>
      <c r="N1352" s="30">
        <f t="shared" si="427"/>
        <v>4.6748295850808787E-2</v>
      </c>
      <c r="O1352" s="30">
        <f t="shared" si="428"/>
        <v>23.491407163847029</v>
      </c>
      <c r="P1352" s="30">
        <f t="shared" si="429"/>
        <v>6.3041794880058459</v>
      </c>
      <c r="Q1352" s="30">
        <f t="shared" si="430"/>
        <v>6.043142093665918E-2</v>
      </c>
      <c r="R1352" s="30">
        <f t="shared" si="435"/>
        <v>-12.441809955018499</v>
      </c>
      <c r="S1352" s="30">
        <f t="shared" si="436"/>
        <v>0.13244863953384869</v>
      </c>
      <c r="T1352" s="30">
        <f t="shared" si="437"/>
        <v>-15.00412398343032</v>
      </c>
      <c r="U1352" s="39">
        <f t="shared" si="438"/>
        <v>-1158593.6486343513</v>
      </c>
      <c r="V1352" s="39">
        <f t="shared" si="431"/>
        <v>-139031.23783612216</v>
      </c>
      <c r="W1352" s="39">
        <f t="shared" si="432"/>
        <v>39589054.223588713</v>
      </c>
      <c r="X1352" s="30">
        <f t="shared" si="433"/>
        <v>315.24225445041344</v>
      </c>
    </row>
    <row r="1353" spans="5:24" x14ac:dyDescent="0.3">
      <c r="E1353" s="30">
        <f t="shared" si="439"/>
        <v>13.509999999999756</v>
      </c>
      <c r="F1353" s="30">
        <f t="shared" si="440"/>
        <v>248.15907004077999</v>
      </c>
      <c r="G1353" s="30">
        <f t="shared" si="434"/>
        <v>5.5140699520033314</v>
      </c>
      <c r="H1353" s="30">
        <f t="shared" si="441"/>
        <v>-5.0123866338491752E-2</v>
      </c>
      <c r="I1353" s="30">
        <f t="shared" si="422"/>
        <v>-8.572173513683301E-2</v>
      </c>
      <c r="J1353" s="30">
        <f t="shared" si="423"/>
        <v>5.7448243892665127</v>
      </c>
      <c r="K1353" s="30">
        <f t="shared" si="424"/>
        <v>138.17455837707359</v>
      </c>
      <c r="L1353" s="30">
        <f t="shared" si="425"/>
        <v>5521.7360801993354</v>
      </c>
      <c r="M1353" s="30">
        <f t="shared" si="426"/>
        <v>-3.3419770932561635E-3</v>
      </c>
      <c r="N1353" s="30">
        <f t="shared" si="427"/>
        <v>4.6886346152148664E-2</v>
      </c>
      <c r="O1353" s="30">
        <f t="shared" si="428"/>
        <v>23.384952904184594</v>
      </c>
      <c r="P1353" s="30">
        <f t="shared" si="429"/>
        <v>6.3586700370874789</v>
      </c>
      <c r="Q1353" s="30">
        <f t="shared" si="430"/>
        <v>6.0431988840704297E-2</v>
      </c>
      <c r="R1353" s="30">
        <f t="shared" si="435"/>
        <v>-12.464613986287354</v>
      </c>
      <c r="S1353" s="30">
        <f t="shared" si="436"/>
        <v>0.13042694820187742</v>
      </c>
      <c r="T1353" s="30">
        <f t="shared" si="437"/>
        <v>-14.996746151423972</v>
      </c>
      <c r="U1353" s="39">
        <f t="shared" si="438"/>
        <v>-1150770.4301561408</v>
      </c>
      <c r="V1353" s="39">
        <f t="shared" si="431"/>
        <v>-138092.4516187369</v>
      </c>
      <c r="W1353" s="39">
        <f t="shared" si="432"/>
        <v>39587673.299072526</v>
      </c>
      <c r="X1353" s="30">
        <f t="shared" si="433"/>
        <v>315.3475773957403</v>
      </c>
    </row>
    <row r="1354" spans="5:24" x14ac:dyDescent="0.3">
      <c r="E1354" s="30">
        <f t="shared" si="439"/>
        <v>13.519999999999756</v>
      </c>
      <c r="F1354" s="30">
        <f t="shared" si="440"/>
        <v>248.03442390091712</v>
      </c>
      <c r="G1354" s="30">
        <f t="shared" si="434"/>
        <v>5.5135675425843989</v>
      </c>
      <c r="H1354" s="30">
        <f t="shared" si="441"/>
        <v>-5.0240941893253677E-2</v>
      </c>
      <c r="I1354" s="30">
        <f t="shared" si="422"/>
        <v>-8.4417465654814242E-2</v>
      </c>
      <c r="J1354" s="30">
        <f t="shared" si="423"/>
        <v>5.5948569277522733</v>
      </c>
      <c r="K1354" s="30">
        <f t="shared" si="424"/>
        <v>138.29953126166879</v>
      </c>
      <c r="L1354" s="30">
        <f t="shared" si="425"/>
        <v>5526.7302505735415</v>
      </c>
      <c r="M1354" s="30">
        <f t="shared" si="426"/>
        <v>-3.3212009813762535E-3</v>
      </c>
      <c r="N1354" s="30">
        <f t="shared" si="427"/>
        <v>4.7024811226240699E-2</v>
      </c>
      <c r="O1354" s="30">
        <f t="shared" si="428"/>
        <v>23.278550990240241</v>
      </c>
      <c r="P1354" s="30">
        <f t="shared" si="429"/>
        <v>6.4134394186038746</v>
      </c>
      <c r="Q1354" s="30">
        <f t="shared" si="430"/>
        <v>6.0432549795725057E-2</v>
      </c>
      <c r="R1354" s="30">
        <f t="shared" si="435"/>
        <v>-12.487544133624812</v>
      </c>
      <c r="S1354" s="30">
        <f t="shared" si="436"/>
        <v>0.12844467972758125</v>
      </c>
      <c r="T1354" s="30">
        <f t="shared" si="437"/>
        <v>-14.989352673446151</v>
      </c>
      <c r="U1354" s="39">
        <f t="shared" si="438"/>
        <v>-1143042.0015037425</v>
      </c>
      <c r="V1354" s="39">
        <f t="shared" si="431"/>
        <v>-137165.04018044911</v>
      </c>
      <c r="W1354" s="39">
        <f t="shared" si="432"/>
        <v>39586301.648670726</v>
      </c>
      <c r="X1354" s="30">
        <f t="shared" si="433"/>
        <v>315.45263987292344</v>
      </c>
    </row>
    <row r="1355" spans="5:24" x14ac:dyDescent="0.3">
      <c r="E1355" s="30">
        <f t="shared" si="439"/>
        <v>13.529999999999756</v>
      </c>
      <c r="F1355" s="30">
        <f t="shared" si="440"/>
        <v>247.90954845958086</v>
      </c>
      <c r="G1355" s="30">
        <f t="shared" si="434"/>
        <v>5.5130639556837213</v>
      </c>
      <c r="H1355" s="30">
        <f t="shared" si="441"/>
        <v>-5.0358690067753287E-2</v>
      </c>
      <c r="I1355" s="30">
        <f t="shared" si="422"/>
        <v>-8.3133018857538432E-2</v>
      </c>
      <c r="J1355" s="30">
        <f t="shared" si="423"/>
        <v>5.4449634010178114</v>
      </c>
      <c r="K1355" s="30">
        <f t="shared" si="424"/>
        <v>138.42444253394751</v>
      </c>
      <c r="L1355" s="30">
        <f t="shared" si="425"/>
        <v>5531.7219587944055</v>
      </c>
      <c r="M1355" s="30">
        <f t="shared" si="426"/>
        <v>-3.3006767089145198E-3</v>
      </c>
      <c r="N1355" s="30">
        <f t="shared" si="427"/>
        <v>4.7163692319271318E-2</v>
      </c>
      <c r="O1355" s="30">
        <f t="shared" si="428"/>
        <v>23.17220153302214</v>
      </c>
      <c r="P1355" s="30">
        <f t="shared" si="429"/>
        <v>6.4684903776051481</v>
      </c>
      <c r="Q1355" s="30">
        <f t="shared" si="430"/>
        <v>6.0433103951081521E-2</v>
      </c>
      <c r="R1355" s="30">
        <f t="shared" si="435"/>
        <v>-12.510598939075209</v>
      </c>
      <c r="S1355" s="30">
        <f t="shared" si="436"/>
        <v>0.1265008100423278</v>
      </c>
      <c r="T1355" s="30">
        <f t="shared" si="437"/>
        <v>-14.981943512523532</v>
      </c>
      <c r="U1355" s="39">
        <f t="shared" si="438"/>
        <v>-1135406.3401684044</v>
      </c>
      <c r="V1355" s="39">
        <f t="shared" si="431"/>
        <v>-136248.76082020852</v>
      </c>
      <c r="W1355" s="39">
        <f t="shared" si="432"/>
        <v>39584939.161062524</v>
      </c>
      <c r="X1355" s="30">
        <f t="shared" si="433"/>
        <v>315.5574420304896</v>
      </c>
    </row>
    <row r="1356" spans="5:24" x14ac:dyDescent="0.3">
      <c r="E1356" s="30">
        <f t="shared" si="439"/>
        <v>13.539999999999756</v>
      </c>
      <c r="F1356" s="30">
        <f t="shared" si="440"/>
        <v>247.7844424701901</v>
      </c>
      <c r="G1356" s="30">
        <f t="shared" si="434"/>
        <v>5.5125591846179578</v>
      </c>
      <c r="H1356" s="30">
        <f t="shared" si="441"/>
        <v>-5.0477106576352071E-2</v>
      </c>
      <c r="I1356" s="30">
        <f t="shared" si="422"/>
        <v>-8.1868010757115153E-2</v>
      </c>
      <c r="J1356" s="30">
        <f t="shared" si="423"/>
        <v>5.2951439658925761</v>
      </c>
      <c r="K1356" s="30">
        <f t="shared" si="424"/>
        <v>138.54929206321853</v>
      </c>
      <c r="L1356" s="30">
        <f t="shared" si="425"/>
        <v>5536.7111996392387</v>
      </c>
      <c r="M1356" s="30">
        <f t="shared" si="426"/>
        <v>-3.2803988771203147E-3</v>
      </c>
      <c r="N1356" s="30">
        <f t="shared" si="427"/>
        <v>4.7302990681171421E-2</v>
      </c>
      <c r="O1356" s="30">
        <f t="shared" si="428"/>
        <v>23.065904643800785</v>
      </c>
      <c r="P1356" s="30">
        <f t="shared" si="429"/>
        <v>6.523825721899458</v>
      </c>
      <c r="Q1356" s="30">
        <f t="shared" si="430"/>
        <v>6.0433651452539962E-2</v>
      </c>
      <c r="R1356" s="30">
        <f t="shared" si="435"/>
        <v>-12.533776979953753</v>
      </c>
      <c r="S1356" s="30">
        <f t="shared" si="436"/>
        <v>0.12459434716634844</v>
      </c>
      <c r="T1356" s="30">
        <f t="shared" si="437"/>
        <v>-14.974518631605408</v>
      </c>
      <c r="U1356" s="39">
        <f t="shared" si="438"/>
        <v>-1127861.4729656351</v>
      </c>
      <c r="V1356" s="39">
        <f t="shared" si="431"/>
        <v>-135343.3767558762</v>
      </c>
      <c r="W1356" s="39">
        <f t="shared" si="432"/>
        <v>39583585.727294967</v>
      </c>
      <c r="X1356" s="30">
        <f t="shared" si="433"/>
        <v>315.66198401592447</v>
      </c>
    </row>
    <row r="1357" spans="5:24" x14ac:dyDescent="0.3">
      <c r="E1357" s="30">
        <f t="shared" si="439"/>
        <v>13.549999999999756</v>
      </c>
      <c r="F1357" s="30">
        <f t="shared" si="440"/>
        <v>247.65910470039057</v>
      </c>
      <c r="G1357" s="30">
        <f t="shared" si="434"/>
        <v>5.5120532227452514</v>
      </c>
      <c r="H1357" s="30">
        <f t="shared" si="441"/>
        <v>-5.0596187270635085E-2</v>
      </c>
      <c r="I1357" s="30">
        <f t="shared" si="422"/>
        <v>-8.0622067285451668E-2</v>
      </c>
      <c r="J1357" s="30">
        <f t="shared" si="423"/>
        <v>5.1453987795765217</v>
      </c>
      <c r="K1357" s="30">
        <f t="shared" si="424"/>
        <v>138.67407971848192</v>
      </c>
      <c r="L1357" s="30">
        <f t="shared" si="425"/>
        <v>5541.6979678730186</v>
      </c>
      <c r="M1357" s="30">
        <f t="shared" si="426"/>
        <v>-3.2603622161313864E-3</v>
      </c>
      <c r="N1357" s="30">
        <f t="shared" si="427"/>
        <v>4.7442707565627171E-2</v>
      </c>
      <c r="O1357" s="30">
        <f t="shared" si="428"/>
        <v>22.959660434109544</v>
      </c>
      <c r="P1357" s="30">
        <f t="shared" si="429"/>
        <v>6.5794483232925698</v>
      </c>
      <c r="Q1357" s="30">
        <f t="shared" si="430"/>
        <v>6.0434192442386667E-2</v>
      </c>
      <c r="R1357" s="30">
        <f t="shared" si="435"/>
        <v>-12.557076867711752</v>
      </c>
      <c r="S1357" s="30">
        <f t="shared" si="436"/>
        <v>0.1227243300304549</v>
      </c>
      <c r="T1357" s="30">
        <f t="shared" si="437"/>
        <v>-14.967077993572593</v>
      </c>
      <c r="U1357" s="39">
        <f t="shared" si="438"/>
        <v>-1120405.4744805386</v>
      </c>
      <c r="V1357" s="39">
        <f t="shared" si="431"/>
        <v>-134448.65693766464</v>
      </c>
      <c r="W1357" s="39">
        <f t="shared" si="432"/>
        <v>39582241.240725592</v>
      </c>
      <c r="X1357" s="30">
        <f t="shared" si="433"/>
        <v>315.76626597567497</v>
      </c>
    </row>
    <row r="1358" spans="5:24" x14ac:dyDescent="0.3">
      <c r="E1358" s="30">
        <f t="shared" si="439"/>
        <v>13.559999999999755</v>
      </c>
      <c r="F1358" s="30">
        <f t="shared" si="440"/>
        <v>247.53353393171346</v>
      </c>
      <c r="G1358" s="30">
        <f t="shared" si="434"/>
        <v>5.5115460634639035</v>
      </c>
      <c r="H1358" s="30">
        <f t="shared" si="441"/>
        <v>-5.0715928134792421E-2</v>
      </c>
      <c r="I1358" s="30">
        <f t="shared" si="422"/>
        <v>-7.939482398514712E-2</v>
      </c>
      <c r="J1358" s="30">
        <f t="shared" si="423"/>
        <v>4.9957279996407955</v>
      </c>
      <c r="K1358" s="30">
        <f t="shared" si="424"/>
        <v>138.79880536842836</v>
      </c>
      <c r="L1358" s="30">
        <f t="shared" si="425"/>
        <v>5546.6822582483574</v>
      </c>
      <c r="M1358" s="30">
        <f t="shared" si="426"/>
        <v>-3.240561580910367E-3</v>
      </c>
      <c r="N1358" s="30">
        <f t="shared" si="427"/>
        <v>4.7582844230091466E-2</v>
      </c>
      <c r="O1358" s="30">
        <f t="shared" si="428"/>
        <v>22.853469015745144</v>
      </c>
      <c r="P1358" s="30">
        <f t="shared" si="429"/>
        <v>6.6353611188643953</v>
      </c>
      <c r="Q1358" s="30">
        <f t="shared" si="430"/>
        <v>6.0434727059537632E-2</v>
      </c>
      <c r="R1358" s="30">
        <f t="shared" si="435"/>
        <v>-12.580497246842866</v>
      </c>
      <c r="S1358" s="30">
        <f t="shared" si="436"/>
        <v>0.12088982734723659</v>
      </c>
      <c r="T1358" s="30">
        <f t="shared" si="437"/>
        <v>-14.9596215612459</v>
      </c>
      <c r="U1358" s="39">
        <f t="shared" si="438"/>
        <v>-1113036.4655694414</v>
      </c>
      <c r="V1358" s="39">
        <f t="shared" si="431"/>
        <v>-133564.37586833298</v>
      </c>
      <c r="W1358" s="39">
        <f t="shared" si="432"/>
        <v>39580905.596966907</v>
      </c>
      <c r="X1358" s="30">
        <f t="shared" si="433"/>
        <v>315.87028805515007</v>
      </c>
    </row>
    <row r="1359" spans="5:24" x14ac:dyDescent="0.3">
      <c r="E1359" s="30">
        <f t="shared" si="439"/>
        <v>13.569999999999755</v>
      </c>
      <c r="F1359" s="30">
        <f t="shared" si="440"/>
        <v>247.40772895924505</v>
      </c>
      <c r="G1359" s="30">
        <f t="shared" si="434"/>
        <v>5.5110377002110891</v>
      </c>
      <c r="H1359" s="30">
        <f t="shared" si="441"/>
        <v>-5.0836325281444772E-2</v>
      </c>
      <c r="I1359" s="30">
        <f t="shared" si="422"/>
        <v>-7.818592571167475E-2</v>
      </c>
      <c r="J1359" s="30">
        <f t="shared" si="423"/>
        <v>4.8461317840283362</v>
      </c>
      <c r="K1359" s="30">
        <f t="shared" si="424"/>
        <v>138.92346888143874</v>
      </c>
      <c r="L1359" s="30">
        <f t="shared" si="425"/>
        <v>5551.6640655054889</v>
      </c>
      <c r="M1359" s="30">
        <f t="shared" si="426"/>
        <v>-3.2209919473267872E-3</v>
      </c>
      <c r="N1359" s="30">
        <f t="shared" si="427"/>
        <v>4.7723401935795183E-2</v>
      </c>
      <c r="O1359" s="30">
        <f t="shared" si="428"/>
        <v>22.747330500768104</v>
      </c>
      <c r="P1359" s="30">
        <f t="shared" si="429"/>
        <v>6.6915671122842229</v>
      </c>
      <c r="Q1359" s="30">
        <f t="shared" si="430"/>
        <v>6.0435255439644391E-2</v>
      </c>
      <c r="R1359" s="30">
        <f t="shared" si="435"/>
        <v>-12.604036793828461</v>
      </c>
      <c r="S1359" s="30">
        <f t="shared" si="436"/>
        <v>0.11908993652939823</v>
      </c>
      <c r="T1359" s="30">
        <f t="shared" si="437"/>
        <v>-14.952149297394278</v>
      </c>
      <c r="U1359" s="39">
        <f t="shared" si="438"/>
        <v>-1105752.6119154689</v>
      </c>
      <c r="V1359" s="39">
        <f t="shared" si="431"/>
        <v>-132690.31342985627</v>
      </c>
      <c r="W1359" s="39">
        <f t="shared" si="432"/>
        <v>39579578.693832606</v>
      </c>
      <c r="X1359" s="30">
        <f t="shared" si="433"/>
        <v>315.97405039872319</v>
      </c>
    </row>
    <row r="1360" spans="5:24" x14ac:dyDescent="0.3">
      <c r="E1360" s="30">
        <f t="shared" si="439"/>
        <v>13.579999999999755</v>
      </c>
      <c r="F1360" s="30">
        <f t="shared" si="440"/>
        <v>247.28168859130676</v>
      </c>
      <c r="G1360" s="30">
        <f t="shared" si="434"/>
        <v>5.5105281264616046</v>
      </c>
      <c r="H1360" s="30">
        <f t="shared" si="441"/>
        <v>-5.0957374948445988E-2</v>
      </c>
      <c r="I1360" s="30">
        <f t="shared" si="422"/>
        <v>-7.6995026346380765E-2</v>
      </c>
      <c r="J1360" s="30">
        <f t="shared" si="423"/>
        <v>4.6966102910543936</v>
      </c>
      <c r="K1360" s="30">
        <f t="shared" si="424"/>
        <v>139.04807012558368</v>
      </c>
      <c r="L1360" s="30">
        <f t="shared" si="425"/>
        <v>5556.6433843722461</v>
      </c>
      <c r="M1360" s="30">
        <f t="shared" si="426"/>
        <v>-3.2016484083786188E-3</v>
      </c>
      <c r="N1360" s="30">
        <f t="shared" si="427"/>
        <v>4.7864381947758765E-2</v>
      </c>
      <c r="O1360" s="30">
        <f t="shared" si="428"/>
        <v>22.641245001503094</v>
      </c>
      <c r="P1360" s="30">
        <f t="shared" si="429"/>
        <v>6.7480693751648637</v>
      </c>
      <c r="Q1360" s="30">
        <f t="shared" si="430"/>
        <v>6.0435777715195989E-2</v>
      </c>
      <c r="R1360" s="30">
        <f t="shared" si="435"/>
        <v>-12.627694216120583</v>
      </c>
      <c r="S1360" s="30">
        <f t="shared" si="436"/>
        <v>0.11732378265304839</v>
      </c>
      <c r="T1360" s="30">
        <f t="shared" si="437"/>
        <v>-14.944661164742531</v>
      </c>
      <c r="U1360" s="39">
        <f t="shared" si="438"/>
        <v>-1098552.122635843</v>
      </c>
      <c r="V1360" s="39">
        <f t="shared" si="431"/>
        <v>-131826.25471630116</v>
      </c>
      <c r="W1360" s="39">
        <f t="shared" si="432"/>
        <v>39578260.431285441</v>
      </c>
      <c r="X1360" s="30">
        <f t="shared" si="433"/>
        <v>316.07755314973394</v>
      </c>
    </row>
    <row r="1361" spans="5:24" x14ac:dyDescent="0.3">
      <c r="E1361" s="30">
        <f t="shared" si="439"/>
        <v>13.589999999999755</v>
      </c>
      <c r="F1361" s="30">
        <f t="shared" si="440"/>
        <v>247.15541164914555</v>
      </c>
      <c r="G1361" s="30">
        <f t="shared" si="434"/>
        <v>5.5100173357266646</v>
      </c>
      <c r="H1361" s="30">
        <f t="shared" si="441"/>
        <v>-5.1079073493998095E-2</v>
      </c>
      <c r="I1361" s="30">
        <f t="shared" si="422"/>
        <v>-7.5821788519850275E-2</v>
      </c>
      <c r="J1361" s="30">
        <f t="shared" si="423"/>
        <v>4.5471636794069683</v>
      </c>
      <c r="K1361" s="30">
        <f t="shared" si="424"/>
        <v>139.17260896862319</v>
      </c>
      <c r="L1361" s="30">
        <f t="shared" si="425"/>
        <v>5561.6202095640519</v>
      </c>
      <c r="M1361" s="30">
        <f t="shared" si="426"/>
        <v>-3.1825261705475494E-3</v>
      </c>
      <c r="N1361" s="30">
        <f t="shared" si="427"/>
        <v>4.8005785534803086E-2</v>
      </c>
      <c r="O1361" s="30">
        <f t="shared" si="428"/>
        <v>22.535212630539245</v>
      </c>
      <c r="P1361" s="30">
        <f t="shared" si="429"/>
        <v>6.8048710484573345</v>
      </c>
      <c r="Q1361" s="30">
        <f t="shared" si="430"/>
        <v>6.0436294015617432E-2</v>
      </c>
      <c r="R1361" s="30">
        <f t="shared" si="435"/>
        <v>-12.651468251160711</v>
      </c>
      <c r="S1361" s="30">
        <f t="shared" si="436"/>
        <v>0.11559051746383583</v>
      </c>
      <c r="T1361" s="30">
        <f t="shared" si="437"/>
        <v>-14.937157125978718</v>
      </c>
      <c r="U1361" s="39">
        <f t="shared" si="438"/>
        <v>-1091433.2489387481</v>
      </c>
      <c r="V1361" s="39">
        <f t="shared" si="431"/>
        <v>-130971.98987264978</v>
      </c>
      <c r="W1361" s="39">
        <f t="shared" si="432"/>
        <v>39576950.711386718</v>
      </c>
      <c r="X1361" s="30">
        <f t="shared" si="433"/>
        <v>316.18079645049062</v>
      </c>
    </row>
    <row r="1362" spans="5:24" x14ac:dyDescent="0.3">
      <c r="E1362" s="30">
        <f t="shared" si="439"/>
        <v>13.599999999999755</v>
      </c>
      <c r="F1362" s="30">
        <f t="shared" si="440"/>
        <v>247.02889696663394</v>
      </c>
      <c r="G1362" s="30">
        <f t="shared" si="434"/>
        <v>5.509505321552723</v>
      </c>
      <c r="H1362" s="30">
        <f t="shared" si="441"/>
        <v>-5.1201417394164395E-2</v>
      </c>
      <c r="I1362" s="30">
        <f t="shared" si="422"/>
        <v>-7.4665883345211917E-2</v>
      </c>
      <c r="J1362" s="30">
        <f t="shared" si="423"/>
        <v>4.3977921081471809</v>
      </c>
      <c r="K1362" s="30">
        <f t="shared" si="424"/>
        <v>139.29708527800636</v>
      </c>
      <c r="L1362" s="30">
        <f t="shared" si="425"/>
        <v>5566.5945357839</v>
      </c>
      <c r="M1362" s="30">
        <f t="shared" si="426"/>
        <v>-3.1636205502825298E-3</v>
      </c>
      <c r="N1362" s="30">
        <f t="shared" si="427"/>
        <v>4.814761396956152E-2</v>
      </c>
      <c r="O1362" s="30">
        <f t="shared" si="428"/>
        <v>22.429233500730426</v>
      </c>
      <c r="P1362" s="30">
        <f t="shared" si="429"/>
        <v>6.8619753438870212</v>
      </c>
      <c r="Q1362" s="30">
        <f t="shared" si="430"/>
        <v>6.0436804467364588E-2</v>
      </c>
      <c r="R1362" s="30">
        <f t="shared" si="435"/>
        <v>-12.675357665433346</v>
      </c>
      <c r="S1362" s="30">
        <f t="shared" si="436"/>
        <v>0.11388931842395381</v>
      </c>
      <c r="T1362" s="30">
        <f t="shared" si="437"/>
        <v>-14.929637143761209</v>
      </c>
      <c r="U1362" s="39">
        <f t="shared" si="438"/>
        <v>-1084394.2828277478</v>
      </c>
      <c r="V1362" s="39">
        <f t="shared" si="431"/>
        <v>-130127.31393932973</v>
      </c>
      <c r="W1362" s="39">
        <f t="shared" si="432"/>
        <v>39575649.438247323</v>
      </c>
      <c r="X1362" s="30">
        <f t="shared" si="433"/>
        <v>316.28378044227151</v>
      </c>
    </row>
    <row r="1363" spans="5:24" x14ac:dyDescent="0.3">
      <c r="E1363" s="30">
        <f t="shared" si="439"/>
        <v>13.609999999999754</v>
      </c>
      <c r="F1363" s="30">
        <f t="shared" si="440"/>
        <v>246.90214338997961</v>
      </c>
      <c r="G1363" s="30">
        <f t="shared" si="434"/>
        <v>5.508992077520336</v>
      </c>
      <c r="H1363" s="30">
        <f t="shared" si="441"/>
        <v>-5.1324403238695027E-2</v>
      </c>
      <c r="I1363" s="30">
        <f t="shared" si="422"/>
        <v>-7.3526990160972375E-2</v>
      </c>
      <c r="J1363" s="30">
        <f t="shared" si="423"/>
        <v>4.248495736709569</v>
      </c>
      <c r="K1363" s="30">
        <f t="shared" si="424"/>
        <v>139.42149892087104</v>
      </c>
      <c r="L1363" s="30">
        <f t="shared" si="425"/>
        <v>5571.5663577223513</v>
      </c>
      <c r="M1363" s="30">
        <f t="shared" si="426"/>
        <v>-3.1449269706063407E-3</v>
      </c>
      <c r="N1363" s="30">
        <f t="shared" si="427"/>
        <v>4.8289868528490897E-2</v>
      </c>
      <c r="O1363" s="30">
        <f t="shared" si="428"/>
        <v>22.323307725195441</v>
      </c>
      <c r="P1363" s="30">
        <f t="shared" si="429"/>
        <v>6.9193855454324522</v>
      </c>
      <c r="Q1363" s="30">
        <f t="shared" si="430"/>
        <v>6.043730919401584E-2</v>
      </c>
      <c r="R1363" s="30">
        <f t="shared" si="435"/>
        <v>-12.699361253552384</v>
      </c>
      <c r="S1363" s="30">
        <f t="shared" si="436"/>
        <v>0.11221938779813019</v>
      </c>
      <c r="T1363" s="30">
        <f t="shared" si="437"/>
        <v>-14.922101180725432</v>
      </c>
      <c r="U1363" s="39">
        <f t="shared" si="438"/>
        <v>-1077433.5558517952</v>
      </c>
      <c r="V1363" s="39">
        <f t="shared" si="431"/>
        <v>-129292.02670221543</v>
      </c>
      <c r="W1363" s="39">
        <f t="shared" si="432"/>
        <v>39574356.5179803</v>
      </c>
      <c r="X1363" s="30">
        <f t="shared" si="433"/>
        <v>316.3865052653282</v>
      </c>
    </row>
    <row r="1364" spans="5:24" x14ac:dyDescent="0.3">
      <c r="E1364" s="30">
        <f t="shared" si="439"/>
        <v>13.619999999999754</v>
      </c>
      <c r="F1364" s="30">
        <f t="shared" si="440"/>
        <v>246.77514977744408</v>
      </c>
      <c r="G1364" s="30">
        <f t="shared" si="434"/>
        <v>5.5084775972430604</v>
      </c>
      <c r="H1364" s="30">
        <f t="shared" si="441"/>
        <v>-5.1448027727563073E-2</v>
      </c>
      <c r="I1364" s="30">
        <f t="shared" si="422"/>
        <v>-7.2404796282991069E-2</v>
      </c>
      <c r="J1364" s="30">
        <f t="shared" si="423"/>
        <v>4.0992747249023145</v>
      </c>
      <c r="K1364" s="30">
        <f t="shared" si="424"/>
        <v>139.54584976404377</v>
      </c>
      <c r="L1364" s="30">
        <f t="shared" si="425"/>
        <v>5576.5356700575221</v>
      </c>
      <c r="M1364" s="30">
        <f t="shared" si="426"/>
        <v>-3.1264409578401911E-3</v>
      </c>
      <c r="N1364" s="30">
        <f t="shared" si="427"/>
        <v>4.8432550491883192E-2</v>
      </c>
      <c r="O1364" s="30">
        <f t="shared" si="428"/>
        <v>22.217435417318192</v>
      </c>
      <c r="P1364" s="30">
        <f t="shared" si="429"/>
        <v>6.9771050108478025</v>
      </c>
      <c r="Q1364" s="30">
        <f t="shared" si="430"/>
        <v>6.0437808316360531E-2</v>
      </c>
      <c r="R1364" s="30">
        <f t="shared" si="435"/>
        <v>-12.723477837379447</v>
      </c>
      <c r="S1364" s="30">
        <f t="shared" si="436"/>
        <v>0.11057995177681852</v>
      </c>
      <c r="T1364" s="30">
        <f t="shared" si="437"/>
        <v>-14.914549199490326</v>
      </c>
      <c r="U1364" s="39">
        <f t="shared" si="438"/>
        <v>-1070549.4378990019</v>
      </c>
      <c r="V1364" s="39">
        <f t="shared" si="431"/>
        <v>-128465.93254788022</v>
      </c>
      <c r="W1364" s="39">
        <f t="shared" si="432"/>
        <v>39573071.858654819</v>
      </c>
      <c r="X1364" s="30">
        <f t="shared" si="433"/>
        <v>316.48897105888761</v>
      </c>
    </row>
    <row r="1365" spans="5:24" x14ac:dyDescent="0.3">
      <c r="E1365" s="30">
        <f t="shared" si="439"/>
        <v>13.629999999999754</v>
      </c>
      <c r="F1365" s="30">
        <f t="shared" si="440"/>
        <v>246.64791499907028</v>
      </c>
      <c r="G1365" s="30">
        <f t="shared" si="434"/>
        <v>5.5079618743663792</v>
      </c>
      <c r="H1365" s="30">
        <f t="shared" si="441"/>
        <v>-5.1572287668122385E-2</v>
      </c>
      <c r="I1365" s="30">
        <f t="shared" si="422"/>
        <v>-7.1298996765222888E-2</v>
      </c>
      <c r="J1365" s="30">
        <f t="shared" si="423"/>
        <v>3.9501292329074111</v>
      </c>
      <c r="K1365" s="30">
        <f t="shared" si="424"/>
        <v>139.67013767403952</v>
      </c>
      <c r="L1365" s="30">
        <f t="shared" si="425"/>
        <v>5581.5024674550814</v>
      </c>
      <c r="M1365" s="30">
        <f t="shared" si="426"/>
        <v>-3.1081581384415757E-3</v>
      </c>
      <c r="N1365" s="30">
        <f t="shared" si="427"/>
        <v>4.8575661143877014E-2</v>
      </c>
      <c r="O1365" s="30">
        <f t="shared" si="428"/>
        <v>22.111616690747809</v>
      </c>
      <c r="P1365" s="30">
        <f t="shared" si="429"/>
        <v>7.0351371732305958</v>
      </c>
      <c r="Q1365" s="30">
        <f t="shared" si="430"/>
        <v>6.0438301952484293E-2</v>
      </c>
      <c r="R1365" s="30">
        <f t="shared" si="435"/>
        <v>-12.747706265172626</v>
      </c>
      <c r="S1365" s="30">
        <f t="shared" si="436"/>
        <v>0.10897025963489031</v>
      </c>
      <c r="T1365" s="30">
        <f t="shared" si="437"/>
        <v>-14.90698116266449</v>
      </c>
      <c r="U1365" s="39">
        <f t="shared" si="438"/>
        <v>-1063740.3360323792</v>
      </c>
      <c r="V1365" s="39">
        <f t="shared" si="431"/>
        <v>-127648.8403238855</v>
      </c>
      <c r="W1365" s="39">
        <f t="shared" si="432"/>
        <v>39571795.370251581</v>
      </c>
      <c r="X1365" s="30">
        <f t="shared" si="433"/>
        <v>316.59117796115481</v>
      </c>
    </row>
    <row r="1366" spans="5:24" x14ac:dyDescent="0.3">
      <c r="E1366" s="30">
        <f t="shared" si="439"/>
        <v>13.639999999999754</v>
      </c>
      <c r="F1366" s="30">
        <f t="shared" si="440"/>
        <v>246.52043793641855</v>
      </c>
      <c r="G1366" s="30">
        <f t="shared" si="434"/>
        <v>5.5074449025666592</v>
      </c>
      <c r="H1366" s="30">
        <f t="shared" si="441"/>
        <v>-5.1697179971998963E-2</v>
      </c>
      <c r="I1366" s="30">
        <f t="shared" si="422"/>
        <v>-7.020929416887399E-2</v>
      </c>
      <c r="J1366" s="30">
        <f t="shared" si="423"/>
        <v>3.8010594212807662</v>
      </c>
      <c r="K1366" s="30">
        <f t="shared" si="424"/>
        <v>139.79436251706173</v>
      </c>
      <c r="L1366" s="30">
        <f t="shared" si="425"/>
        <v>5586.4667445682453</v>
      </c>
      <c r="M1366" s="30">
        <f t="shared" si="426"/>
        <v>-3.0900742359508287E-3</v>
      </c>
      <c r="N1366" s="30">
        <f t="shared" si="427"/>
        <v>4.8719201772469321E-2</v>
      </c>
      <c r="O1366" s="30">
        <f t="shared" si="428"/>
        <v>22.005851659398704</v>
      </c>
      <c r="P1366" s="30">
        <f t="shared" si="429"/>
        <v>7.0934855426357446</v>
      </c>
      <c r="Q1366" s="30">
        <f t="shared" si="430"/>
        <v>6.0438790217851542E-2</v>
      </c>
      <c r="R1366" s="30">
        <f t="shared" si="435"/>
        <v>-12.772045410764518</v>
      </c>
      <c r="S1366" s="30">
        <f t="shared" si="436"/>
        <v>0.10738958292422074</v>
      </c>
      <c r="T1366" s="30">
        <f t="shared" si="437"/>
        <v>-14.899397032852091</v>
      </c>
      <c r="U1366" s="39">
        <f t="shared" si="438"/>
        <v>-1057004.693365874</v>
      </c>
      <c r="V1366" s="39">
        <f t="shared" si="431"/>
        <v>-126840.56320390488</v>
      </c>
      <c r="W1366" s="39">
        <f t="shared" si="432"/>
        <v>39570526.96461954</v>
      </c>
      <c r="X1366" s="30">
        <f t="shared" si="433"/>
        <v>316.69312610931541</v>
      </c>
    </row>
    <row r="1367" spans="5:24" x14ac:dyDescent="0.3">
      <c r="E1367" s="30">
        <f t="shared" si="439"/>
        <v>13.649999999999753</v>
      </c>
      <c r="F1367" s="30">
        <f t="shared" si="440"/>
        <v>246.3927174823109</v>
      </c>
      <c r="G1367" s="30">
        <f t="shared" si="434"/>
        <v>5.5069266755501474</v>
      </c>
      <c r="H1367" s="30">
        <f t="shared" si="441"/>
        <v>-5.1822701651182967E-2</v>
      </c>
      <c r="I1367" s="30">
        <f t="shared" si="422"/>
        <v>-6.9135398339631782E-2</v>
      </c>
      <c r="J1367" s="30">
        <f t="shared" si="423"/>
        <v>3.6520654509522452</v>
      </c>
      <c r="K1367" s="30">
        <f t="shared" si="424"/>
        <v>139.91852415900217</v>
      </c>
      <c r="L1367" s="30">
        <f t="shared" si="425"/>
        <v>5591.4284960377772</v>
      </c>
      <c r="M1367" s="30">
        <f t="shared" si="426"/>
        <v>-3.0721850680420402E-3</v>
      </c>
      <c r="N1367" s="30">
        <f t="shared" si="427"/>
        <v>4.8863173669526562E-2</v>
      </c>
      <c r="O1367" s="30">
        <f t="shared" si="428"/>
        <v>21.90014043745062</v>
      </c>
      <c r="P1367" s="30">
        <f t="shared" si="429"/>
        <v>7.1521537077370843</v>
      </c>
      <c r="Q1367" s="30">
        <f t="shared" si="430"/>
        <v>6.043927322538508E-2</v>
      </c>
      <c r="R1367" s="30">
        <f t="shared" si="435"/>
        <v>-12.796494172768208</v>
      </c>
      <c r="S1367" s="30">
        <f t="shared" si="436"/>
        <v>0.10583721469864175</v>
      </c>
      <c r="T1367" s="30">
        <f t="shared" si="437"/>
        <v>-14.891796772658504</v>
      </c>
      <c r="U1367" s="39">
        <f t="shared" si="438"/>
        <v>-1050340.9879790887</v>
      </c>
      <c r="V1367" s="39">
        <f t="shared" si="431"/>
        <v>-126040.91855749063</v>
      </c>
      <c r="W1367" s="39">
        <f t="shared" si="432"/>
        <v>39569266.555433966</v>
      </c>
      <c r="X1367" s="30">
        <f t="shared" si="433"/>
        <v>316.79481563953857</v>
      </c>
    </row>
    <row r="1368" spans="5:24" x14ac:dyDescent="0.3">
      <c r="E1368" s="30">
        <f t="shared" si="439"/>
        <v>13.659999999999753</v>
      </c>
      <c r="F1368" s="30">
        <f t="shared" si="440"/>
        <v>246.26475254058323</v>
      </c>
      <c r="G1368" s="30">
        <f t="shared" si="434"/>
        <v>5.5064071870519848</v>
      </c>
      <c r="H1368" s="30">
        <f t="shared" si="441"/>
        <v>-5.1948849816252363E-2</v>
      </c>
      <c r="I1368" s="30">
        <f t="shared" si="422"/>
        <v>-6.8077026192645371E-2</v>
      </c>
      <c r="J1368" s="30">
        <f t="shared" si="423"/>
        <v>3.5031474832256602</v>
      </c>
      <c r="K1368" s="30">
        <f t="shared" si="424"/>
        <v>140.04262246544099</v>
      </c>
      <c r="L1368" s="30">
        <f t="shared" si="425"/>
        <v>5596.3877164919859</v>
      </c>
      <c r="M1368" s="30">
        <f t="shared" si="426"/>
        <v>-3.0544865436741625E-3</v>
      </c>
      <c r="N1368" s="30">
        <f t="shared" si="427"/>
        <v>4.9007578130796911E-2</v>
      </c>
      <c r="O1368" s="30">
        <f t="shared" si="428"/>
        <v>21.794483139348607</v>
      </c>
      <c r="P1368" s="30">
        <f t="shared" si="429"/>
        <v>7.2111453375384942</v>
      </c>
      <c r="Q1368" s="30">
        <f t="shared" si="430"/>
        <v>6.043975108554301E-2</v>
      </c>
      <c r="R1368" s="30">
        <f t="shared" si="435"/>
        <v>-12.821051473810458</v>
      </c>
      <c r="S1368" s="30">
        <f t="shared" si="436"/>
        <v>0.10431246876979805</v>
      </c>
      <c r="T1368" s="30">
        <f t="shared" si="437"/>
        <v>-14.884180344695697</v>
      </c>
      <c r="U1368" s="39">
        <f t="shared" si="438"/>
        <v>-1043747.7318691362</v>
      </c>
      <c r="V1368" s="39">
        <f t="shared" si="431"/>
        <v>-125249.72782429634</v>
      </c>
      <c r="W1368" s="39">
        <f t="shared" si="432"/>
        <v>39568014.058155723</v>
      </c>
      <c r="X1368" s="30">
        <f t="shared" si="433"/>
        <v>316.89624668697979</v>
      </c>
    </row>
    <row r="1369" spans="5:24" x14ac:dyDescent="0.3">
      <c r="E1369" s="30">
        <f t="shared" si="439"/>
        <v>13.669999999999753</v>
      </c>
      <c r="F1369" s="30">
        <f t="shared" si="440"/>
        <v>246.13654202584513</v>
      </c>
      <c r="G1369" s="30">
        <f t="shared" si="434"/>
        <v>5.5058864308352558</v>
      </c>
      <c r="H1369" s="30">
        <f t="shared" si="441"/>
        <v>-5.2075621672909023E-2</v>
      </c>
      <c r="I1369" s="30">
        <f t="shared" si="422"/>
        <v>-6.7033901504947396E-2</v>
      </c>
      <c r="J1369" s="30">
        <f t="shared" si="423"/>
        <v>3.3543056797787032</v>
      </c>
      <c r="K1369" s="30">
        <f t="shared" si="424"/>
        <v>140.16665730164678</v>
      </c>
      <c r="L1369" s="30">
        <f t="shared" si="425"/>
        <v>5601.3444005467318</v>
      </c>
      <c r="M1369" s="30">
        <f t="shared" si="426"/>
        <v>-3.0369746603383504E-3</v>
      </c>
      <c r="N1369" s="30">
        <f t="shared" si="427"/>
        <v>4.9152416455921458E-2</v>
      </c>
      <c r="O1369" s="30">
        <f t="shared" si="428"/>
        <v>21.68887987980299</v>
      </c>
      <c r="P1369" s="30">
        <f t="shared" si="429"/>
        <v>7.2704641831350658</v>
      </c>
      <c r="Q1369" s="30">
        <f t="shared" si="430"/>
        <v>6.044022390639308E-2</v>
      </c>
      <c r="R1369" s="30">
        <f t="shared" si="435"/>
        <v>-12.845716259790551</v>
      </c>
      <c r="S1369" s="30">
        <f t="shared" si="436"/>
        <v>0.10281467899254079</v>
      </c>
      <c r="T1369" s="30">
        <f t="shared" si="437"/>
        <v>-14.87654771158741</v>
      </c>
      <c r="U1369" s="39">
        <f t="shared" si="438"/>
        <v>-1037223.4699381684</v>
      </c>
      <c r="V1369" s="39">
        <f t="shared" si="431"/>
        <v>-124466.81639258021</v>
      </c>
      <c r="W1369" s="39">
        <f t="shared" si="432"/>
        <v>39566769.389991798</v>
      </c>
      <c r="X1369" s="30">
        <f t="shared" si="433"/>
        <v>316.99741938578438</v>
      </c>
    </row>
    <row r="1370" spans="5:24" x14ac:dyDescent="0.3">
      <c r="E1370" s="30">
        <f t="shared" si="439"/>
        <v>13.679999999999753</v>
      </c>
      <c r="F1370" s="30">
        <f t="shared" si="440"/>
        <v>246.00808486324723</v>
      </c>
      <c r="G1370" s="30">
        <f t="shared" si="434"/>
        <v>5.5053644006900635</v>
      </c>
      <c r="H1370" s="30">
        <f t="shared" si="441"/>
        <v>-5.2203014519225377E-2</v>
      </c>
      <c r="I1370" s="30">
        <f t="shared" si="422"/>
        <v>-6.6005754715021986E-2</v>
      </c>
      <c r="J1370" s="30">
        <f t="shared" si="423"/>
        <v>3.2055402026628292</v>
      </c>
      <c r="K1370" s="30">
        <f t="shared" si="424"/>
        <v>140.29062853257668</v>
      </c>
      <c r="L1370" s="30">
        <f t="shared" si="425"/>
        <v>5606.2985428054262</v>
      </c>
      <c r="M1370" s="30">
        <f t="shared" si="426"/>
        <v>-3.0196455013977381E-3</v>
      </c>
      <c r="N1370" s="30">
        <f t="shared" si="427"/>
        <v>4.9297689948446105E-2</v>
      </c>
      <c r="O1370" s="30">
        <f t="shared" si="428"/>
        <v>21.583330773789278</v>
      </c>
      <c r="P1370" s="30">
        <f t="shared" si="429"/>
        <v>7.3301140795265498</v>
      </c>
      <c r="Q1370" s="30">
        <f t="shared" si="430"/>
        <v>6.0440691793684477E-2</v>
      </c>
      <c r="R1370" s="30">
        <f t="shared" si="435"/>
        <v>-12.870487499164156</v>
      </c>
      <c r="S1370" s="30">
        <f t="shared" si="436"/>
        <v>0.10134319857853542</v>
      </c>
      <c r="T1370" s="30">
        <f t="shared" si="437"/>
        <v>-14.868898835974102</v>
      </c>
      <c r="U1370" s="39">
        <f t="shared" si="438"/>
        <v>-1030766.7790151683</v>
      </c>
      <c r="V1370" s="39">
        <f t="shared" si="431"/>
        <v>-123692.01348182019</v>
      </c>
      <c r="W1370" s="39">
        <f t="shared" si="432"/>
        <v>39565532.469856977</v>
      </c>
      <c r="X1370" s="30">
        <f t="shared" si="433"/>
        <v>317.09833386908969</v>
      </c>
    </row>
    <row r="1371" spans="5:24" x14ac:dyDescent="0.3">
      <c r="E1371" s="30">
        <f t="shared" si="439"/>
        <v>13.689999999999753</v>
      </c>
      <c r="F1371" s="30">
        <f t="shared" si="440"/>
        <v>245.87937998825558</v>
      </c>
      <c r="G1371" s="30">
        <f t="shared" si="434"/>
        <v>5.5048410904326346</v>
      </c>
      <c r="H1371" s="30">
        <f t="shared" si="441"/>
        <v>-5.2331025742891057E-2</v>
      </c>
      <c r="I1371" s="30">
        <f t="shared" si="422"/>
        <v>-6.4992322729236635E-2</v>
      </c>
      <c r="J1371" s="30">
        <f t="shared" si="423"/>
        <v>3.0568512143030881</v>
      </c>
      <c r="K1371" s="30">
        <f t="shared" si="424"/>
        <v>140.41453602287646</v>
      </c>
      <c r="L1371" s="30">
        <f t="shared" si="425"/>
        <v>5611.2501378590396</v>
      </c>
      <c r="M1371" s="30">
        <f t="shared" si="426"/>
        <v>-3.0024952335160225E-3</v>
      </c>
      <c r="N1371" s="30">
        <f t="shared" si="427"/>
        <v>4.9443399915833221E-2</v>
      </c>
      <c r="O1371" s="30">
        <f t="shared" si="428"/>
        <v>21.477835936548043</v>
      </c>
      <c r="P1371" s="30">
        <f t="shared" si="429"/>
        <v>7.390098947484562</v>
      </c>
      <c r="Q1371" s="30">
        <f t="shared" si="430"/>
        <v>6.0441154850917278E-2</v>
      </c>
      <c r="R1371" s="30">
        <f t="shared" si="435"/>
        <v>-12.895364182251052</v>
      </c>
      <c r="S1371" s="30">
        <f t="shared" si="436"/>
        <v>9.9897399436836773E-2</v>
      </c>
      <c r="T1371" s="30">
        <f t="shared" si="437"/>
        <v>-14.861233680517687</v>
      </c>
      <c r="U1371" s="39">
        <f t="shared" si="438"/>
        <v>-1024376.2669106636</v>
      </c>
      <c r="V1371" s="39">
        <f t="shared" si="431"/>
        <v>-122925.15202927962</v>
      </c>
      <c r="W1371" s="39">
        <f t="shared" si="432"/>
        <v>39564303.218336686</v>
      </c>
      <c r="X1371" s="30">
        <f t="shared" si="433"/>
        <v>317.19899026902874</v>
      </c>
    </row>
    <row r="1372" spans="5:24" x14ac:dyDescent="0.3">
      <c r="E1372" s="30">
        <f t="shared" si="439"/>
        <v>13.699999999999752</v>
      </c>
      <c r="F1372" s="30">
        <f t="shared" si="440"/>
        <v>245.75042634643307</v>
      </c>
      <c r="G1372" s="30">
        <f t="shared" si="434"/>
        <v>5.5043164939044411</v>
      </c>
      <c r="H1372" s="30">
        <f t="shared" si="441"/>
        <v>-5.2459652819347724E-2</v>
      </c>
      <c r="I1372" s="30">
        <f t="shared" si="422"/>
        <v>-6.3993348734868269E-2</v>
      </c>
      <c r="J1372" s="30">
        <f t="shared" si="423"/>
        <v>2.9082388774979111</v>
      </c>
      <c r="K1372" s="30">
        <f t="shared" si="424"/>
        <v>140.53837963688076</v>
      </c>
      <c r="L1372" s="30">
        <f t="shared" si="425"/>
        <v>5616.1991802861103</v>
      </c>
      <c r="M1372" s="30">
        <f t="shared" si="426"/>
        <v>-2.9855201041713831E-3</v>
      </c>
      <c r="N1372" s="30">
        <f t="shared" si="427"/>
        <v>4.958954766947362E-2</v>
      </c>
      <c r="O1372" s="30">
        <f t="shared" si="428"/>
        <v>21.372395483584768</v>
      </c>
      <c r="P1372" s="30">
        <f t="shared" si="429"/>
        <v>7.4504227954750268</v>
      </c>
      <c r="Q1372" s="30">
        <f t="shared" si="430"/>
        <v>6.0441613179409583E-2</v>
      </c>
      <c r="R1372" s="30">
        <f t="shared" si="435"/>
        <v>-12.920345320565874</v>
      </c>
      <c r="S1372" s="30">
        <f t="shared" si="436"/>
        <v>9.847667154024721E-2</v>
      </c>
      <c r="T1372" s="30">
        <f t="shared" si="437"/>
        <v>-14.853552207906093</v>
      </c>
      <c r="U1372" s="39">
        <f t="shared" si="438"/>
        <v>-1018050.5715030736</v>
      </c>
      <c r="V1372" s="39">
        <f t="shared" si="431"/>
        <v>-122166.06858036882</v>
      </c>
      <c r="W1372" s="39">
        <f t="shared" si="432"/>
        <v>39563081.557650886</v>
      </c>
      <c r="X1372" s="30">
        <f t="shared" si="433"/>
        <v>317.2993887167338</v>
      </c>
    </row>
    <row r="1373" spans="5:24" x14ac:dyDescent="0.3">
      <c r="E1373" s="30">
        <f t="shared" si="439"/>
        <v>13.709999999999752</v>
      </c>
      <c r="F1373" s="30">
        <f t="shared" si="440"/>
        <v>245.62122289322741</v>
      </c>
      <c r="G1373" s="30">
        <f t="shared" si="434"/>
        <v>5.5037906049713561</v>
      </c>
      <c r="H1373" s="30">
        <f t="shared" si="441"/>
        <v>-5.2588893308502804E-2</v>
      </c>
      <c r="I1373" s="30">
        <f t="shared" si="422"/>
        <v>-6.3008582019465798E-2</v>
      </c>
      <c r="J1373" s="30">
        <f t="shared" si="423"/>
        <v>2.7597033554188504</v>
      </c>
      <c r="K1373" s="30">
        <f t="shared" si="424"/>
        <v>140.66215923861333</v>
      </c>
      <c r="L1373" s="30">
        <f t="shared" si="425"/>
        <v>5621.1456646527486</v>
      </c>
      <c r="M1373" s="30">
        <f t="shared" si="426"/>
        <v>-2.9687164392524393E-3</v>
      </c>
      <c r="N1373" s="30">
        <f t="shared" si="427"/>
        <v>4.9736134524697904E-2</v>
      </c>
      <c r="O1373" s="30">
        <f t="shared" si="428"/>
        <v>21.267009530669675</v>
      </c>
      <c r="P1373" s="30">
        <f t="shared" si="429"/>
        <v>7.5110897216372354</v>
      </c>
      <c r="Q1373" s="30">
        <f t="shared" si="430"/>
        <v>6.0442066878362399E-2</v>
      </c>
      <c r="R1373" s="30">
        <f t="shared" si="435"/>
        <v>-12.945429946170778</v>
      </c>
      <c r="S1373" s="30">
        <f t="shared" si="436"/>
        <v>9.7080422316333112E-2</v>
      </c>
      <c r="T1373" s="30">
        <f t="shared" si="437"/>
        <v>-14.84585438085761</v>
      </c>
      <c r="U1373" s="39">
        <f t="shared" si="438"/>
        <v>-1011788.3598554691</v>
      </c>
      <c r="V1373" s="39">
        <f t="shared" si="431"/>
        <v>-121414.60318265628</v>
      </c>
      <c r="W1373" s="39">
        <f t="shared" si="432"/>
        <v>39561867.41161906</v>
      </c>
      <c r="X1373" s="30">
        <f t="shared" si="433"/>
        <v>317.39952934233918</v>
      </c>
    </row>
    <row r="1374" spans="5:24" x14ac:dyDescent="0.3">
      <c r="E1374" s="30">
        <f t="shared" si="439"/>
        <v>13.719999999999752</v>
      </c>
      <c r="F1374" s="30">
        <f t="shared" si="440"/>
        <v>245.4917685937657</v>
      </c>
      <c r="G1374" s="30">
        <f t="shared" si="434"/>
        <v>5.5032634175228301</v>
      </c>
      <c r="H1374" s="30">
        <f t="shared" si="441"/>
        <v>-5.2718744852597865E-2</v>
      </c>
      <c r="I1374" s="30">
        <f t="shared" si="422"/>
        <v>-6.2037777796302464E-2</v>
      </c>
      <c r="J1374" s="30">
        <f t="shared" si="423"/>
        <v>2.6112448116102742</v>
      </c>
      <c r="K1374" s="30">
        <f t="shared" si="424"/>
        <v>140.78587469178714</v>
      </c>
      <c r="L1374" s="30">
        <f t="shared" si="425"/>
        <v>5626.089585512651</v>
      </c>
      <c r="M1374" s="30">
        <f t="shared" si="426"/>
        <v>-2.9520806407330562E-3</v>
      </c>
      <c r="N1374" s="30">
        <f t="shared" si="427"/>
        <v>4.9883161800788896E-2</v>
      </c>
      <c r="O1374" s="30">
        <f t="shared" si="428"/>
        <v>21.161678193837492</v>
      </c>
      <c r="P1374" s="30">
        <f t="shared" si="429"/>
        <v>7.5721039158222547</v>
      </c>
      <c r="Q1374" s="30">
        <f t="shared" si="430"/>
        <v>6.0442516044922422E-2</v>
      </c>
      <c r="R1374" s="30">
        <f t="shared" si="435"/>
        <v>-12.970617111049615</v>
      </c>
      <c r="S1374" s="30">
        <f t="shared" si="436"/>
        <v>9.5708076062011968E-2</v>
      </c>
      <c r="T1374" s="30">
        <f t="shared" si="437"/>
        <v>-14.838140162125065</v>
      </c>
      <c r="U1374" s="39">
        <f t="shared" si="438"/>
        <v>-1005588.327361566</v>
      </c>
      <c r="V1374" s="39">
        <f t="shared" si="431"/>
        <v>-120670.59928338791</v>
      </c>
      <c r="W1374" s="39">
        <f t="shared" si="432"/>
        <v>39560660.705626227</v>
      </c>
      <c r="X1374" s="30">
        <f t="shared" si="433"/>
        <v>317.49941227498476</v>
      </c>
    </row>
    <row r="1375" spans="5:24" x14ac:dyDescent="0.3">
      <c r="E1375" s="30">
        <f t="shared" si="439"/>
        <v>13.729999999999752</v>
      </c>
      <c r="F1375" s="30">
        <f t="shared" si="440"/>
        <v>245.36206242265521</v>
      </c>
      <c r="G1375" s="30">
        <f t="shared" si="434"/>
        <v>5.5027349254710893</v>
      </c>
      <c r="H1375" s="30">
        <f t="shared" si="441"/>
        <v>-5.2849205174076985E-2</v>
      </c>
      <c r="I1375" s="30">
        <f t="shared" si="422"/>
        <v>-6.1080697035682342E-2</v>
      </c>
      <c r="J1375" s="30">
        <f t="shared" si="423"/>
        <v>2.4628634099890236</v>
      </c>
      <c r="K1375" s="30">
        <f t="shared" si="424"/>
        <v>140.90952585980486</v>
      </c>
      <c r="L1375" s="30">
        <f t="shared" si="425"/>
        <v>5631.0309374071066</v>
      </c>
      <c r="M1375" s="30">
        <f t="shared" si="426"/>
        <v>-2.935609184422967E-3</v>
      </c>
      <c r="N1375" s="30">
        <f t="shared" si="427"/>
        <v>5.0030630820992975E-2</v>
      </c>
      <c r="O1375" s="30">
        <f t="shared" si="428"/>
        <v>21.056401589387214</v>
      </c>
      <c r="P1375" s="30">
        <f t="shared" si="429"/>
        <v>7.6334696616912989</v>
      </c>
      <c r="Q1375" s="30">
        <f t="shared" si="430"/>
        <v>6.0442960774242792E-2</v>
      </c>
      <c r="R1375" s="30">
        <f t="shared" si="435"/>
        <v>-12.995905886502204</v>
      </c>
      <c r="S1375" s="30">
        <f t="shared" si="436"/>
        <v>9.4359073380704123E-2</v>
      </c>
      <c r="T1375" s="30">
        <f t="shared" si="437"/>
        <v>-14.830409514499861</v>
      </c>
      <c r="U1375" s="39">
        <f t="shared" si="438"/>
        <v>-999449.19691982516</v>
      </c>
      <c r="V1375" s="39">
        <f t="shared" si="431"/>
        <v>-119933.90363037902</v>
      </c>
      <c r="W1375" s="39">
        <f t="shared" si="432"/>
        <v>39559461.366589926</v>
      </c>
      <c r="X1375" s="30">
        <f t="shared" si="433"/>
        <v>317.59903764281927</v>
      </c>
    </row>
    <row r="1376" spans="5:24" x14ac:dyDescent="0.3">
      <c r="E1376" s="30">
        <f t="shared" si="439"/>
        <v>13.739999999999752</v>
      </c>
      <c r="F1376" s="30">
        <f t="shared" si="440"/>
        <v>245.2321033637902</v>
      </c>
      <c r="G1376" s="30">
        <f t="shared" si="434"/>
        <v>5.5022051227503557</v>
      </c>
      <c r="H1376" s="30">
        <f t="shared" si="441"/>
        <v>-5.2980272073366308E-2</v>
      </c>
      <c r="I1376" s="30">
        <f t="shared" si="422"/>
        <v>-6.0137106301875298E-2</v>
      </c>
      <c r="J1376" s="30">
        <f t="shared" si="423"/>
        <v>2.3145593148440251</v>
      </c>
      <c r="K1376" s="30">
        <f t="shared" si="424"/>
        <v>141.03311260575902</v>
      </c>
      <c r="L1376" s="30">
        <f t="shared" si="425"/>
        <v>5635.9697148650175</v>
      </c>
      <c r="M1376" s="30">
        <f t="shared" si="426"/>
        <v>-2.9192986177913158E-3</v>
      </c>
      <c r="N1376" s="30">
        <f t="shared" si="427"/>
        <v>5.0178542912532403E-2</v>
      </c>
      <c r="O1376" s="30">
        <f t="shared" si="428"/>
        <v>20.951179833881838</v>
      </c>
      <c r="P1376" s="30">
        <f t="shared" si="429"/>
        <v>7.6951913388771089</v>
      </c>
      <c r="Q1376" s="30">
        <f t="shared" si="430"/>
        <v>6.0443401159541846E-2</v>
      </c>
      <c r="R1376" s="30">
        <f t="shared" si="435"/>
        <v>-13.021295362558499</v>
      </c>
      <c r="S1376" s="30">
        <f t="shared" si="436"/>
        <v>9.303287064106136E-2</v>
      </c>
      <c r="T1376" s="30">
        <f t="shared" si="437"/>
        <v>-14.822662400815803</v>
      </c>
      <c r="U1376" s="39">
        <f t="shared" si="438"/>
        <v>-993369.71813459147</v>
      </c>
      <c r="V1376" s="39">
        <f t="shared" si="431"/>
        <v>-119204.36617615097</v>
      </c>
      <c r="W1376" s="39">
        <f t="shared" si="432"/>
        <v>39558269.322928168</v>
      </c>
      <c r="X1376" s="30">
        <f t="shared" si="433"/>
        <v>317.69840557300427</v>
      </c>
    </row>
    <row r="1377" spans="5:24" x14ac:dyDescent="0.3">
      <c r="E1377" s="30">
        <f t="shared" si="439"/>
        <v>13.749999999999751</v>
      </c>
      <c r="F1377" s="30">
        <f t="shared" si="440"/>
        <v>245.10189041016463</v>
      </c>
      <c r="G1377" s="30">
        <f t="shared" si="434"/>
        <v>5.5016740033160927</v>
      </c>
      <c r="H1377" s="30">
        <f t="shared" si="441"/>
        <v>-5.3111943426298325E-2</v>
      </c>
      <c r="I1377" s="30">
        <f t="shared" si="422"/>
        <v>-5.9206777595464687E-2</v>
      </c>
      <c r="J1377" s="30">
        <f t="shared" si="423"/>
        <v>2.1663326908358669</v>
      </c>
      <c r="K1377" s="30">
        <f t="shared" si="424"/>
        <v>141.15663479243247</v>
      </c>
      <c r="L1377" s="30">
        <f t="shared" si="425"/>
        <v>5640.9059124029072</v>
      </c>
      <c r="M1377" s="30">
        <f t="shared" si="426"/>
        <v>-2.9031455578603397E-3</v>
      </c>
      <c r="N1377" s="30">
        <f t="shared" si="427"/>
        <v>5.0326899406616978E-2</v>
      </c>
      <c r="O1377" s="30">
        <f t="shared" si="428"/>
        <v>20.846013044148048</v>
      </c>
      <c r="P1377" s="30">
        <f t="shared" si="429"/>
        <v>7.7572734252093127</v>
      </c>
      <c r="Q1377" s="30">
        <f t="shared" si="430"/>
        <v>6.0443837292159984E-2</v>
      </c>
      <c r="R1377" s="30">
        <f t="shared" si="435"/>
        <v>-13.046784647411455</v>
      </c>
      <c r="S1377" s="30">
        <f t="shared" si="436"/>
        <v>9.1728939456358169E-2</v>
      </c>
      <c r="T1377" s="30">
        <f t="shared" si="437"/>
        <v>-14.814898783952819</v>
      </c>
      <c r="U1377" s="39">
        <f t="shared" si="438"/>
        <v>-987348.66654323996</v>
      </c>
      <c r="V1377" s="39">
        <f t="shared" si="431"/>
        <v>-118481.8399851888</v>
      </c>
      <c r="W1377" s="39">
        <f t="shared" si="432"/>
        <v>39557084.504528314</v>
      </c>
      <c r="X1377" s="30">
        <f t="shared" si="433"/>
        <v>317.79751619171753</v>
      </c>
    </row>
    <row r="1378" spans="5:24" x14ac:dyDescent="0.3">
      <c r="E1378" s="30">
        <f t="shared" si="439"/>
        <v>13.759999999999751</v>
      </c>
      <c r="F1378" s="30">
        <f t="shared" si="440"/>
        <v>244.97142256369051</v>
      </c>
      <c r="G1378" s="30">
        <f t="shared" si="434"/>
        <v>5.5011415611442684</v>
      </c>
      <c r="H1378" s="30">
        <f t="shared" si="441"/>
        <v>-5.3244217182424336E-2</v>
      </c>
      <c r="I1378" s="30">
        <f t="shared" si="422"/>
        <v>-5.8289488200901102E-2</v>
      </c>
      <c r="J1378" s="30">
        <f t="shared" si="423"/>
        <v>2.0181837029963385</v>
      </c>
      <c r="K1378" s="30">
        <f t="shared" si="424"/>
        <v>141.28009228229874</v>
      </c>
      <c r="L1378" s="30">
        <f t="shared" si="425"/>
        <v>5645.8395245249394</v>
      </c>
      <c r="M1378" s="30">
        <f t="shared" si="426"/>
        <v>-2.8871466891665187E-3</v>
      </c>
      <c r="N1378" s="30">
        <f t="shared" si="427"/>
        <v>5.0475701638456126E-2</v>
      </c>
      <c r="O1378" s="30">
        <f t="shared" si="428"/>
        <v>20.740901337275904</v>
      </c>
      <c r="P1378" s="30">
        <f t="shared" si="429"/>
        <v>7.8197204990065243</v>
      </c>
      <c r="Q1378" s="30">
        <f t="shared" si="430"/>
        <v>6.0444269261614718E-2</v>
      </c>
      <c r="R1378" s="30">
        <f t="shared" si="435"/>
        <v>-13.072372866868172</v>
      </c>
      <c r="S1378" s="30">
        <f t="shared" si="436"/>
        <v>9.0446766183654256E-2</v>
      </c>
      <c r="T1378" s="30">
        <f t="shared" si="437"/>
        <v>-14.807118626840509</v>
      </c>
      <c r="U1378" s="39">
        <f t="shared" si="438"/>
        <v>-981384.84286833927</v>
      </c>
      <c r="V1378" s="39">
        <f t="shared" si="431"/>
        <v>-117766.1811442007</v>
      </c>
      <c r="W1378" s="39">
        <f t="shared" si="432"/>
        <v>39555906.842716873</v>
      </c>
      <c r="X1378" s="30">
        <f t="shared" si="433"/>
        <v>317.89636962415648</v>
      </c>
    </row>
    <row r="1379" spans="5:24" x14ac:dyDescent="0.3">
      <c r="E1379" s="30">
        <f t="shared" si="439"/>
        <v>13.769999999999751</v>
      </c>
      <c r="F1379" s="30">
        <f t="shared" si="440"/>
        <v>244.84069883502184</v>
      </c>
      <c r="G1379" s="30">
        <f t="shared" si="434"/>
        <v>5.5006077902306414</v>
      </c>
      <c r="H1379" s="30">
        <f t="shared" si="441"/>
        <v>-5.3377091362705187E-2</v>
      </c>
      <c r="I1379" s="30">
        <f t="shared" si="422"/>
        <v>-5.7385020539064559E-2</v>
      </c>
      <c r="J1379" s="30">
        <f t="shared" si="423"/>
        <v>1.8701125167279335</v>
      </c>
      <c r="K1379" s="30">
        <f t="shared" si="424"/>
        <v>141.40348493752242</v>
      </c>
      <c r="L1379" s="30">
        <f t="shared" si="425"/>
        <v>5650.7705457229285</v>
      </c>
      <c r="M1379" s="30">
        <f t="shared" si="426"/>
        <v>-2.8712987617866607E-3</v>
      </c>
      <c r="N1379" s="30">
        <f t="shared" si="427"/>
        <v>5.0624950947270944E-2</v>
      </c>
      <c r="O1379" s="30">
        <f t="shared" si="428"/>
        <v>20.635844830618471</v>
      </c>
      <c r="P1379" s="30">
        <f t="shared" si="429"/>
        <v>7.8825372414371913</v>
      </c>
      <c r="Q1379" s="30">
        <f t="shared" si="430"/>
        <v>6.0444697155653974E-2</v>
      </c>
      <c r="R1379" s="30">
        <f t="shared" si="435"/>
        <v>-13.098059163818498</v>
      </c>
      <c r="S1379" s="30">
        <f t="shared" si="436"/>
        <v>8.9185851441889508E-2</v>
      </c>
      <c r="T1379" s="30">
        <f t="shared" si="437"/>
        <v>-14.799321892461576</v>
      </c>
      <c r="U1379" s="39">
        <f t="shared" si="438"/>
        <v>-975477.07229389774</v>
      </c>
      <c r="V1379" s="39">
        <f t="shared" si="431"/>
        <v>-117057.24867526772</v>
      </c>
      <c r="W1379" s="39">
        <f t="shared" si="432"/>
        <v>39554736.270230122</v>
      </c>
      <c r="X1379" s="30">
        <f t="shared" si="433"/>
        <v>317.99496599454181</v>
      </c>
    </row>
    <row r="1380" spans="5:24" x14ac:dyDescent="0.3">
      <c r="E1380" s="30">
        <f t="shared" si="439"/>
        <v>13.779999999999751</v>
      </c>
      <c r="F1380" s="30">
        <f t="shared" si="440"/>
        <v>244.70971824338366</v>
      </c>
      <c r="G1380" s="30">
        <f t="shared" si="434"/>
        <v>5.5000726845900605</v>
      </c>
      <c r="H1380" s="30">
        <f t="shared" si="441"/>
        <v>-5.3510564058090182E-2</v>
      </c>
      <c r="I1380" s="30">
        <f t="shared" si="422"/>
        <v>-5.6493162024645667E-2</v>
      </c>
      <c r="J1380" s="30">
        <f t="shared" si="423"/>
        <v>1.7221192978033177</v>
      </c>
      <c r="K1380" s="30">
        <f t="shared" si="424"/>
        <v>141.5268126199596</v>
      </c>
      <c r="L1380" s="30">
        <f t="shared" si="425"/>
        <v>5655.6989704763646</v>
      </c>
      <c r="M1380" s="30">
        <f t="shared" si="426"/>
        <v>-2.855598589426472E-3</v>
      </c>
      <c r="N1380" s="30">
        <f t="shared" si="427"/>
        <v>5.0774648676306183E-2</v>
      </c>
      <c r="O1380" s="30">
        <f t="shared" si="428"/>
        <v>20.530843641791456</v>
      </c>
      <c r="P1380" s="30">
        <f t="shared" si="429"/>
        <v>7.9457284389510248</v>
      </c>
      <c r="Q1380" s="30">
        <f t="shared" si="430"/>
        <v>6.0445121060307701E-2</v>
      </c>
      <c r="R1380" s="30">
        <f t="shared" si="435"/>
        <v>-13.123842697720436</v>
      </c>
      <c r="S1380" s="30">
        <f t="shared" si="436"/>
        <v>8.7945709648114864E-2</v>
      </c>
      <c r="T1380" s="30">
        <f t="shared" si="437"/>
        <v>-14.791508543855114</v>
      </c>
      <c r="U1380" s="39">
        <f t="shared" si="438"/>
        <v>-969624.20376478217</v>
      </c>
      <c r="V1380" s="39">
        <f t="shared" si="431"/>
        <v>-116354.90445177385</v>
      </c>
      <c r="W1380" s="39">
        <f t="shared" si="432"/>
        <v>39553572.721185602</v>
      </c>
      <c r="X1380" s="30">
        <f t="shared" si="433"/>
        <v>318.09330542612167</v>
      </c>
    </row>
    <row r="1381" spans="5:24" x14ac:dyDescent="0.3">
      <c r="E1381" s="30">
        <f t="shared" si="439"/>
        <v>13.78999999999975</v>
      </c>
      <c r="F1381" s="30">
        <f t="shared" si="440"/>
        <v>244.57847981640646</v>
      </c>
      <c r="G1381" s="30">
        <f t="shared" si="434"/>
        <v>5.4995362382557946</v>
      </c>
      <c r="H1381" s="30">
        <f t="shared" si="441"/>
        <v>-5.3644633426586097E-2</v>
      </c>
      <c r="I1381" s="30">
        <f t="shared" si="422"/>
        <v>-5.5613704928164517E-2</v>
      </c>
      <c r="J1381" s="30">
        <f t="shared" si="423"/>
        <v>1.5742042123647666</v>
      </c>
      <c r="K1381" s="30">
        <f t="shared" si="424"/>
        <v>141.65007519115838</v>
      </c>
      <c r="L1381" s="30">
        <f t="shared" si="425"/>
        <v>5660.6247932524302</v>
      </c>
      <c r="M1381" s="30">
        <f t="shared" si="426"/>
        <v>-2.8400430475692766E-3</v>
      </c>
      <c r="N1381" s="30">
        <f t="shared" si="427"/>
        <v>5.0924796172842499E-2</v>
      </c>
      <c r="O1381" s="30">
        <f t="shared" si="428"/>
        <v>20.425897888672804</v>
      </c>
      <c r="P1381" s="30">
        <f t="shared" si="429"/>
        <v>8.0092989857839321</v>
      </c>
      <c r="Q1381" s="30">
        <f t="shared" si="430"/>
        <v>6.0445541059937845E-2</v>
      </c>
      <c r="R1381" s="30">
        <f t="shared" si="435"/>
        <v>-13.14972264410182</v>
      </c>
      <c r="S1381" s="30">
        <f t="shared" si="436"/>
        <v>8.6725868571088272E-2</v>
      </c>
      <c r="T1381" s="30">
        <f t="shared" si="437"/>
        <v>-14.783678544119775</v>
      </c>
      <c r="U1381" s="39">
        <f t="shared" si="438"/>
        <v>-963825.10930844862</v>
      </c>
      <c r="V1381" s="39">
        <f t="shared" si="431"/>
        <v>-115659.01311701383</v>
      </c>
      <c r="W1381" s="39">
        <f t="shared" si="432"/>
        <v>39552416.131054431</v>
      </c>
      <c r="X1381" s="30">
        <f t="shared" si="433"/>
        <v>318.19138804117534</v>
      </c>
    </row>
    <row r="1382" spans="5:24" x14ac:dyDescent="0.3">
      <c r="E1382" s="30">
        <f t="shared" si="439"/>
        <v>13.79999999999975</v>
      </c>
      <c r="F1382" s="30">
        <f t="shared" si="440"/>
        <v>244.44698258996544</v>
      </c>
      <c r="G1382" s="30">
        <f t="shared" si="434"/>
        <v>5.4989984452788674</v>
      </c>
      <c r="H1382" s="30">
        <f t="shared" si="441"/>
        <v>-5.3779297692724271E-2</v>
      </c>
      <c r="I1382" s="30">
        <f t="shared" si="422"/>
        <v>-5.4746446242453638E-2</v>
      </c>
      <c r="J1382" s="30">
        <f t="shared" si="423"/>
        <v>1.4263674269235689</v>
      </c>
      <c r="K1382" s="30">
        <f t="shared" si="424"/>
        <v>141.77327251235937</v>
      </c>
      <c r="L1382" s="30">
        <f t="shared" si="425"/>
        <v>5665.5480085060153</v>
      </c>
      <c r="M1382" s="30">
        <f t="shared" si="426"/>
        <v>-2.8246290716826463E-3</v>
      </c>
      <c r="N1382" s="30">
        <f t="shared" si="427"/>
        <v>5.1075394788208328E-2</v>
      </c>
      <c r="O1382" s="30">
        <f t="shared" si="428"/>
        <v>20.321007689402272</v>
      </c>
      <c r="P1382" s="30">
        <f t="shared" si="429"/>
        <v>8.0732538865381578</v>
      </c>
      <c r="Q1382" s="30">
        <f t="shared" si="430"/>
        <v>6.0445957237286782E-2</v>
      </c>
      <c r="R1382" s="30">
        <f t="shared" si="435"/>
        <v>-13.175698194077491</v>
      </c>
      <c r="S1382" s="30">
        <f t="shared" si="436"/>
        <v>8.5525868901516131E-2</v>
      </c>
      <c r="T1382" s="30">
        <f t="shared" si="437"/>
        <v>-14.775831856416838</v>
      </c>
      <c r="U1382" s="39">
        <f t="shared" si="438"/>
        <v>-958078.68337815301</v>
      </c>
      <c r="V1382" s="39">
        <f t="shared" si="431"/>
        <v>-114969.44200537835</v>
      </c>
      <c r="W1382" s="39">
        <f t="shared" si="432"/>
        <v>39551266.436634377</v>
      </c>
      <c r="X1382" s="30">
        <f t="shared" si="433"/>
        <v>318.28921396101657</v>
      </c>
    </row>
    <row r="1383" spans="5:24" x14ac:dyDescent="0.3">
      <c r="E1383" s="30">
        <f t="shared" si="439"/>
        <v>13.80999999999975</v>
      </c>
      <c r="F1383" s="30">
        <f t="shared" si="440"/>
        <v>244.31522560802466</v>
      </c>
      <c r="G1383" s="30">
        <f t="shared" si="434"/>
        <v>5.498459299727422</v>
      </c>
      <c r="H1383" s="30">
        <f t="shared" si="441"/>
        <v>-5.3914555144540799E-2</v>
      </c>
      <c r="I1383" s="30">
        <f t="shared" si="422"/>
        <v>-5.3891187553438476E-2</v>
      </c>
      <c r="J1383" s="30">
        <f t="shared" si="423"/>
        <v>1.2786091083594004</v>
      </c>
      <c r="K1383" s="30">
        <f t="shared" si="424"/>
        <v>141.89640444449617</v>
      </c>
      <c r="L1383" s="30">
        <f t="shared" si="425"/>
        <v>5670.4686106797444</v>
      </c>
      <c r="M1383" s="30">
        <f t="shared" si="426"/>
        <v>-2.8093536554807895E-3</v>
      </c>
      <c r="N1383" s="30">
        <f t="shared" si="427"/>
        <v>5.1226445877792223E-2</v>
      </c>
      <c r="O1383" s="30">
        <f t="shared" si="428"/>
        <v>20.216173162380997</v>
      </c>
      <c r="P1383" s="30">
        <f t="shared" si="429"/>
        <v>8.1375982588410078</v>
      </c>
      <c r="Q1383" s="30">
        <f t="shared" si="430"/>
        <v>6.0446369673524229E-2</v>
      </c>
      <c r="R1383" s="30">
        <f t="shared" si="435"/>
        <v>-13.201768553881589</v>
      </c>
      <c r="S1383" s="30">
        <f t="shared" si="436"/>
        <v>8.4345263838236387E-2</v>
      </c>
      <c r="T1383" s="30">
        <f t="shared" si="437"/>
        <v>-14.767968443973132</v>
      </c>
      <c r="U1383" s="39">
        <f t="shared" si="438"/>
        <v>-952383.84221684886</v>
      </c>
      <c r="V1383" s="39">
        <f t="shared" si="431"/>
        <v>-114286.06106602187</v>
      </c>
      <c r="W1383" s="39">
        <f t="shared" si="432"/>
        <v>39550123.576023713</v>
      </c>
      <c r="X1383" s="30">
        <f t="shared" si="433"/>
        <v>318.38678330599799</v>
      </c>
    </row>
    <row r="1384" spans="5:24" x14ac:dyDescent="0.3">
      <c r="E1384" s="30">
        <f t="shared" si="439"/>
        <v>13.81999999999975</v>
      </c>
      <c r="F1384" s="30">
        <f t="shared" si="440"/>
        <v>244.18320792248585</v>
      </c>
      <c r="G1384" s="30">
        <f t="shared" si="434"/>
        <v>5.4979187956860933</v>
      </c>
      <c r="H1384" s="30">
        <f t="shared" si="441"/>
        <v>-5.4050404132865992E-2</v>
      </c>
      <c r="I1384" s="30">
        <f t="shared" si="422"/>
        <v>-5.3047734915056113E-2</v>
      </c>
      <c r="J1384" s="30">
        <f t="shared" si="423"/>
        <v>1.1309294239196692</v>
      </c>
      <c r="K1384" s="30">
        <f t="shared" si="424"/>
        <v>142.01947084819594</v>
      </c>
      <c r="L1384" s="30">
        <f t="shared" si="425"/>
        <v>5675.3865942039984</v>
      </c>
      <c r="M1384" s="30">
        <f t="shared" si="426"/>
        <v>-2.7942138492406559E-3</v>
      </c>
      <c r="N1384" s="30">
        <f t="shared" si="427"/>
        <v>5.1377950801054978E-2</v>
      </c>
      <c r="O1384" s="30">
        <f t="shared" si="428"/>
        <v>20.111394426271005</v>
      </c>
      <c r="P1384" s="30">
        <f t="shared" si="429"/>
        <v>8.202337336083664</v>
      </c>
      <c r="Q1384" s="30">
        <f t="shared" si="430"/>
        <v>6.0446778448292715E-2</v>
      </c>
      <c r="R1384" s="30">
        <f t="shared" si="435"/>
        <v>-13.227932944414276</v>
      </c>
      <c r="S1384" s="30">
        <f t="shared" si="436"/>
        <v>8.3183618689693595E-2</v>
      </c>
      <c r="T1384" s="30">
        <f t="shared" si="437"/>
        <v>-14.760088270083896</v>
      </c>
      <c r="U1384" s="39">
        <f t="shared" si="438"/>
        <v>-946739.52324101503</v>
      </c>
      <c r="V1384" s="39">
        <f t="shared" si="431"/>
        <v>-113608.74278892179</v>
      </c>
      <c r="W1384" s="39">
        <f t="shared" si="432"/>
        <v>39548987.488595821</v>
      </c>
      <c r="X1384" s="30">
        <f t="shared" si="433"/>
        <v>318.48409619551501</v>
      </c>
    </row>
    <row r="1385" spans="5:24" x14ac:dyDescent="0.3">
      <c r="E1385" s="30">
        <f t="shared" si="439"/>
        <v>13.82999999999975</v>
      </c>
      <c r="F1385" s="30">
        <f t="shared" si="440"/>
        <v>244.0509285930417</v>
      </c>
      <c r="G1385" s="30">
        <f t="shared" si="434"/>
        <v>5.4973769272554067</v>
      </c>
      <c r="H1385" s="30">
        <f t="shared" si="441"/>
        <v>-5.418684306865984E-2</v>
      </c>
      <c r="I1385" s="30">
        <f t="shared" si="422"/>
        <v>-5.2215898728159175E-2</v>
      </c>
      <c r="J1385" s="30">
        <f t="shared" si="423"/>
        <v>0.98332854121883029</v>
      </c>
      <c r="K1385" s="30">
        <f t="shared" si="424"/>
        <v>142.14247158377998</v>
      </c>
      <c r="L1385" s="30">
        <f t="shared" si="425"/>
        <v>5680.3019534969289</v>
      </c>
      <c r="M1385" s="30">
        <f t="shared" si="426"/>
        <v>-2.7792067581697598E-3</v>
      </c>
      <c r="N1385" s="30">
        <f t="shared" si="427"/>
        <v>5.1529910921542028E-2</v>
      </c>
      <c r="O1385" s="30">
        <f t="shared" si="428"/>
        <v>20.00667159999476</v>
      </c>
      <c r="P1385" s="30">
        <f t="shared" si="429"/>
        <v>8.2674764702439631</v>
      </c>
      <c r="Q1385" s="30">
        <f t="shared" si="430"/>
        <v>6.0447183639751628E-2</v>
      </c>
      <c r="R1385" s="30">
        <f t="shared" si="435"/>
        <v>-13.25419060080244</v>
      </c>
      <c r="S1385" s="30">
        <f t="shared" si="436"/>
        <v>8.2040510490061558E-2</v>
      </c>
      <c r="T1385" s="30">
        <f t="shared" si="437"/>
        <v>-14.752191298115504</v>
      </c>
      <c r="U1385" s="39">
        <f t="shared" si="438"/>
        <v>-941144.68444367312</v>
      </c>
      <c r="V1385" s="39">
        <f t="shared" si="431"/>
        <v>-112937.36213324076</v>
      </c>
      <c r="W1385" s="39">
        <f t="shared" si="432"/>
        <v>39547858.114974491</v>
      </c>
      <c r="X1385" s="30">
        <f t="shared" si="433"/>
        <v>318.58115274800946</v>
      </c>
    </row>
    <row r="1386" spans="5:24" x14ac:dyDescent="0.3">
      <c r="E1386" s="30">
        <f t="shared" si="439"/>
        <v>13.839999999999749</v>
      </c>
      <c r="F1386" s="30">
        <f t="shared" si="440"/>
        <v>243.91838668703369</v>
      </c>
      <c r="G1386" s="30">
        <f t="shared" si="434"/>
        <v>5.4968336885511802</v>
      </c>
      <c r="H1386" s="30">
        <f t="shared" si="441"/>
        <v>-5.4323870422656739E-2</v>
      </c>
      <c r="I1386" s="30">
        <f t="shared" si="422"/>
        <v>-5.1395493623258563E-2</v>
      </c>
      <c r="J1386" s="30">
        <f t="shared" si="423"/>
        <v>0.83580662823767526</v>
      </c>
      <c r="K1386" s="30">
        <f t="shared" si="424"/>
        <v>142.26540651126427</v>
      </c>
      <c r="L1386" s="30">
        <f t="shared" si="425"/>
        <v>5685.2146829644935</v>
      </c>
      <c r="M1386" s="30">
        <f t="shared" si="426"/>
        <v>-2.7643295408238569E-3</v>
      </c>
      <c r="N1386" s="30">
        <f t="shared" si="427"/>
        <v>5.1682327606895354E-2</v>
      </c>
      <c r="O1386" s="30">
        <f t="shared" si="428"/>
        <v>19.902004802734631</v>
      </c>
      <c r="P1386" s="30">
        <f t="shared" si="429"/>
        <v>8.333021134794997</v>
      </c>
      <c r="Q1386" s="30">
        <f t="shared" si="430"/>
        <v>6.0447585324619968E-2</v>
      </c>
      <c r="R1386" s="30">
        <f t="shared" si="435"/>
        <v>-13.280540771973721</v>
      </c>
      <c r="S1386" s="30">
        <f t="shared" si="436"/>
        <v>8.0915527629422224E-2</v>
      </c>
      <c r="T1386" s="30">
        <f t="shared" si="437"/>
        <v>-14.744277491508116</v>
      </c>
      <c r="U1386" s="39">
        <f t="shared" si="438"/>
        <v>-935598.30381590885</v>
      </c>
      <c r="V1386" s="39">
        <f t="shared" si="431"/>
        <v>-112271.79645790906</v>
      </c>
      <c r="W1386" s="39">
        <f t="shared" si="432"/>
        <v>39546735.397009909</v>
      </c>
      <c r="X1386" s="30">
        <f t="shared" si="433"/>
        <v>318.67795308097385</v>
      </c>
    </row>
    <row r="1387" spans="5:24" x14ac:dyDescent="0.3">
      <c r="E1387" s="30">
        <f t="shared" si="439"/>
        <v>13.849999999999749</v>
      </c>
      <c r="F1387" s="30">
        <f t="shared" si="440"/>
        <v>243.78558127931396</v>
      </c>
      <c r="G1387" s="30">
        <f t="shared" si="434"/>
        <v>5.4962890737039558</v>
      </c>
      <c r="H1387" s="30">
        <f t="shared" si="441"/>
        <v>-5.4461484722434506E-2</v>
      </c>
      <c r="I1387" s="30">
        <f t="shared" si="422"/>
        <v>-5.0586338346964341E-2</v>
      </c>
      <c r="J1387" s="30">
        <f t="shared" si="423"/>
        <v>0.68836385332259409</v>
      </c>
      <c r="K1387" s="30">
        <f t="shared" si="424"/>
        <v>142.38827549036017</v>
      </c>
      <c r="L1387" s="30">
        <f t="shared" si="425"/>
        <v>5690.1247770004711</v>
      </c>
      <c r="M1387" s="30">
        <f t="shared" si="426"/>
        <v>-2.7495794075726369E-3</v>
      </c>
      <c r="N1387" s="30">
        <f t="shared" si="427"/>
        <v>5.1835202228866235E-2</v>
      </c>
      <c r="O1387" s="30">
        <f t="shared" si="428"/>
        <v>19.79739415393238</v>
      </c>
      <c r="P1387" s="30">
        <f t="shared" si="429"/>
        <v>8.3989769277030071</v>
      </c>
      <c r="Q1387" s="30">
        <f t="shared" si="430"/>
        <v>6.0447983578217755E-2</v>
      </c>
      <c r="R1387" s="30">
        <f t="shared" si="435"/>
        <v>-13.306982720243672</v>
      </c>
      <c r="S1387" s="30">
        <f t="shared" si="436"/>
        <v>7.9808269497419135E-2</v>
      </c>
      <c r="T1387" s="30">
        <f t="shared" si="437"/>
        <v>-14.736346813778241</v>
      </c>
      <c r="U1387" s="39">
        <f t="shared" si="438"/>
        <v>-930099.37878621358</v>
      </c>
      <c r="V1387" s="39">
        <f t="shared" si="431"/>
        <v>-111611.92545434562</v>
      </c>
      <c r="W1387" s="39">
        <f t="shared" si="432"/>
        <v>39545619.277755365</v>
      </c>
      <c r="X1387" s="30">
        <f t="shared" si="433"/>
        <v>318.77449731095527</v>
      </c>
    </row>
    <row r="1388" spans="5:24" x14ac:dyDescent="0.3">
      <c r="E1388" s="30">
        <f t="shared" si="439"/>
        <v>13.859999999999749</v>
      </c>
      <c r="F1388" s="30">
        <f t="shared" si="440"/>
        <v>243.65251145211153</v>
      </c>
      <c r="G1388" s="30">
        <f t="shared" si="434"/>
        <v>5.4957430768584379</v>
      </c>
      <c r="H1388" s="30">
        <f t="shared" si="441"/>
        <v>-5.4599684551792649E-2</v>
      </c>
      <c r="I1388" s="30">
        <f t="shared" si="422"/>
        <v>-4.9788255651990146E-2</v>
      </c>
      <c r="J1388" s="30">
        <f t="shared" si="423"/>
        <v>0.54100038518481164</v>
      </c>
      <c r="K1388" s="30">
        <f t="shared" si="424"/>
        <v>142.511078380475</v>
      </c>
      <c r="L1388" s="30">
        <f t="shared" si="425"/>
        <v>5695.0322299864929</v>
      </c>
      <c r="M1388" s="30">
        <f t="shared" si="426"/>
        <v>-2.7349536191117103E-3</v>
      </c>
      <c r="N1388" s="30">
        <f t="shared" si="427"/>
        <v>5.1988536163327298E-2</v>
      </c>
      <c r="O1388" s="30">
        <f t="shared" si="428"/>
        <v>19.692839773288625</v>
      </c>
      <c r="P1388" s="30">
        <f t="shared" si="429"/>
        <v>8.4653495745174947</v>
      </c>
      <c r="Q1388" s="30">
        <f t="shared" si="430"/>
        <v>6.0448378474506195E-2</v>
      </c>
      <c r="R1388" s="30">
        <f t="shared" si="435"/>
        <v>-13.333515720915228</v>
      </c>
      <c r="S1388" s="30">
        <f t="shared" si="436"/>
        <v>7.8718346139839343E-2</v>
      </c>
      <c r="T1388" s="30">
        <f t="shared" si="437"/>
        <v>-14.728399228521193</v>
      </c>
      <c r="U1388" s="39">
        <f t="shared" si="438"/>
        <v>-924646.92567701335</v>
      </c>
      <c r="V1388" s="39">
        <f t="shared" si="431"/>
        <v>-110957.6310812416</v>
      </c>
      <c r="W1388" s="39">
        <f t="shared" si="432"/>
        <v>39544509.701444551</v>
      </c>
      <c r="X1388" s="30">
        <f t="shared" si="433"/>
        <v>318.87078555355947</v>
      </c>
    </row>
    <row r="1389" spans="5:24" x14ac:dyDescent="0.3">
      <c r="E1389" s="30">
        <f t="shared" si="439"/>
        <v>13.869999999999749</v>
      </c>
      <c r="F1389" s="30">
        <f t="shared" si="440"/>
        <v>243.51917629490237</v>
      </c>
      <c r="G1389" s="30">
        <f t="shared" si="434"/>
        <v>5.4951956921729481</v>
      </c>
      <c r="H1389" s="30">
        <f t="shared" si="441"/>
        <v>-5.4738468548976016E-2</v>
      </c>
      <c r="I1389" s="30">
        <f t="shared" si="422"/>
        <v>-4.900107219059175E-2</v>
      </c>
      <c r="J1389" s="30">
        <f t="shared" si="423"/>
        <v>0.3937163928995997</v>
      </c>
      <c r="K1389" s="30">
        <f t="shared" si="424"/>
        <v>142.63381504071268</v>
      </c>
      <c r="L1389" s="30">
        <f t="shared" si="425"/>
        <v>5699.9370362920654</v>
      </c>
      <c r="M1389" s="30">
        <f t="shared" si="426"/>
        <v>-2.7204494850192073E-3</v>
      </c>
      <c r="N1389" s="30">
        <f t="shared" si="427"/>
        <v>5.2142330790284956E-2</v>
      </c>
      <c r="O1389" s="30">
        <f t="shared" si="428"/>
        <v>19.588341780762267</v>
      </c>
      <c r="P1389" s="30">
        <f t="shared" si="429"/>
        <v>8.5321449315564202</v>
      </c>
      <c r="Q1389" s="30">
        <f t="shared" si="430"/>
        <v>6.0448770086126695E-2</v>
      </c>
      <c r="R1389" s="30">
        <f t="shared" si="435"/>
        <v>-13.360139061890287</v>
      </c>
      <c r="S1389" s="30">
        <f t="shared" si="436"/>
        <v>7.7645377927601594E-2</v>
      </c>
      <c r="T1389" s="30">
        <f t="shared" si="437"/>
        <v>-14.720434699413508</v>
      </c>
      <c r="U1389" s="39">
        <f t="shared" si="438"/>
        <v>-919239.97917775926</v>
      </c>
      <c r="V1389" s="39">
        <f t="shared" si="431"/>
        <v>-110308.79750133111</v>
      </c>
      <c r="W1389" s="39">
        <f t="shared" si="432"/>
        <v>39543406.613469541</v>
      </c>
      <c r="X1389" s="30">
        <f t="shared" si="433"/>
        <v>318.96681792345527</v>
      </c>
    </row>
    <row r="1390" spans="5:24" x14ac:dyDescent="0.3">
      <c r="E1390" s="30">
        <f t="shared" si="439"/>
        <v>13.879999999999749</v>
      </c>
      <c r="F1390" s="30">
        <f t="shared" si="440"/>
        <v>243.38557490428346</v>
      </c>
      <c r="G1390" s="30">
        <f t="shared" si="434"/>
        <v>5.4946469138188956</v>
      </c>
      <c r="H1390" s="30">
        <f t="shared" si="441"/>
        <v>-5.4877835405253705E-2</v>
      </c>
      <c r="I1390" s="30">
        <f t="shared" si="422"/>
        <v>-4.8224618411315735E-2</v>
      </c>
      <c r="J1390" s="30">
        <f t="shared" si="423"/>
        <v>0.24651204590546463</v>
      </c>
      <c r="K1390" s="30">
        <f t="shared" si="424"/>
        <v>142.75648532987447</v>
      </c>
      <c r="L1390" s="30">
        <f t="shared" si="425"/>
        <v>5704.8391902745998</v>
      </c>
      <c r="M1390" s="30">
        <f t="shared" si="426"/>
        <v>-2.7060643623553872E-3</v>
      </c>
      <c r="N1390" s="30">
        <f t="shared" si="427"/>
        <v>5.2296587493891863E-2</v>
      </c>
      <c r="O1390" s="30">
        <f t="shared" si="428"/>
        <v>19.483900296569928</v>
      </c>
      <c r="P1390" s="30">
        <f t="shared" si="429"/>
        <v>8.5993689891905891</v>
      </c>
      <c r="Q1390" s="30">
        <f t="shared" si="430"/>
        <v>6.0449158484438617E-2</v>
      </c>
      <c r="R1390" s="30">
        <f t="shared" si="435"/>
        <v>-13.386852043292892</v>
      </c>
      <c r="S1390" s="30">
        <f t="shared" si="436"/>
        <v>7.6588995237643731E-2</v>
      </c>
      <c r="T1390" s="30">
        <f t="shared" si="437"/>
        <v>-14.712453190215237</v>
      </c>
      <c r="U1390" s="39">
        <f t="shared" si="438"/>
        <v>-913877.59183399216</v>
      </c>
      <c r="V1390" s="39">
        <f t="shared" si="431"/>
        <v>-109665.31102007905</v>
      </c>
      <c r="W1390" s="39">
        <f t="shared" si="432"/>
        <v>39542309.960359342</v>
      </c>
      <c r="X1390" s="30">
        <f t="shared" si="433"/>
        <v>319.06259453437809</v>
      </c>
    </row>
    <row r="1391" spans="5:24" x14ac:dyDescent="0.3">
      <c r="E1391" s="30">
        <f t="shared" si="439"/>
        <v>13.889999999999748</v>
      </c>
      <c r="F1391" s="30">
        <f t="shared" si="440"/>
        <v>243.25170638385052</v>
      </c>
      <c r="G1391" s="30">
        <f t="shared" si="434"/>
        <v>5.4940967359802579</v>
      </c>
      <c r="H1391" s="30">
        <f t="shared" si="441"/>
        <v>-5.5017783863764436E-2</v>
      </c>
      <c r="I1391" s="30">
        <f t="shared" si="422"/>
        <v>-4.7458728458939295E-2</v>
      </c>
      <c r="J1391" s="30">
        <f t="shared" si="423"/>
        <v>9.9387514003312249E-2</v>
      </c>
      <c r="K1391" s="30">
        <f t="shared" si="424"/>
        <v>142.87908910645959</v>
      </c>
      <c r="L1391" s="30">
        <f t="shared" si="425"/>
        <v>5709.7386862794383</v>
      </c>
      <c r="M1391" s="30">
        <f t="shared" si="426"/>
        <v>-2.6917956543037296E-3</v>
      </c>
      <c r="N1391" s="30">
        <f t="shared" si="427"/>
        <v>5.2451307662459527E-2</v>
      </c>
      <c r="O1391" s="30">
        <f t="shared" si="428"/>
        <v>19.379515441185351</v>
      </c>
      <c r="P1391" s="30">
        <f t="shared" si="429"/>
        <v>8.667027875229552</v>
      </c>
      <c r="Q1391" s="30">
        <f t="shared" si="430"/>
        <v>6.0449543739556015E-2</v>
      </c>
      <c r="R1391" s="30">
        <f t="shared" si="435"/>
        <v>-13.413653977103628</v>
      </c>
      <c r="S1391" s="30">
        <f t="shared" si="436"/>
        <v>7.5548838145241715E-2</v>
      </c>
      <c r="T1391" s="30">
        <f t="shared" si="437"/>
        <v>-14.704454664772209</v>
      </c>
      <c r="U1391" s="39">
        <f t="shared" si="438"/>
        <v>-908558.83355181152</v>
      </c>
      <c r="V1391" s="39">
        <f t="shared" si="431"/>
        <v>-109027.06002621738</v>
      </c>
      <c r="W1391" s="39">
        <f t="shared" si="432"/>
        <v>39541219.689759083</v>
      </c>
      <c r="X1391" s="30">
        <f t="shared" si="433"/>
        <v>319.15811549913462</v>
      </c>
    </row>
    <row r="1392" spans="5:24" x14ac:dyDescent="0.3">
      <c r="E1392" s="30">
        <f t="shared" si="439"/>
        <v>13.899999999999748</v>
      </c>
      <c r="F1392" s="30">
        <f t="shared" si="440"/>
        <v>243.11756984407947</v>
      </c>
      <c r="G1392" s="30">
        <f t="shared" si="434"/>
        <v>5.4935451528530832</v>
      </c>
      <c r="H1392" s="30">
        <f t="shared" si="441"/>
        <v>-5.5158312717473734E-2</v>
      </c>
      <c r="I1392" s="30">
        <f t="shared" si="422"/>
        <v>-4.6703240077486878E-2</v>
      </c>
      <c r="J1392" s="30">
        <f t="shared" si="423"/>
        <v>-4.7657032644409847E-2</v>
      </c>
      <c r="K1392" s="30">
        <f t="shared" si="424"/>
        <v>143.00162622866603</v>
      </c>
      <c r="L1392" s="30">
        <f t="shared" si="425"/>
        <v>5714.6355186398832</v>
      </c>
      <c r="M1392" s="30">
        <f t="shared" si="426"/>
        <v>-2.6776408088520164E-3</v>
      </c>
      <c r="N1392" s="30">
        <f t="shared" si="427"/>
        <v>5.260649268847032E-2</v>
      </c>
      <c r="O1392" s="30">
        <f t="shared" si="428"/>
        <v>19.275187335338792</v>
      </c>
      <c r="P1392" s="30">
        <f t="shared" si="429"/>
        <v>8.7351278584134437</v>
      </c>
      <c r="Q1392" s="30">
        <f t="shared" si="430"/>
        <v>6.0449925920383209E-2</v>
      </c>
      <c r="R1392" s="30">
        <f t="shared" si="435"/>
        <v>-13.440544186804676</v>
      </c>
      <c r="S1392" s="30">
        <f t="shared" si="436"/>
        <v>7.4524556127295763E-2</v>
      </c>
      <c r="T1392" s="30">
        <f t="shared" si="437"/>
        <v>-14.696439087018195</v>
      </c>
      <c r="U1392" s="39">
        <f t="shared" si="438"/>
        <v>-903282.79111720435</v>
      </c>
      <c r="V1392" s="39">
        <f t="shared" si="431"/>
        <v>-108393.93493406451</v>
      </c>
      <c r="W1392" s="39">
        <f t="shared" si="432"/>
        <v>39540135.750409745</v>
      </c>
      <c r="X1392" s="30">
        <f t="shared" si="433"/>
        <v>319.25338092960686</v>
      </c>
    </row>
    <row r="1393" spans="5:24" x14ac:dyDescent="0.3">
      <c r="E1393" s="30">
        <f t="shared" si="439"/>
        <v>13.909999999999748</v>
      </c>
      <c r="F1393" s="30">
        <f t="shared" si="440"/>
        <v>242.98316440221143</v>
      </c>
      <c r="G1393" s="30">
        <f t="shared" si="434"/>
        <v>5.4929921586449932</v>
      </c>
      <c r="H1393" s="30">
        <f t="shared" si="441"/>
        <v>-5.5299420808996302E-2</v>
      </c>
      <c r="I1393" s="30">
        <f t="shared" si="422"/>
        <v>-4.5957994516213921E-2</v>
      </c>
      <c r="J1393" s="30">
        <f t="shared" si="423"/>
        <v>-0.1946214235145918</v>
      </c>
      <c r="K1393" s="30">
        <f t="shared" si="424"/>
        <v>143.12409655439117</v>
      </c>
      <c r="L1393" s="30">
        <f t="shared" si="425"/>
        <v>5719.529681677227</v>
      </c>
      <c r="M1393" s="30">
        <f t="shared" si="426"/>
        <v>-2.6635973175120034E-3</v>
      </c>
      <c r="N1393" s="30">
        <f t="shared" si="427"/>
        <v>5.2762143968590663E-2</v>
      </c>
      <c r="O1393" s="30">
        <f t="shared" si="428"/>
        <v>19.170916100016399</v>
      </c>
      <c r="P1393" s="30">
        <f t="shared" si="429"/>
        <v>8.8036753520143165</v>
      </c>
      <c r="Q1393" s="30">
        <f t="shared" si="430"/>
        <v>6.0450305094649388E-2</v>
      </c>
      <c r="R1393" s="30">
        <f t="shared" si="435"/>
        <v>-13.467522007035523</v>
      </c>
      <c r="S1393" s="30">
        <f t="shared" si="436"/>
        <v>7.3515807776149342E-2</v>
      </c>
      <c r="T1393" s="30">
        <f t="shared" si="437"/>
        <v>-14.688406420977032</v>
      </c>
      <c r="U1393" s="39">
        <f t="shared" si="438"/>
        <v>-898048.56772970594</v>
      </c>
      <c r="V1393" s="39">
        <f t="shared" si="431"/>
        <v>-107765.8281275647</v>
      </c>
      <c r="W1393" s="39">
        <f t="shared" si="432"/>
        <v>39539058.092128471</v>
      </c>
      <c r="X1393" s="30">
        <f t="shared" si="433"/>
        <v>319.3483909367564</v>
      </c>
    </row>
    <row r="1394" spans="5:24" x14ac:dyDescent="0.3">
      <c r="E1394" s="30">
        <f t="shared" si="439"/>
        <v>13.919999999999748</v>
      </c>
      <c r="F1394" s="30">
        <f t="shared" si="440"/>
        <v>242.84848918214107</v>
      </c>
      <c r="G1394" s="30">
        <f t="shared" si="434"/>
        <v>5.4924377475747121</v>
      </c>
      <c r="H1394" s="30">
        <f t="shared" si="441"/>
        <v>-5.5441107028109116E-2</v>
      </c>
      <c r="I1394" s="30">
        <f t="shared" si="422"/>
        <v>-4.522283643845243E-2</v>
      </c>
      <c r="J1394" s="30">
        <f t="shared" si="423"/>
        <v>-0.34150548772436212</v>
      </c>
      <c r="K1394" s="30">
        <f t="shared" si="424"/>
        <v>143.24649994123266</v>
      </c>
      <c r="L1394" s="30">
        <f t="shared" si="425"/>
        <v>5724.4211697007795</v>
      </c>
      <c r="M1394" s="30">
        <f t="shared" si="426"/>
        <v>-2.6496627140762986E-3</v>
      </c>
      <c r="N1394" s="30">
        <f t="shared" si="427"/>
        <v>5.2918262903683094E-2</v>
      </c>
      <c r="O1394" s="30">
        <f t="shared" si="428"/>
        <v>19.066701856459566</v>
      </c>
      <c r="P1394" s="30">
        <f t="shared" si="429"/>
        <v>8.8726769175507201</v>
      </c>
      <c r="Q1394" s="30">
        <f t="shared" si="430"/>
        <v>6.045068132894215E-2</v>
      </c>
      <c r="R1394" s="30">
        <f t="shared" si="435"/>
        <v>-13.494586783258461</v>
      </c>
      <c r="S1394" s="30">
        <f t="shared" si="436"/>
        <v>7.2522260523525062E-2</v>
      </c>
      <c r="T1394" s="30">
        <f t="shared" si="437"/>
        <v>-14.680356630764665</v>
      </c>
      <c r="U1394" s="39">
        <f t="shared" si="438"/>
        <v>-892855.2825498943</v>
      </c>
      <c r="V1394" s="39">
        <f t="shared" si="431"/>
        <v>-107142.63390598731</v>
      </c>
      <c r="W1394" s="39">
        <f t="shared" si="432"/>
        <v>39537986.66578941</v>
      </c>
      <c r="X1394" s="30">
        <f t="shared" si="433"/>
        <v>319.44314563062841</v>
      </c>
    </row>
    <row r="1395" spans="5:24" x14ac:dyDescent="0.3">
      <c r="E1395" s="30">
        <f t="shared" si="439"/>
        <v>13.929999999999747</v>
      </c>
      <c r="F1395" s="30">
        <f t="shared" si="440"/>
        <v>242.71354331430848</v>
      </c>
      <c r="G1395" s="30">
        <f t="shared" si="434"/>
        <v>5.4918819138715991</v>
      </c>
      <c r="H1395" s="30">
        <f t="shared" si="441"/>
        <v>-5.5583370311307334E-2</v>
      </c>
      <c r="I1395" s="30">
        <f t="shared" si="422"/>
        <v>-4.4497613833217181E-2</v>
      </c>
      <c r="J1395" s="30">
        <f t="shared" si="423"/>
        <v>-0.48830905403200875</v>
      </c>
      <c r="K1395" s="30">
        <f t="shared" si="424"/>
        <v>143.36883624648902</v>
      </c>
      <c r="L1395" s="30">
        <f t="shared" si="425"/>
        <v>5729.3099770079034</v>
      </c>
      <c r="M1395" s="30">
        <f t="shared" si="426"/>
        <v>-2.6358345734111672E-3</v>
      </c>
      <c r="N1395" s="30">
        <f t="shared" si="427"/>
        <v>5.3074850898819061E-2</v>
      </c>
      <c r="O1395" s="30">
        <f t="shared" si="428"/>
        <v>18.962544726164293</v>
      </c>
      <c r="P1395" s="30">
        <f t="shared" si="429"/>
        <v>8.9421392686192362</v>
      </c>
      <c r="Q1395" s="30">
        <f t="shared" si="430"/>
        <v>6.0451054688740111E-2</v>
      </c>
      <c r="R1395" s="30">
        <f t="shared" si="435"/>
        <v>-13.521737871433968</v>
      </c>
      <c r="S1395" s="30">
        <f t="shared" si="436"/>
        <v>7.154359037418212E-2</v>
      </c>
      <c r="T1395" s="30">
        <f t="shared" si="437"/>
        <v>-14.672289680591154</v>
      </c>
      <c r="U1395" s="39">
        <f t="shared" si="438"/>
        <v>-887702.07026023394</v>
      </c>
      <c r="V1395" s="39">
        <f t="shared" si="431"/>
        <v>-106524.24843122807</v>
      </c>
      <c r="W1395" s="39">
        <f t="shared" si="432"/>
        <v>39536921.423305102</v>
      </c>
      <c r="X1395" s="30">
        <f t="shared" si="433"/>
        <v>319.53764512035605</v>
      </c>
    </row>
    <row r="1396" spans="5:24" x14ac:dyDescent="0.3">
      <c r="E1396" s="30">
        <f t="shared" si="439"/>
        <v>13.939999999999747</v>
      </c>
      <c r="F1396" s="30">
        <f t="shared" si="440"/>
        <v>242.57832593559414</v>
      </c>
      <c r="G1396" s="30">
        <f t="shared" si="434"/>
        <v>5.4913246517751926</v>
      </c>
      <c r="H1396" s="30">
        <f t="shared" si="441"/>
        <v>-5.5726209640649671E-2</v>
      </c>
      <c r="I1396" s="30">
        <f t="shared" si="422"/>
        <v>-4.3782177929475363E-2</v>
      </c>
      <c r="J1396" s="30">
        <f t="shared" si="423"/>
        <v>-0.6350319508379203</v>
      </c>
      <c r="K1396" s="30">
        <f t="shared" si="424"/>
        <v>143.49110532716062</v>
      </c>
      <c r="L1396" s="30">
        <f t="shared" si="425"/>
        <v>5734.1960978840398</v>
      </c>
      <c r="M1396" s="30">
        <f t="shared" si="426"/>
        <v>-2.6221105102839756E-3</v>
      </c>
      <c r="N1396" s="30">
        <f t="shared" si="427"/>
        <v>5.3231909363291557E-2</v>
      </c>
      <c r="O1396" s="30">
        <f t="shared" si="428"/>
        <v>18.858444830880497</v>
      </c>
      <c r="P1396" s="30">
        <f t="shared" si="429"/>
        <v>9.0120692748482423</v>
      </c>
      <c r="Q1396" s="30">
        <f t="shared" si="430"/>
        <v>6.0451425238444545E-2</v>
      </c>
      <c r="R1396" s="30">
        <f t="shared" si="435"/>
        <v>-13.548974637705358</v>
      </c>
      <c r="S1396" s="30">
        <f t="shared" si="436"/>
        <v>7.0579481648905137E-2</v>
      </c>
      <c r="T1396" s="30">
        <f t="shared" si="437"/>
        <v>-14.664205534762603</v>
      </c>
      <c r="U1396" s="39">
        <f t="shared" si="438"/>
        <v>-882588.08063880343</v>
      </c>
      <c r="V1396" s="39">
        <f t="shared" si="431"/>
        <v>-105910.56967665641</v>
      </c>
      <c r="W1396" s="39">
        <f t="shared" si="432"/>
        <v>39535862.317608334</v>
      </c>
      <c r="X1396" s="30">
        <f t="shared" si="433"/>
        <v>319.63188951416498</v>
      </c>
    </row>
    <row r="1397" spans="5:24" x14ac:dyDescent="0.3">
      <c r="E1397" s="30">
        <f t="shared" si="439"/>
        <v>13.949999999999747</v>
      </c>
      <c r="F1397" s="30">
        <f t="shared" si="440"/>
        <v>242.44283618921708</v>
      </c>
      <c r="G1397" s="30">
        <f t="shared" si="434"/>
        <v>5.4907659555347736</v>
      </c>
      <c r="H1397" s="30">
        <f t="shared" si="441"/>
        <v>-5.5869624041893218E-2</v>
      </c>
      <c r="I1397" s="30">
        <f t="shared" si="422"/>
        <v>-4.3076383112986311E-2</v>
      </c>
      <c r="J1397" s="30">
        <f t="shared" si="423"/>
        <v>-0.78167400618554628</v>
      </c>
      <c r="K1397" s="30">
        <f t="shared" si="424"/>
        <v>143.61330703995031</v>
      </c>
      <c r="L1397" s="30">
        <f t="shared" si="425"/>
        <v>5739.0795266027453</v>
      </c>
      <c r="M1397" s="30">
        <f t="shared" si="426"/>
        <v>-2.608488178224096E-3</v>
      </c>
      <c r="N1397" s="30">
        <f t="shared" si="427"/>
        <v>5.3389439710627928E-2</v>
      </c>
      <c r="O1397" s="30">
        <f t="shared" si="428"/>
        <v>18.754402292611356</v>
      </c>
      <c r="P1397" s="30">
        <f t="shared" si="429"/>
        <v>9.0824739659769964</v>
      </c>
      <c r="Q1397" s="30">
        <f t="shared" si="430"/>
        <v>6.0451793041410164E-2</v>
      </c>
      <c r="R1397" s="30">
        <f t="shared" si="435"/>
        <v>-13.576296458092541</v>
      </c>
      <c r="S1397" s="30">
        <f t="shared" si="436"/>
        <v>6.9629626736471009E-2</v>
      </c>
      <c r="T1397" s="30">
        <f t="shared" si="437"/>
        <v>-14.656104157683057</v>
      </c>
      <c r="U1397" s="39">
        <f t="shared" si="438"/>
        <v>-877512.47814546048</v>
      </c>
      <c r="V1397" s="39">
        <f t="shared" si="431"/>
        <v>-105301.49737745525</v>
      </c>
      <c r="W1397" s="39">
        <f t="shared" si="432"/>
        <v>39534809.30263456</v>
      </c>
      <c r="X1397" s="30">
        <f t="shared" si="433"/>
        <v>319.72587891937752</v>
      </c>
    </row>
    <row r="1398" spans="5:24" x14ac:dyDescent="0.3">
      <c r="E1398" s="30">
        <f t="shared" si="439"/>
        <v>13.959999999999747</v>
      </c>
      <c r="F1398" s="30">
        <f t="shared" si="440"/>
        <v>242.30707322463616</v>
      </c>
      <c r="G1398" s="30">
        <f t="shared" si="434"/>
        <v>5.4902058194089323</v>
      </c>
      <c r="H1398" s="30">
        <f t="shared" si="441"/>
        <v>-5.6013612584138173E-2</v>
      </c>
      <c r="I1398" s="30">
        <f t="shared" si="422"/>
        <v>-4.2380086845621598E-2</v>
      </c>
      <c r="J1398" s="30">
        <f t="shared" si="423"/>
        <v>-0.92823504776237686</v>
      </c>
      <c r="K1398" s="30">
        <f t="shared" si="424"/>
        <v>143.73544124126434</v>
      </c>
      <c r="L1398" s="30">
        <f t="shared" si="425"/>
        <v>5743.9602574257196</v>
      </c>
      <c r="M1398" s="30">
        <f t="shared" si="426"/>
        <v>-2.5949652684160909E-3</v>
      </c>
      <c r="N1398" s="30">
        <f t="shared" si="427"/>
        <v>5.3547443358602211E-2</v>
      </c>
      <c r="O1398" s="30">
        <f t="shared" si="428"/>
        <v>18.650417233612593</v>
      </c>
      <c r="P1398" s="30">
        <f t="shared" si="429"/>
        <v>9.1533605360654526</v>
      </c>
      <c r="Q1398" s="30">
        <f t="shared" si="430"/>
        <v>6.0452158159974977E-2</v>
      </c>
      <c r="R1398" s="30">
        <f t="shared" si="435"/>
        <v>-13.603702718194368</v>
      </c>
      <c r="S1398" s="30">
        <f t="shared" si="436"/>
        <v>6.8693725854238455E-2</v>
      </c>
      <c r="T1398" s="30">
        <f t="shared" si="437"/>
        <v>-14.647985513856343</v>
      </c>
      <c r="U1398" s="39">
        <f t="shared" si="438"/>
        <v>-872474.44152002188</v>
      </c>
      <c r="V1398" s="39">
        <f t="shared" si="431"/>
        <v>-104696.93298240262</v>
      </c>
      <c r="W1398" s="39">
        <f t="shared" si="432"/>
        <v>39533762.333304733</v>
      </c>
      <c r="X1398" s="30">
        <f t="shared" si="433"/>
        <v>319.81961344241654</v>
      </c>
    </row>
    <row r="1399" spans="5:24" x14ac:dyDescent="0.3">
      <c r="E1399" s="30">
        <f t="shared" si="439"/>
        <v>13.969999999999747</v>
      </c>
      <c r="F1399" s="30">
        <f t="shared" si="440"/>
        <v>242.17103619745421</v>
      </c>
      <c r="G1399" s="30">
        <f t="shared" si="434"/>
        <v>5.4896442376651482</v>
      </c>
      <c r="H1399" s="30">
        <f t="shared" si="441"/>
        <v>-5.6158174378406756E-2</v>
      </c>
      <c r="I1399" s="30">
        <f t="shared" ref="I1399:I1462" si="442">$B$11*S1398+I1398</f>
        <v>-4.169314958707921E-2</v>
      </c>
      <c r="J1399" s="30">
        <f t="shared" ref="J1399:J1462" si="443">$B$11*T1398+J1398</f>
        <v>-1.0747149029009404</v>
      </c>
      <c r="K1399" s="30">
        <f t="shared" ref="K1399:K1462" si="444">-$B$11*T1398/1.2+K1398</f>
        <v>143.85750778721314</v>
      </c>
      <c r="L1399" s="30">
        <f t="shared" ref="L1399:L1462" si="445">K1399*$B$15/1000</f>
        <v>5748.8382846028462</v>
      </c>
      <c r="M1399" s="30">
        <f t="shared" ref="M1399:M1462" si="446">$B$5*I1399/(O1399*(1+J1399/$B$4)+I1399)</f>
        <v>-2.5815395086240742E-3</v>
      </c>
      <c r="N1399" s="30">
        <f t="shared" ref="N1399:N1462" si="447">$B$6*(1+EXP(0.005*E1399*60))</f>
        <v>5.3705921729248415E-2</v>
      </c>
      <c r="O1399" s="30">
        <f t="shared" ref="O1399:O1462" si="448">19.309+0.7095*J1399</f>
        <v>18.546489776391784</v>
      </c>
      <c r="P1399" s="30">
        <f t="shared" ref="P1399:P1462" si="449">1/(1/$B$3+N1399/($B$3*(M1399-N1399)))</f>
        <v>9.2247363478395297</v>
      </c>
      <c r="Q1399" s="30">
        <f t="shared" ref="Q1399:Q1462" si="450">M1399*$B$7+$B$8</f>
        <v>6.0452520655489367E-2</v>
      </c>
      <c r="R1399" s="30">
        <f t="shared" si="435"/>
        <v>-13.63119281289962</v>
      </c>
      <c r="S1399" s="30">
        <f t="shared" si="436"/>
        <v>6.7771486817027257E-2</v>
      </c>
      <c r="T1399" s="30">
        <f t="shared" si="437"/>
        <v>-14.639849567887865</v>
      </c>
      <c r="U1399" s="39">
        <f t="shared" si="438"/>
        <v>-867473.16339203739</v>
      </c>
      <c r="V1399" s="39">
        <f t="shared" ref="V1399:V1462" si="451">0.12*U1399</f>
        <v>-104096.77960704449</v>
      </c>
      <c r="W1399" s="39">
        <f t="shared" ref="W1399:W1462" si="452">V1399*$B$11+W1398</f>
        <v>39532721.365508661</v>
      </c>
      <c r="X1399" s="30">
        <f t="shared" ref="X1399:X1462" si="453">L1399/(E1399+$B$18)</f>
        <v>319.91309318881065</v>
      </c>
    </row>
    <row r="1400" spans="5:24" x14ac:dyDescent="0.3">
      <c r="E1400" s="30">
        <f t="shared" si="439"/>
        <v>13.979999999999746</v>
      </c>
      <c r="F1400" s="30">
        <f t="shared" si="440"/>
        <v>242.03472426932521</v>
      </c>
      <c r="G1400" s="30">
        <f t="shared" si="434"/>
        <v>5.4890812045793851</v>
      </c>
      <c r="H1400" s="30">
        <f t="shared" si="441"/>
        <v>-5.630330857631094E-2</v>
      </c>
      <c r="I1400" s="30">
        <f t="shared" si="442"/>
        <v>-4.1015434718908936E-2</v>
      </c>
      <c r="J1400" s="30">
        <f t="shared" si="443"/>
        <v>-1.221113398579819</v>
      </c>
      <c r="K1400" s="30">
        <f t="shared" si="444"/>
        <v>143.97950653361221</v>
      </c>
      <c r="L1400" s="30">
        <f t="shared" si="445"/>
        <v>5753.7136023722178</v>
      </c>
      <c r="M1400" s="30">
        <f t="shared" si="446"/>
        <v>-2.5682086621461732E-3</v>
      </c>
      <c r="N1400" s="30">
        <f t="shared" si="447"/>
        <v>5.3864876248872873E-2</v>
      </c>
      <c r="O1400" s="30">
        <f t="shared" si="448"/>
        <v>18.44262004370762</v>
      </c>
      <c r="P1400" s="30">
        <f t="shared" si="449"/>
        <v>9.2966089371763747</v>
      </c>
      <c r="Q1400" s="30">
        <f t="shared" si="450"/>
        <v>6.045288058834427E-2</v>
      </c>
      <c r="R1400" s="30">
        <f t="shared" si="435"/>
        <v>-13.658766146105911</v>
      </c>
      <c r="S1400" s="30">
        <f t="shared" si="436"/>
        <v>6.6862624813971858E-2</v>
      </c>
      <c r="T1400" s="30">
        <f t="shared" si="437"/>
        <v>-14.631696284486347</v>
      </c>
      <c r="U1400" s="39">
        <f t="shared" si="438"/>
        <v>-862507.84990177106</v>
      </c>
      <c r="V1400" s="39">
        <f t="shared" si="451"/>
        <v>-103500.94198821252</v>
      </c>
      <c r="W1400" s="39">
        <f t="shared" si="452"/>
        <v>39531686.35608878</v>
      </c>
      <c r="X1400" s="30">
        <f t="shared" si="453"/>
        <v>320.0063182631979</v>
      </c>
    </row>
    <row r="1401" spans="5:24" x14ac:dyDescent="0.3">
      <c r="E1401" s="30">
        <f t="shared" si="439"/>
        <v>13.989999999999746</v>
      </c>
      <c r="F1401" s="30">
        <f t="shared" si="440"/>
        <v>241.89813660786416</v>
      </c>
      <c r="G1401" s="30">
        <f t="shared" si="434"/>
        <v>5.488516714435689</v>
      </c>
      <c r="H1401" s="30">
        <f t="shared" si="441"/>
        <v>-5.6449014369608363E-2</v>
      </c>
      <c r="I1401" s="30">
        <f t="shared" si="442"/>
        <v>-4.034680847076922E-2</v>
      </c>
      <c r="J1401" s="30">
        <f t="shared" si="443"/>
        <v>-1.3674303614246826</v>
      </c>
      <c r="K1401" s="30">
        <f t="shared" si="444"/>
        <v>144.10143733598292</v>
      </c>
      <c r="L1401" s="30">
        <f t="shared" si="445"/>
        <v>5758.5862049601756</v>
      </c>
      <c r="M1401" s="30">
        <f t="shared" si="446"/>
        <v>-2.5549705267980589E-3</v>
      </c>
      <c r="N1401" s="30">
        <f t="shared" si="447"/>
        <v>5.4024308348067485E-2</v>
      </c>
      <c r="O1401" s="30">
        <f t="shared" si="448"/>
        <v>18.33880815856919</v>
      </c>
      <c r="P1401" s="30">
        <f t="shared" si="449"/>
        <v>9.3689860177353914</v>
      </c>
      <c r="Q1401" s="30">
        <f t="shared" si="450"/>
        <v>6.0453238017998664E-2</v>
      </c>
      <c r="R1401" s="30">
        <f t="shared" si="435"/>
        <v>-13.686422130446669</v>
      </c>
      <c r="S1401" s="30">
        <f t="shared" si="436"/>
        <v>6.5966862193039391E-2</v>
      </c>
      <c r="T1401" s="30">
        <f t="shared" si="437"/>
        <v>-14.623525628465568</v>
      </c>
      <c r="U1401" s="39">
        <f t="shared" si="438"/>
        <v>-857577.72033200355</v>
      </c>
      <c r="V1401" s="39">
        <f t="shared" si="451"/>
        <v>-102909.32643984043</v>
      </c>
      <c r="W1401" s="39">
        <f t="shared" si="452"/>
        <v>39530657.262824379</v>
      </c>
      <c r="X1401" s="30">
        <f t="shared" si="453"/>
        <v>320.09928876933054</v>
      </c>
    </row>
    <row r="1402" spans="5:24" x14ac:dyDescent="0.3">
      <c r="E1402" s="30">
        <f t="shared" si="439"/>
        <v>13.999999999999746</v>
      </c>
      <c r="F1402" s="30">
        <f t="shared" si="440"/>
        <v>241.76127238655968</v>
      </c>
      <c r="G1402" s="30">
        <f t="shared" si="434"/>
        <v>5.4879507615258003</v>
      </c>
      <c r="H1402" s="30">
        <f t="shared" si="441"/>
        <v>-5.6595290988870062E-2</v>
      </c>
      <c r="I1402" s="30">
        <f t="shared" si="442"/>
        <v>-3.9687139848838829E-2</v>
      </c>
      <c r="J1402" s="30">
        <f t="shared" si="443"/>
        <v>-1.5136656177093382</v>
      </c>
      <c r="K1402" s="30">
        <f t="shared" si="444"/>
        <v>144.22330004955347</v>
      </c>
      <c r="L1402" s="30">
        <f t="shared" si="445"/>
        <v>5763.4560865813437</v>
      </c>
      <c r="M1402" s="30">
        <f t="shared" si="446"/>
        <v>-2.5418229339245601E-3</v>
      </c>
      <c r="N1402" s="30">
        <f t="shared" si="447"/>
        <v>5.4184219461722E-2</v>
      </c>
      <c r="O1402" s="30">
        <f t="shared" si="448"/>
        <v>18.235054244235226</v>
      </c>
      <c r="P1402" s="30">
        <f t="shared" si="449"/>
        <v>9.4418754857396667</v>
      </c>
      <c r="Q1402" s="30">
        <f t="shared" si="450"/>
        <v>6.0453593003006248E-2</v>
      </c>
      <c r="R1402" s="30">
        <f t="shared" si="435"/>
        <v>-13.71416018702544</v>
      </c>
      <c r="S1402" s="30">
        <f t="shared" si="436"/>
        <v>6.5083928252925846E-2</v>
      </c>
      <c r="T1402" s="30">
        <f t="shared" si="437"/>
        <v>-14.615337564746012</v>
      </c>
      <c r="U1402" s="39">
        <f t="shared" si="438"/>
        <v>-852682.00675029238</v>
      </c>
      <c r="V1402" s="39">
        <f t="shared" si="451"/>
        <v>-102321.84081003508</v>
      </c>
      <c r="W1402" s="39">
        <f t="shared" si="452"/>
        <v>39529634.044416279</v>
      </c>
      <c r="X1402" s="30">
        <f t="shared" si="453"/>
        <v>320.1920048100792</v>
      </c>
    </row>
    <row r="1403" spans="5:24" x14ac:dyDescent="0.3">
      <c r="E1403" s="30">
        <f t="shared" si="439"/>
        <v>14.009999999999746</v>
      </c>
      <c r="F1403" s="30">
        <f t="shared" si="440"/>
        <v>241.62413078468944</v>
      </c>
      <c r="G1403" s="30">
        <f t="shared" si="434"/>
        <v>5.4873833401487788</v>
      </c>
      <c r="H1403" s="30">
        <f t="shared" si="441"/>
        <v>-5.6742137702148199E-2</v>
      </c>
      <c r="I1403" s="30">
        <f t="shared" si="442"/>
        <v>-3.9036300566309572E-2</v>
      </c>
      <c r="J1403" s="30">
        <f t="shared" si="443"/>
        <v>-1.6598189933567982</v>
      </c>
      <c r="K1403" s="30">
        <f t="shared" si="444"/>
        <v>144.34509452925968</v>
      </c>
      <c r="L1403" s="30">
        <f t="shared" si="445"/>
        <v>5768.323241438663</v>
      </c>
      <c r="M1403" s="30">
        <f t="shared" si="446"/>
        <v>-2.5287637474384022E-3</v>
      </c>
      <c r="N1403" s="30">
        <f t="shared" si="447"/>
        <v>5.4344611029037627E-2</v>
      </c>
      <c r="O1403" s="30">
        <f t="shared" si="448"/>
        <v>18.131358424213353</v>
      </c>
      <c r="P1403" s="30">
        <f t="shared" si="449"/>
        <v>9.5152854249144969</v>
      </c>
      <c r="Q1403" s="30">
        <f t="shared" si="450"/>
        <v>6.0453945601041378E-2</v>
      </c>
      <c r="R1403" s="30">
        <f t="shared" si="435"/>
        <v>-13.7419797451579</v>
      </c>
      <c r="S1403" s="30">
        <f t="shared" si="436"/>
        <v>6.421355904204297E-2</v>
      </c>
      <c r="T1403" s="30">
        <f t="shared" si="437"/>
        <v>-14.607132058356523</v>
      </c>
      <c r="U1403" s="39">
        <f t="shared" si="438"/>
        <v>-847819.95366134087</v>
      </c>
      <c r="V1403" s="39">
        <f t="shared" si="451"/>
        <v>-101738.3944393609</v>
      </c>
      <c r="W1403" s="39">
        <f t="shared" si="452"/>
        <v>39528616.660471886</v>
      </c>
      <c r="X1403" s="30">
        <f t="shared" si="453"/>
        <v>320.28446648743721</v>
      </c>
    </row>
    <row r="1404" spans="5:24" x14ac:dyDescent="0.3">
      <c r="E1404" s="30">
        <f t="shared" si="439"/>
        <v>14.019999999999746</v>
      </c>
      <c r="F1404" s="30">
        <f t="shared" si="440"/>
        <v>241.48671098723787</v>
      </c>
      <c r="G1404" s="30">
        <f t="shared" si="434"/>
        <v>5.4868144446106291</v>
      </c>
      <c r="H1404" s="30">
        <f t="shared" si="441"/>
        <v>-5.6889553814976068E-2</v>
      </c>
      <c r="I1404" s="30">
        <f t="shared" si="442"/>
        <v>-3.8394164975889142E-2</v>
      </c>
      <c r="J1404" s="30">
        <f t="shared" si="443"/>
        <v>-1.8058903139403635</v>
      </c>
      <c r="K1404" s="30">
        <f t="shared" si="444"/>
        <v>144.466820629746</v>
      </c>
      <c r="L1404" s="30">
        <f t="shared" si="445"/>
        <v>5773.18766372343</v>
      </c>
      <c r="M1404" s="30">
        <f t="shared" si="446"/>
        <v>-2.5157908628851595E-3</v>
      </c>
      <c r="N1404" s="30">
        <f t="shared" si="447"/>
        <v>5.4505484493539667E-2</v>
      </c>
      <c r="O1404" s="30">
        <f t="shared" si="448"/>
        <v>18.027720822259312</v>
      </c>
      <c r="P1404" s="30">
        <f t="shared" si="449"/>
        <v>9.5892241115878232</v>
      </c>
      <c r="Q1404" s="30">
        <f t="shared" si="450"/>
        <v>6.0454295868924313E-2</v>
      </c>
      <c r="R1404" s="30">
        <f t="shared" si="435"/>
        <v>-13.769880242120673</v>
      </c>
      <c r="S1404" s="30">
        <f t="shared" si="436"/>
        <v>6.335549716433575E-2</v>
      </c>
      <c r="T1404" s="30">
        <f t="shared" si="437"/>
        <v>-14.598909074435895</v>
      </c>
      <c r="U1404" s="39">
        <f t="shared" si="438"/>
        <v>-842990.81766912912</v>
      </c>
      <c r="V1404" s="39">
        <f t="shared" si="451"/>
        <v>-101158.89812029549</v>
      </c>
      <c r="W1404" s="39">
        <f t="shared" si="452"/>
        <v>39527605.071490683</v>
      </c>
      <c r="X1404" s="30">
        <f t="shared" si="453"/>
        <v>320.37667390252557</v>
      </c>
    </row>
    <row r="1405" spans="5:24" x14ac:dyDescent="0.3">
      <c r="E1405" s="30">
        <f t="shared" si="439"/>
        <v>14.029999999999745</v>
      </c>
      <c r="F1405" s="30">
        <f t="shared" si="440"/>
        <v>241.34901218481667</v>
      </c>
      <c r="G1405" s="30">
        <f t="shared" si="434"/>
        <v>5.4862440692239458</v>
      </c>
      <c r="H1405" s="30">
        <f t="shared" si="441"/>
        <v>-5.7037538668325283E-2</v>
      </c>
      <c r="I1405" s="30">
        <f t="shared" si="442"/>
        <v>-3.7760610004245784E-2</v>
      </c>
      <c r="J1405" s="30">
        <f t="shared" si="443"/>
        <v>-1.9518794046847225</v>
      </c>
      <c r="K1405" s="30">
        <f t="shared" si="444"/>
        <v>144.5884782053663</v>
      </c>
      <c r="L1405" s="30">
        <f t="shared" si="445"/>
        <v>5778.0493476153297</v>
      </c>
      <c r="M1405" s="30">
        <f t="shared" si="446"/>
        <v>-2.502902206533532E-3</v>
      </c>
      <c r="N1405" s="30">
        <f t="shared" si="447"/>
        <v>5.4666841303090165E-2</v>
      </c>
      <c r="O1405" s="30">
        <f t="shared" si="448"/>
        <v>17.924141562376189</v>
      </c>
      <c r="P1405" s="30">
        <f t="shared" si="449"/>
        <v>9.6637000199596681</v>
      </c>
      <c r="Q1405" s="30">
        <f t="shared" si="450"/>
        <v>6.0454643862645811E-2</v>
      </c>
      <c r="R1405" s="30">
        <f t="shared" si="435"/>
        <v>-13.797861122907014</v>
      </c>
      <c r="S1405" s="30">
        <f t="shared" si="436"/>
        <v>6.2509491591667507E-2</v>
      </c>
      <c r="T1405" s="30">
        <f t="shared" si="437"/>
        <v>-14.590668578234457</v>
      </c>
      <c r="U1405" s="39">
        <f t="shared" si="438"/>
        <v>-838193.867148494</v>
      </c>
      <c r="V1405" s="39">
        <f t="shared" si="451"/>
        <v>-100583.26405781928</v>
      </c>
      <c r="W1405" s="39">
        <f t="shared" si="452"/>
        <v>39526599.238850102</v>
      </c>
      <c r="X1405" s="30">
        <f t="shared" si="453"/>
        <v>320.46862715559683</v>
      </c>
    </row>
    <row r="1406" spans="5:24" x14ac:dyDescent="0.3">
      <c r="E1406" s="30">
        <f t="shared" si="439"/>
        <v>14.039999999999745</v>
      </c>
      <c r="F1406" s="30">
        <f t="shared" si="440"/>
        <v>241.2110335735876</v>
      </c>
      <c r="G1406" s="30">
        <f t="shared" si="434"/>
        <v>5.4856722083075606</v>
      </c>
      <c r="H1406" s="30">
        <f t="shared" si="441"/>
        <v>-5.7186091638516956E-2</v>
      </c>
      <c r="I1406" s="30">
        <f t="shared" si="442"/>
        <v>-3.7135515088329109E-2</v>
      </c>
      <c r="J1406" s="30">
        <f t="shared" si="443"/>
        <v>-2.0977860904670669</v>
      </c>
      <c r="K1406" s="30">
        <f t="shared" si="444"/>
        <v>144.71006711018492</v>
      </c>
      <c r="L1406" s="30">
        <f t="shared" si="445"/>
        <v>5782.9082872824765</v>
      </c>
      <c r="M1406" s="30">
        <f t="shared" si="446"/>
        <v>-2.4900957344901106E-3</v>
      </c>
      <c r="N1406" s="30">
        <f t="shared" si="447"/>
        <v>5.4828682909901665E-2</v>
      </c>
      <c r="O1406" s="30">
        <f t="shared" si="448"/>
        <v>17.820620768813619</v>
      </c>
      <c r="P1406" s="30">
        <f t="shared" si="449"/>
        <v>9.7387218275462804</v>
      </c>
      <c r="Q1406" s="30">
        <f t="shared" si="450"/>
        <v>6.0454989637390981E-2</v>
      </c>
      <c r="R1406" s="30">
        <f t="shared" si="435"/>
        <v>-13.825921839989421</v>
      </c>
      <c r="S1406" s="30">
        <f t="shared" si="436"/>
        <v>6.1675297482531671E-2</v>
      </c>
      <c r="T1406" s="30">
        <f t="shared" si="437"/>
        <v>-14.582410535115606</v>
      </c>
      <c r="U1406" s="39">
        <f t="shared" si="438"/>
        <v>-833428.38192583539</v>
      </c>
      <c r="V1406" s="39">
        <f t="shared" si="451"/>
        <v>-100011.40583110024</v>
      </c>
      <c r="W1406" s="39">
        <f t="shared" si="452"/>
        <v>39525599.124791794</v>
      </c>
      <c r="X1406" s="30">
        <f t="shared" si="453"/>
        <v>320.56032634603986</v>
      </c>
    </row>
    <row r="1407" spans="5:24" x14ac:dyDescent="0.3">
      <c r="E1407" s="30">
        <f t="shared" si="439"/>
        <v>14.049999999999745</v>
      </c>
      <c r="F1407" s="30">
        <f t="shared" si="440"/>
        <v>241.0727743551877</v>
      </c>
      <c r="G1407" s="30">
        <f t="shared" si="434"/>
        <v>5.4850988561861973</v>
      </c>
      <c r="H1407" s="30">
        <f t="shared" si="441"/>
        <v>-5.7335212136333524E-2</v>
      </c>
      <c r="I1407" s="30">
        <f t="shared" si="442"/>
        <v>-3.6518762113503793E-2</v>
      </c>
      <c r="J1407" s="30">
        <f t="shared" si="443"/>
        <v>-2.2436101958182229</v>
      </c>
      <c r="K1407" s="30">
        <f t="shared" si="444"/>
        <v>144.83158719797754</v>
      </c>
      <c r="L1407" s="30">
        <f t="shared" si="445"/>
        <v>5787.7644768814498</v>
      </c>
      <c r="M1407" s="30">
        <f t="shared" si="446"/>
        <v>-2.4773694318378004E-3</v>
      </c>
      <c r="N1407" s="30">
        <f t="shared" si="447"/>
        <v>5.4991010770549666E-2</v>
      </c>
      <c r="O1407" s="30">
        <f t="shared" si="448"/>
        <v>17.717158566066971</v>
      </c>
      <c r="P1407" s="30">
        <f t="shared" si="449"/>
        <v>9.8142984208060504</v>
      </c>
      <c r="Q1407" s="30">
        <f t="shared" si="450"/>
        <v>6.0455333247562595E-2</v>
      </c>
      <c r="R1407" s="30">
        <f t="shared" si="435"/>
        <v>-13.85406185308829</v>
      </c>
      <c r="S1407" s="30">
        <f t="shared" si="436"/>
        <v>6.0852676006852395E-2</v>
      </c>
      <c r="T1407" s="30">
        <f t="shared" si="437"/>
        <v>-14.574134910557335</v>
      </c>
      <c r="U1407" s="39">
        <f t="shared" si="438"/>
        <v>-828693.65296865255</v>
      </c>
      <c r="V1407" s="39">
        <f t="shared" si="451"/>
        <v>-99443.238356238304</v>
      </c>
      <c r="W1407" s="39">
        <f t="shared" si="452"/>
        <v>39524604.692408234</v>
      </c>
      <c r="X1407" s="30">
        <f t="shared" si="453"/>
        <v>320.65177157238401</v>
      </c>
    </row>
    <row r="1408" spans="5:24" x14ac:dyDescent="0.3">
      <c r="E1408" s="30">
        <f t="shared" si="439"/>
        <v>14.059999999999745</v>
      </c>
      <c r="F1408" s="30">
        <f t="shared" si="440"/>
        <v>240.93423373665681</v>
      </c>
      <c r="G1408" s="30">
        <f t="shared" si="434"/>
        <v>5.4845240071901449</v>
      </c>
      <c r="H1408" s="30">
        <f t="shared" si="441"/>
        <v>-5.748489960524239E-2</v>
      </c>
      <c r="I1408" s="30">
        <f t="shared" si="442"/>
        <v>-3.5910235353435266E-2</v>
      </c>
      <c r="J1408" s="30">
        <f t="shared" si="443"/>
        <v>-2.3893515449237963</v>
      </c>
      <c r="K1408" s="30">
        <f t="shared" si="444"/>
        <v>144.95303832223217</v>
      </c>
      <c r="L1408" s="30">
        <f t="shared" si="445"/>
        <v>5792.6179105573337</v>
      </c>
      <c r="M1408" s="30">
        <f t="shared" si="446"/>
        <v>-2.4647213117971272E-3</v>
      </c>
      <c r="N1408" s="30">
        <f t="shared" si="447"/>
        <v>5.5153826345986E-2</v>
      </c>
      <c r="O1408" s="30">
        <f t="shared" si="448"/>
        <v>17.613755078876569</v>
      </c>
      <c r="P1408" s="30">
        <f t="shared" si="449"/>
        <v>9.8904389009541891</v>
      </c>
      <c r="Q1408" s="30">
        <f t="shared" si="450"/>
        <v>6.0455674746803689E-2</v>
      </c>
      <c r="R1408" s="30">
        <f t="shared" si="435"/>
        <v>-13.882280628947019</v>
      </c>
      <c r="S1408" s="30">
        <f t="shared" si="436"/>
        <v>6.0041394176648478E-2</v>
      </c>
      <c r="T1408" s="30">
        <f t="shared" si="437"/>
        <v>-14.5658416701537</v>
      </c>
      <c r="U1408" s="39">
        <f t="shared" si="438"/>
        <v>-823988.98208361911</v>
      </c>
      <c r="V1408" s="39">
        <f t="shared" si="451"/>
        <v>-98878.677850034292</v>
      </c>
      <c r="W1408" s="39">
        <f t="shared" si="452"/>
        <v>39523615.905629732</v>
      </c>
      <c r="X1408" s="30">
        <f t="shared" si="453"/>
        <v>320.74296293230429</v>
      </c>
    </row>
    <row r="1409" spans="5:24" x14ac:dyDescent="0.3">
      <c r="E1409" s="30">
        <f t="shared" si="439"/>
        <v>14.069999999999744</v>
      </c>
      <c r="F1409" s="30">
        <f t="shared" si="440"/>
        <v>240.79541093036732</v>
      </c>
      <c r="G1409" s="30">
        <f t="shared" si="434"/>
        <v>5.4839476556549256</v>
      </c>
      <c r="H1409" s="30">
        <f t="shared" si="441"/>
        <v>-5.7635153521928828E-2</v>
      </c>
      <c r="I1409" s="30">
        <f t="shared" si="442"/>
        <v>-3.5309821411668781E-2</v>
      </c>
      <c r="J1409" s="30">
        <f t="shared" si="443"/>
        <v>-2.5350099616253332</v>
      </c>
      <c r="K1409" s="30">
        <f t="shared" si="444"/>
        <v>145.07442033615013</v>
      </c>
      <c r="L1409" s="30">
        <f t="shared" si="445"/>
        <v>5797.468582443752</v>
      </c>
      <c r="M1409" s="30">
        <f t="shared" si="446"/>
        <v>-2.4521494149096711E-3</v>
      </c>
      <c r="N1409" s="30">
        <f t="shared" si="447"/>
        <v>5.5317131101551911E-2</v>
      </c>
      <c r="O1409" s="30">
        <f t="shared" si="448"/>
        <v>17.510410432226827</v>
      </c>
      <c r="P1409" s="30">
        <f t="shared" si="449"/>
        <v>9.9671525899736455</v>
      </c>
      <c r="Q1409" s="30">
        <f t="shared" si="450"/>
        <v>6.0456014188019651E-2</v>
      </c>
      <c r="R1409" s="30">
        <f t="shared" si="435"/>
        <v>-13.910577641113029</v>
      </c>
      <c r="S1409" s="30">
        <f t="shared" si="436"/>
        <v>5.9241224682343836E-2</v>
      </c>
      <c r="T1409" s="30">
        <f t="shared" si="437"/>
        <v>-14.557530779616309</v>
      </c>
      <c r="U1409" s="39">
        <f t="shared" si="438"/>
        <v>-819313.68162292091</v>
      </c>
      <c r="V1409" s="39">
        <f t="shared" si="451"/>
        <v>-98317.641794750511</v>
      </c>
      <c r="W1409" s="39">
        <f t="shared" si="452"/>
        <v>39522632.729211785</v>
      </c>
      <c r="X1409" s="30">
        <f t="shared" si="453"/>
        <v>320.83390052262502</v>
      </c>
    </row>
    <row r="1410" spans="5:24" x14ac:dyDescent="0.3">
      <c r="E1410" s="30">
        <f t="shared" si="439"/>
        <v>14.079999999999744</v>
      </c>
      <c r="F1410" s="30">
        <f t="shared" si="440"/>
        <v>240.6563051539562</v>
      </c>
      <c r="G1410" s="30">
        <f t="shared" ref="G1410:G1473" si="454">LN(F1410)</f>
        <v>5.4833697959209804</v>
      </c>
      <c r="H1410" s="30">
        <f t="shared" si="441"/>
        <v>-5.778597339451963E-2</v>
      </c>
      <c r="I1410" s="30">
        <f t="shared" si="442"/>
        <v>-3.4717409164845343E-2</v>
      </c>
      <c r="J1410" s="30">
        <f t="shared" si="443"/>
        <v>-2.6805852694214964</v>
      </c>
      <c r="K1410" s="30">
        <f t="shared" si="444"/>
        <v>145.19573309264692</v>
      </c>
      <c r="L1410" s="30">
        <f t="shared" si="445"/>
        <v>5802.3164866629122</v>
      </c>
      <c r="M1410" s="30">
        <f t="shared" si="446"/>
        <v>-2.4396518082428847E-3</v>
      </c>
      <c r="N1410" s="30">
        <f t="shared" si="447"/>
        <v>5.5480926506991428E-2</v>
      </c>
      <c r="O1410" s="30">
        <f t="shared" si="448"/>
        <v>17.407124751345449</v>
      </c>
      <c r="P1410" s="30">
        <f t="shared" si="449"/>
        <v>10.044449036829254</v>
      </c>
      <c r="Q1410" s="30">
        <f t="shared" si="450"/>
        <v>6.0456351623399657E-2</v>
      </c>
      <c r="R1410" s="30">
        <f t="shared" ref="R1410:R1473" si="455">F1410*(M1410-N1410)</f>
        <v>-13.938952369724646</v>
      </c>
      <c r="S1410" s="30">
        <f t="shared" ref="S1410:S1473" si="456">-M1410*F1410/P1410</f>
        <v>5.8451945734520533E-2</v>
      </c>
      <c r="T1410" s="30">
        <f t="shared" ref="T1410:T1473" si="457">-Q1410*F1410</f>
        <v>-14.549202204775742</v>
      </c>
      <c r="U1410" s="39">
        <f t="shared" ref="U1410:U1473" si="458">M1410*F1410/0.9*$B$15*1000/32</f>
        <v>-814667.07419858128</v>
      </c>
      <c r="V1410" s="39">
        <f t="shared" si="451"/>
        <v>-97760.048903829753</v>
      </c>
      <c r="W1410" s="39">
        <f t="shared" si="452"/>
        <v>39521655.12872275</v>
      </c>
      <c r="X1410" s="30">
        <f t="shared" si="453"/>
        <v>320.92458443932492</v>
      </c>
    </row>
    <row r="1411" spans="5:24" x14ac:dyDescent="0.3">
      <c r="E1411" s="30">
        <f t="shared" ref="E1411:E1474" si="459">E1410+$B$11</f>
        <v>14.089999999999744</v>
      </c>
      <c r="F1411" s="30">
        <f t="shared" ref="F1411:F1474" si="460">$B$11*R1410+F1410</f>
        <v>240.51691563025895</v>
      </c>
      <c r="G1411" s="30">
        <f t="shared" si="454"/>
        <v>5.482790422333359</v>
      </c>
      <c r="H1411" s="30">
        <f t="shared" si="441"/>
        <v>-5.7937358762139013E-2</v>
      </c>
      <c r="I1411" s="30">
        <f t="shared" si="442"/>
        <v>-3.4132889707500141E-2</v>
      </c>
      <c r="J1411" s="30">
        <f t="shared" si="443"/>
        <v>-2.8260772914692538</v>
      </c>
      <c r="K1411" s="30">
        <f t="shared" si="444"/>
        <v>145.31697644435337</v>
      </c>
      <c r="L1411" s="30">
        <f t="shared" si="445"/>
        <v>5807.1616173256416</v>
      </c>
      <c r="M1411" s="30">
        <f t="shared" si="446"/>
        <v>-2.4272265846156248E-3</v>
      </c>
      <c r="N1411" s="30">
        <f t="shared" si="447"/>
        <v>5.5645214036464136E-2</v>
      </c>
      <c r="O1411" s="30">
        <f t="shared" si="448"/>
        <v>17.303898161702566</v>
      </c>
      <c r="P1411" s="30">
        <f t="shared" si="449"/>
        <v>10.122338023894004</v>
      </c>
      <c r="Q1411" s="30">
        <f t="shared" si="450"/>
        <v>6.0456687104437593E-2</v>
      </c>
      <c r="R1411" s="30">
        <f t="shared" si="455"/>
        <v>-13.967404301303464</v>
      </c>
      <c r="S1411" s="30">
        <f t="shared" si="456"/>
        <v>5.7673340910911169E-2</v>
      </c>
      <c r="T1411" s="30">
        <f t="shared" si="457"/>
        <v>-14.54085591158298</v>
      </c>
      <c r="U1411" s="39">
        <f t="shared" si="458"/>
        <v>-810048.49240452843</v>
      </c>
      <c r="V1411" s="39">
        <f t="shared" si="451"/>
        <v>-97205.819088543401</v>
      </c>
      <c r="W1411" s="39">
        <f t="shared" si="452"/>
        <v>39520683.070531867</v>
      </c>
      <c r="X1411" s="30">
        <f t="shared" si="453"/>
        <v>321.01501477754141</v>
      </c>
    </row>
    <row r="1412" spans="5:24" x14ac:dyDescent="0.3">
      <c r="E1412" s="30">
        <f t="shared" si="459"/>
        <v>14.099999999999744</v>
      </c>
      <c r="F1412" s="30">
        <f t="shared" si="460"/>
        <v>240.37724158724592</v>
      </c>
      <c r="G1412" s="30">
        <f t="shared" si="454"/>
        <v>5.4822095292414206</v>
      </c>
      <c r="H1412" s="30">
        <f t="shared" ref="H1412:H1475" si="461">(G1412-G1411)/$B$11</f>
        <v>-5.8089309193842809E-2</v>
      </c>
      <c r="I1412" s="30">
        <f t="shared" si="442"/>
        <v>-3.3556156298391031E-2</v>
      </c>
      <c r="J1412" s="30">
        <f t="shared" si="443"/>
        <v>-2.9714858505850836</v>
      </c>
      <c r="K1412" s="30">
        <f t="shared" si="444"/>
        <v>145.43815024361658</v>
      </c>
      <c r="L1412" s="30">
        <f t="shared" si="445"/>
        <v>5812.0039685314296</v>
      </c>
      <c r="M1412" s="30">
        <f t="shared" si="446"/>
        <v>-2.4148718618436861E-3</v>
      </c>
      <c r="N1412" s="30">
        <f t="shared" si="447"/>
        <v>5.5809995168559043E-2</v>
      </c>
      <c r="O1412" s="30">
        <f t="shared" si="448"/>
        <v>17.200730789009885</v>
      </c>
      <c r="P1412" s="30">
        <f t="shared" si="449"/>
        <v>10.20082957359528</v>
      </c>
      <c r="Q1412" s="30">
        <f t="shared" si="450"/>
        <v>6.0457020681952432E-2</v>
      </c>
      <c r="R1412" s="30">
        <f t="shared" si="455"/>
        <v>-13.995932928552387</v>
      </c>
      <c r="S1412" s="30">
        <f t="shared" si="456"/>
        <v>5.6905199008442209E-2</v>
      </c>
      <c r="T1412" s="30">
        <f t="shared" si="457"/>
        <v>-14.532491866110803</v>
      </c>
      <c r="U1412" s="39">
        <f t="shared" si="458"/>
        <v>-805457.27854613925</v>
      </c>
      <c r="V1412" s="39">
        <f t="shared" si="451"/>
        <v>-96654.873425536702</v>
      </c>
      <c r="W1412" s="39">
        <f t="shared" si="452"/>
        <v>39519716.521797612</v>
      </c>
      <c r="X1412" s="30">
        <f t="shared" si="453"/>
        <v>321.10519163157522</v>
      </c>
    </row>
    <row r="1413" spans="5:24" x14ac:dyDescent="0.3">
      <c r="E1413" s="30">
        <f t="shared" si="459"/>
        <v>14.109999999999744</v>
      </c>
      <c r="F1413" s="30">
        <f t="shared" si="460"/>
        <v>240.2372822579604</v>
      </c>
      <c r="G1413" s="30">
        <f t="shared" si="454"/>
        <v>5.4816271109985344</v>
      </c>
      <c r="H1413" s="30">
        <f t="shared" si="461"/>
        <v>-5.824182428861846E-2</v>
      </c>
      <c r="I1413" s="30">
        <f t="shared" si="442"/>
        <v>-3.2987104308306606E-2</v>
      </c>
      <c r="J1413" s="30">
        <f t="shared" si="443"/>
        <v>-3.1168107692461917</v>
      </c>
      <c r="K1413" s="30">
        <f t="shared" si="444"/>
        <v>145.55925434250082</v>
      </c>
      <c r="L1413" s="30">
        <f t="shared" si="445"/>
        <v>5816.843534368465</v>
      </c>
      <c r="M1413" s="30">
        <f t="shared" si="446"/>
        <v>-2.4025857820047253E-3</v>
      </c>
      <c r="N1413" s="30">
        <f t="shared" si="447"/>
        <v>5.5975271386307389E-2</v>
      </c>
      <c r="O1413" s="30">
        <f t="shared" si="448"/>
        <v>17.097622759219828</v>
      </c>
      <c r="P1413" s="30">
        <f t="shared" si="449"/>
        <v>10.279933955289817</v>
      </c>
      <c r="Q1413" s="30">
        <f t="shared" si="450"/>
        <v>6.0457352406108084E-2</v>
      </c>
      <c r="R1413" s="30">
        <f t="shared" si="455"/>
        <v>-14.024537750158695</v>
      </c>
      <c r="S1413" s="30">
        <f t="shared" si="456"/>
        <v>5.6147313900146482E-2</v>
      </c>
      <c r="T1413" s="30">
        <f t="shared" si="457"/>
        <v>-14.52411003455517</v>
      </c>
      <c r="U1413" s="39">
        <f t="shared" si="458"/>
        <v>-800892.78437703871</v>
      </c>
      <c r="V1413" s="39">
        <f t="shared" si="451"/>
        <v>-96107.134125244644</v>
      </c>
      <c r="W1413" s="39">
        <f t="shared" si="452"/>
        <v>39518755.450456358</v>
      </c>
      <c r="X1413" s="30">
        <f t="shared" si="453"/>
        <v>321.19511509489496</v>
      </c>
    </row>
    <row r="1414" spans="5:24" x14ac:dyDescent="0.3">
      <c r="E1414" s="30">
        <f t="shared" si="459"/>
        <v>14.119999999999743</v>
      </c>
      <c r="F1414" s="30">
        <f t="shared" si="460"/>
        <v>240.0970368804588</v>
      </c>
      <c r="G1414" s="30">
        <f t="shared" si="454"/>
        <v>5.4810431619617948</v>
      </c>
      <c r="H1414" s="30">
        <f t="shared" si="461"/>
        <v>-5.8394903673963938E-2</v>
      </c>
      <c r="I1414" s="30">
        <f t="shared" si="442"/>
        <v>-3.2425631169305143E-2</v>
      </c>
      <c r="J1414" s="30">
        <f t="shared" si="443"/>
        <v>-3.2620518695917435</v>
      </c>
      <c r="K1414" s="30">
        <f t="shared" si="444"/>
        <v>145.68028859278877</v>
      </c>
      <c r="L1414" s="30">
        <f t="shared" si="445"/>
        <v>5821.680308913682</v>
      </c>
      <c r="M1414" s="30">
        <f t="shared" si="446"/>
        <v>-2.3903665107219206E-3</v>
      </c>
      <c r="N1414" s="30">
        <f t="shared" si="447"/>
        <v>5.6141044177196273E-2</v>
      </c>
      <c r="O1414" s="30">
        <f t="shared" si="448"/>
        <v>16.99457419852466</v>
      </c>
      <c r="P1414" s="30">
        <f t="shared" si="449"/>
        <v>10.359661692376411</v>
      </c>
      <c r="Q1414" s="30">
        <f t="shared" si="450"/>
        <v>6.045768232643272E-2</v>
      </c>
      <c r="R1414" s="30">
        <f t="shared" si="455"/>
        <v>-14.053218270602375</v>
      </c>
      <c r="S1414" s="30">
        <f t="shared" si="456"/>
        <v>5.53994843967692E-2</v>
      </c>
      <c r="T1414" s="30">
        <f t="shared" si="457"/>
        <v>-14.515710383236579</v>
      </c>
      <c r="U1414" s="39">
        <f t="shared" si="458"/>
        <v>-796354.37084290979</v>
      </c>
      <c r="V1414" s="39">
        <f t="shared" si="451"/>
        <v>-95562.524501149164</v>
      </c>
      <c r="W1414" s="39">
        <f t="shared" si="452"/>
        <v>39517799.825211346</v>
      </c>
      <c r="X1414" s="30">
        <f t="shared" si="453"/>
        <v>321.28478526014158</v>
      </c>
    </row>
    <row r="1415" spans="5:24" x14ac:dyDescent="0.3">
      <c r="E1415" s="30">
        <f t="shared" si="459"/>
        <v>14.129999999999743</v>
      </c>
      <c r="F1415" s="30">
        <f t="shared" si="460"/>
        <v>239.95650469775279</v>
      </c>
      <c r="G1415" s="30">
        <f t="shared" si="454"/>
        <v>5.480457676491743</v>
      </c>
      <c r="H1415" s="30">
        <f t="shared" si="461"/>
        <v>-5.8548547005177198E-2</v>
      </c>
      <c r="I1415" s="30">
        <f t="shared" si="442"/>
        <v>-3.1871636325337453E-2</v>
      </c>
      <c r="J1415" s="30">
        <f t="shared" si="443"/>
        <v>-3.4072089734241091</v>
      </c>
      <c r="K1415" s="30">
        <f t="shared" si="444"/>
        <v>145.80125284598242</v>
      </c>
      <c r="L1415" s="30">
        <f t="shared" si="445"/>
        <v>5826.5142862327984</v>
      </c>
      <c r="M1415" s="30">
        <f t="shared" si="446"/>
        <v>-2.3782122364657773E-3</v>
      </c>
      <c r="N1415" s="30">
        <f t="shared" si="447"/>
        <v>5.6307315033181864E-2</v>
      </c>
      <c r="O1415" s="30">
        <f t="shared" si="448"/>
        <v>16.891585233355595</v>
      </c>
      <c r="P1415" s="30">
        <f t="shared" si="449"/>
        <v>10.440023569656939</v>
      </c>
      <c r="Q1415" s="30">
        <f t="shared" si="450"/>
        <v>6.045801049183764E-2</v>
      </c>
      <c r="R1415" s="30">
        <f t="shared" si="455"/>
        <v>-14.081973999969303</v>
      </c>
      <c r="S1415" s="30">
        <f t="shared" si="456"/>
        <v>5.4661514112894452E-2</v>
      </c>
      <c r="T1415" s="30">
        <f t="shared" si="457"/>
        <v>-14.507292878601426</v>
      </c>
      <c r="U1415" s="39">
        <f t="shared" si="458"/>
        <v>-791841.40783209784</v>
      </c>
      <c r="V1415" s="39">
        <f t="shared" si="451"/>
        <v>-95020.968939851737</v>
      </c>
      <c r="W1415" s="39">
        <f t="shared" si="452"/>
        <v>39516849.615521945</v>
      </c>
      <c r="X1415" s="30">
        <f t="shared" si="453"/>
        <v>321.374202219133</v>
      </c>
    </row>
    <row r="1416" spans="5:24" x14ac:dyDescent="0.3">
      <c r="E1416" s="30">
        <f t="shared" si="459"/>
        <v>14.139999999999743</v>
      </c>
      <c r="F1416" s="30">
        <f t="shared" si="460"/>
        <v>239.81568495775309</v>
      </c>
      <c r="G1416" s="30">
        <f t="shared" si="454"/>
        <v>5.4798706489520903</v>
      </c>
      <c r="H1416" s="30">
        <f t="shared" si="461"/>
        <v>-5.8702753965267362E-2</v>
      </c>
      <c r="I1416" s="30">
        <f t="shared" si="442"/>
        <v>-3.1325021184208511E-2</v>
      </c>
      <c r="J1416" s="30">
        <f t="shared" si="443"/>
        <v>-3.5522819022101233</v>
      </c>
      <c r="K1416" s="30">
        <f t="shared" si="444"/>
        <v>145.92214695330409</v>
      </c>
      <c r="L1416" s="30">
        <f t="shared" si="445"/>
        <v>5831.3454603803566</v>
      </c>
      <c r="M1416" s="30">
        <f t="shared" si="446"/>
        <v>-2.366121169873503E-3</v>
      </c>
      <c r="N1416" s="30">
        <f t="shared" si="447"/>
        <v>5.6474085450703142E-2</v>
      </c>
      <c r="O1416" s="30">
        <f t="shared" si="448"/>
        <v>16.788655990381919</v>
      </c>
      <c r="P1416" s="30">
        <f t="shared" si="449"/>
        <v>10.521030640953803</v>
      </c>
      <c r="Q1416" s="30">
        <f t="shared" si="450"/>
        <v>6.0458336950635627E-2</v>
      </c>
      <c r="R1416" s="30">
        <f t="shared" si="455"/>
        <v>-14.110804453769306</v>
      </c>
      <c r="S1416" s="30">
        <f t="shared" si="456"/>
        <v>5.3933211337441035E-2</v>
      </c>
      <c r="T1416" s="30">
        <f t="shared" si="457"/>
        <v>-14.498857487223317</v>
      </c>
      <c r="U1416" s="39">
        <f t="shared" si="458"/>
        <v>-787353.27393279818</v>
      </c>
      <c r="V1416" s="39">
        <f t="shared" si="451"/>
        <v>-94482.392871935779</v>
      </c>
      <c r="W1416" s="39">
        <f t="shared" si="452"/>
        <v>39515904.791593224</v>
      </c>
      <c r="X1416" s="30">
        <f t="shared" si="453"/>
        <v>321.46336606286872</v>
      </c>
    </row>
    <row r="1417" spans="5:24" x14ac:dyDescent="0.3">
      <c r="E1417" s="30">
        <f t="shared" si="459"/>
        <v>14.149999999999743</v>
      </c>
      <c r="F1417" s="30">
        <f t="shared" si="460"/>
        <v>239.67457691321539</v>
      </c>
      <c r="G1417" s="30">
        <f t="shared" si="454"/>
        <v>5.4792820737094541</v>
      </c>
      <c r="H1417" s="30">
        <f t="shared" si="461"/>
        <v>-5.8857524263622452E-2</v>
      </c>
      <c r="I1417" s="30">
        <f t="shared" si="442"/>
        <v>-3.0785689070834101E-2</v>
      </c>
      <c r="J1417" s="30">
        <f t="shared" si="443"/>
        <v>-3.6972704770823563</v>
      </c>
      <c r="K1417" s="30">
        <f t="shared" si="444"/>
        <v>146.04297076569762</v>
      </c>
      <c r="L1417" s="30">
        <f t="shared" si="445"/>
        <v>5836.1738253997682</v>
      </c>
      <c r="M1417" s="30">
        <f t="shared" si="446"/>
        <v>-2.3540915430853866E-3</v>
      </c>
      <c r="N1417" s="30">
        <f t="shared" si="447"/>
        <v>5.6641356930694803E-2</v>
      </c>
      <c r="O1417" s="30">
        <f t="shared" si="448"/>
        <v>16.68578659651007</v>
      </c>
      <c r="P1417" s="30">
        <f t="shared" si="449"/>
        <v>10.602694236996257</v>
      </c>
      <c r="Q1417" s="30">
        <f t="shared" si="450"/>
        <v>6.0458661750558911E-2</v>
      </c>
      <c r="R1417" s="30">
        <f t="shared" si="455"/>
        <v>-14.139709152758664</v>
      </c>
      <c r="S1417" s="30">
        <f t="shared" si="456"/>
        <v>5.3214388908362102E-2</v>
      </c>
      <c r="T1417" s="30">
        <f t="shared" si="457"/>
        <v>-14.490404175804406</v>
      </c>
      <c r="U1417" s="39">
        <f t="shared" si="458"/>
        <v>-782889.35619661747</v>
      </c>
      <c r="V1417" s="39">
        <f t="shared" si="451"/>
        <v>-93946.722743594088</v>
      </c>
      <c r="W1417" s="39">
        <f t="shared" si="452"/>
        <v>39514965.324365787</v>
      </c>
      <c r="X1417" s="30">
        <f t="shared" si="453"/>
        <v>321.55227688153451</v>
      </c>
    </row>
    <row r="1418" spans="5:24" x14ac:dyDescent="0.3">
      <c r="E1418" s="30">
        <f t="shared" si="459"/>
        <v>14.159999999999743</v>
      </c>
      <c r="F1418" s="30">
        <f t="shared" si="460"/>
        <v>239.53317982168781</v>
      </c>
      <c r="G1418" s="30">
        <f t="shared" si="454"/>
        <v>5.4786919451330949</v>
      </c>
      <c r="H1418" s="30">
        <f t="shared" si="461"/>
        <v>-5.9012857635920568E-2</v>
      </c>
      <c r="I1418" s="30">
        <f t="shared" si="442"/>
        <v>-3.0253545181750479E-2</v>
      </c>
      <c r="J1418" s="30">
        <f t="shared" si="443"/>
        <v>-3.8421745188404004</v>
      </c>
      <c r="K1418" s="30">
        <f t="shared" si="444"/>
        <v>146.16372413382933</v>
      </c>
      <c r="L1418" s="30">
        <f t="shared" si="445"/>
        <v>5840.9993753233584</v>
      </c>
      <c r="M1418" s="30">
        <f t="shared" si="446"/>
        <v>-2.3421216090976477E-3</v>
      </c>
      <c r="N1418" s="30">
        <f t="shared" si="447"/>
        <v>5.6809130978601428E-2</v>
      </c>
      <c r="O1418" s="30">
        <f t="shared" si="448"/>
        <v>16.582977178882736</v>
      </c>
      <c r="P1418" s="30">
        <f t="shared" si="449"/>
        <v>10.685025973585503</v>
      </c>
      <c r="Q1418" s="30">
        <f t="shared" si="450"/>
        <v>6.0458984938776578E-2</v>
      </c>
      <c r="R1418" s="30">
        <f t="shared" si="455"/>
        <v>-14.168687622767401</v>
      </c>
      <c r="S1418" s="30">
        <f t="shared" si="456"/>
        <v>5.2504864091405784E-2</v>
      </c>
      <c r="T1418" s="30">
        <f t="shared" si="457"/>
        <v>-14.481932911176685</v>
      </c>
      <c r="U1418" s="39">
        <f t="shared" si="458"/>
        <v>-778449.04990831192</v>
      </c>
      <c r="V1418" s="39">
        <f t="shared" si="451"/>
        <v>-93413.885988997426</v>
      </c>
      <c r="W1418" s="39">
        <f t="shared" si="452"/>
        <v>39514031.185505897</v>
      </c>
      <c r="X1418" s="30">
        <f t="shared" si="453"/>
        <v>321.64093476450671</v>
      </c>
    </row>
    <row r="1419" spans="5:24" x14ac:dyDescent="0.3">
      <c r="E1419" s="30">
        <f t="shared" si="459"/>
        <v>14.169999999999742</v>
      </c>
      <c r="F1419" s="30">
        <f t="shared" si="460"/>
        <v>239.39149294546013</v>
      </c>
      <c r="G1419" s="30">
        <f t="shared" si="454"/>
        <v>5.478100257594666</v>
      </c>
      <c r="H1419" s="30">
        <f t="shared" si="461"/>
        <v>-5.9168753842886446E-2</v>
      </c>
      <c r="I1419" s="30">
        <f t="shared" si="442"/>
        <v>-2.9728496540836421E-2</v>
      </c>
      <c r="J1419" s="30">
        <f t="shared" si="443"/>
        <v>-3.9869938479521672</v>
      </c>
      <c r="K1419" s="30">
        <f t="shared" si="444"/>
        <v>146.28440690808915</v>
      </c>
      <c r="L1419" s="30">
        <f t="shared" si="445"/>
        <v>5845.8221041724019</v>
      </c>
      <c r="M1419" s="30">
        <f t="shared" si="446"/>
        <v>-2.3302096411312295E-3</v>
      </c>
      <c r="N1419" s="30">
        <f t="shared" si="447"/>
        <v>5.6977409104390538E-2</v>
      </c>
      <c r="O1419" s="30">
        <f t="shared" si="448"/>
        <v>16.480227864877939</v>
      </c>
      <c r="P1419" s="30">
        <f t="shared" si="449"/>
        <v>10.768037760050117</v>
      </c>
      <c r="Q1419" s="30">
        <f t="shared" si="450"/>
        <v>6.0459306561911667E-2</v>
      </c>
      <c r="R1419" s="30">
        <f t="shared" si="455"/>
        <v>-14.197739394530613</v>
      </c>
      <c r="S1419" s="30">
        <f t="shared" si="456"/>
        <v>5.1804458462793655E-2</v>
      </c>
      <c r="T1419" s="30">
        <f t="shared" si="457"/>
        <v>-14.473443660303289</v>
      </c>
      <c r="U1419" s="39">
        <f t="shared" si="458"/>
        <v>-774031.75836150988</v>
      </c>
      <c r="V1419" s="39">
        <f t="shared" si="451"/>
        <v>-92883.811003381183</v>
      </c>
      <c r="W1419" s="39">
        <f t="shared" si="452"/>
        <v>39513102.34739586</v>
      </c>
      <c r="X1419" s="30">
        <f t="shared" si="453"/>
        <v>321.72933980035691</v>
      </c>
    </row>
    <row r="1420" spans="5:24" x14ac:dyDescent="0.3">
      <c r="E1420" s="30">
        <f t="shared" si="459"/>
        <v>14.179999999999742</v>
      </c>
      <c r="F1420" s="30">
        <f t="shared" si="460"/>
        <v>239.24951555151483</v>
      </c>
      <c r="G1420" s="30">
        <f t="shared" si="454"/>
        <v>5.4775070054679613</v>
      </c>
      <c r="H1420" s="30">
        <f t="shared" si="461"/>
        <v>-5.9325212670469085E-2</v>
      </c>
      <c r="I1420" s="30">
        <f t="shared" si="442"/>
        <v>-2.9210451956208486E-2</v>
      </c>
      <c r="J1420" s="30">
        <f t="shared" si="443"/>
        <v>-4.1317282845551997</v>
      </c>
      <c r="K1420" s="30">
        <f t="shared" si="444"/>
        <v>146.40501893859167</v>
      </c>
      <c r="L1420" s="30">
        <f t="shared" si="445"/>
        <v>5850.6420059571747</v>
      </c>
      <c r="M1420" s="30">
        <f t="shared" si="446"/>
        <v>-2.3183539320160546E-3</v>
      </c>
      <c r="N1420" s="30">
        <f t="shared" si="447"/>
        <v>5.7146192822566395E-2</v>
      </c>
      <c r="O1420" s="30">
        <f t="shared" si="448"/>
        <v>16.377538782108086</v>
      </c>
      <c r="P1420" s="30">
        <f t="shared" si="449"/>
        <v>10.851741808003924</v>
      </c>
      <c r="Q1420" s="30">
        <f t="shared" si="450"/>
        <v>6.0459626666057781E-2</v>
      </c>
      <c r="R1420" s="30">
        <f t="shared" si="455"/>
        <v>-14.226864003524256</v>
      </c>
      <c r="S1420" s="30">
        <f t="shared" si="456"/>
        <v>5.1112997795679779E-2</v>
      </c>
      <c r="T1420" s="30">
        <f t="shared" si="457"/>
        <v>-14.464936390279773</v>
      </c>
      <c r="U1420" s="39">
        <f t="shared" si="458"/>
        <v>-769636.89264023956</v>
      </c>
      <c r="V1420" s="39">
        <f t="shared" si="451"/>
        <v>-92356.427116828738</v>
      </c>
      <c r="W1420" s="39">
        <f t="shared" si="452"/>
        <v>39512178.783124693</v>
      </c>
      <c r="X1420" s="30">
        <f t="shared" si="453"/>
        <v>321.81749207685681</v>
      </c>
    </row>
    <row r="1421" spans="5:24" x14ac:dyDescent="0.3">
      <c r="E1421" s="30">
        <f t="shared" si="459"/>
        <v>14.189999999999742</v>
      </c>
      <c r="F1421" s="30">
        <f t="shared" si="460"/>
        <v>239.10724691147959</v>
      </c>
      <c r="G1421" s="30">
        <f t="shared" si="454"/>
        <v>5.4769121831286789</v>
      </c>
      <c r="H1421" s="30">
        <f t="shared" si="461"/>
        <v>-5.9482233928243033E-2</v>
      </c>
      <c r="I1421" s="30">
        <f t="shared" si="442"/>
        <v>-2.8699321978251688E-2</v>
      </c>
      <c r="J1421" s="30">
        <f t="shared" si="443"/>
        <v>-4.2763776484579976</v>
      </c>
      <c r="K1421" s="30">
        <f t="shared" si="444"/>
        <v>146.52556007517734</v>
      </c>
      <c r="L1421" s="30">
        <f t="shared" si="445"/>
        <v>5855.4590746769964</v>
      </c>
      <c r="M1421" s="30">
        <f t="shared" si="446"/>
        <v>-2.3065527935902386E-3</v>
      </c>
      <c r="N1421" s="30">
        <f t="shared" si="447"/>
        <v>5.7315483652183571E-2</v>
      </c>
      <c r="O1421" s="30">
        <f t="shared" si="448"/>
        <v>16.274910058419053</v>
      </c>
      <c r="P1421" s="30">
        <f t="shared" si="449"/>
        <v>10.936150640419802</v>
      </c>
      <c r="Q1421" s="30">
        <f t="shared" si="450"/>
        <v>6.0459945296795277E-2</v>
      </c>
      <c r="R1421" s="30">
        <f t="shared" si="455"/>
        <v>-14.256060989804874</v>
      </c>
      <c r="S1421" s="30">
        <f t="shared" si="456"/>
        <v>5.0430311950254318E-2</v>
      </c>
      <c r="T1421" s="30">
        <f t="shared" si="457"/>
        <v>-14.456411068335377</v>
      </c>
      <c r="U1421" s="39">
        <f t="shared" si="458"/>
        <v>-765263.87140607834</v>
      </c>
      <c r="V1421" s="39">
        <f t="shared" si="451"/>
        <v>-91831.664568729393</v>
      </c>
      <c r="W1421" s="39">
        <f t="shared" si="452"/>
        <v>39511260.466479003</v>
      </c>
      <c r="X1421" s="30">
        <f t="shared" si="453"/>
        <v>321.90539168098292</v>
      </c>
    </row>
    <row r="1422" spans="5:24" x14ac:dyDescent="0.3">
      <c r="E1422" s="30">
        <f t="shared" si="459"/>
        <v>14.199999999999742</v>
      </c>
      <c r="F1422" s="30">
        <f t="shared" si="460"/>
        <v>238.96468630158154</v>
      </c>
      <c r="G1422" s="30">
        <f t="shared" si="454"/>
        <v>5.4763157849541804</v>
      </c>
      <c r="H1422" s="30">
        <f t="shared" si="461"/>
        <v>-5.9639817449852472E-2</v>
      </c>
      <c r="I1422" s="30">
        <f t="shared" si="442"/>
        <v>-2.8195018858749143E-2</v>
      </c>
      <c r="J1422" s="30">
        <f t="shared" si="443"/>
        <v>-4.4209417591413516</v>
      </c>
      <c r="K1422" s="30">
        <f t="shared" si="444"/>
        <v>146.64603016741347</v>
      </c>
      <c r="L1422" s="30">
        <f t="shared" si="445"/>
        <v>5860.2733043202697</v>
      </c>
      <c r="M1422" s="30">
        <f t="shared" si="446"/>
        <v>-2.2948045561138196E-3</v>
      </c>
      <c r="N1422" s="30">
        <f t="shared" si="447"/>
        <v>5.7485283116860804E-2</v>
      </c>
      <c r="O1422" s="30">
        <f t="shared" si="448"/>
        <v>16.172341821889212</v>
      </c>
      <c r="P1422" s="30">
        <f t="shared" si="449"/>
        <v>11.021277101030622</v>
      </c>
      <c r="Q1422" s="30">
        <f t="shared" si="450"/>
        <v>6.0460262499207142E-2</v>
      </c>
      <c r="R1422" s="30">
        <f t="shared" si="455"/>
        <v>-14.285329897853423</v>
      </c>
      <c r="S1422" s="30">
        <f t="shared" si="456"/>
        <v>4.9756234767375472E-2</v>
      </c>
      <c r="T1422" s="30">
        <f t="shared" si="457"/>
        <v>-14.447867661834309</v>
      </c>
      <c r="U1422" s="39">
        <f t="shared" si="458"/>
        <v>-760912.12069075985</v>
      </c>
      <c r="V1422" s="39">
        <f t="shared" si="451"/>
        <v>-91309.454482891175</v>
      </c>
      <c r="W1422" s="39">
        <f t="shared" si="452"/>
        <v>39510347.371934175</v>
      </c>
      <c r="X1422" s="30">
        <f t="shared" si="453"/>
        <v>321.99303869892054</v>
      </c>
    </row>
    <row r="1423" spans="5:24" x14ac:dyDescent="0.3">
      <c r="E1423" s="30">
        <f t="shared" si="459"/>
        <v>14.209999999999742</v>
      </c>
      <c r="F1423" s="30">
        <f t="shared" si="460"/>
        <v>238.821833002603</v>
      </c>
      <c r="G1423" s="30">
        <f t="shared" si="454"/>
        <v>5.4757178053232636</v>
      </c>
      <c r="H1423" s="30">
        <f t="shared" si="461"/>
        <v>-5.9797963091678952E-2</v>
      </c>
      <c r="I1423" s="30">
        <f t="shared" si="442"/>
        <v>-2.7697456511075389E-2</v>
      </c>
      <c r="J1423" s="30">
        <f t="shared" si="443"/>
        <v>-4.5654204357596946</v>
      </c>
      <c r="K1423" s="30">
        <f t="shared" si="444"/>
        <v>146.76642906459543</v>
      </c>
      <c r="L1423" s="30">
        <f t="shared" si="445"/>
        <v>5865.0846888645328</v>
      </c>
      <c r="M1423" s="30">
        <f t="shared" si="446"/>
        <v>-2.2831075676965425E-3</v>
      </c>
      <c r="N1423" s="30">
        <f t="shared" si="447"/>
        <v>5.7655592744794232E-2</v>
      </c>
      <c r="O1423" s="30">
        <f t="shared" si="448"/>
        <v>16.069834200828499</v>
      </c>
      <c r="P1423" s="30">
        <f t="shared" si="449"/>
        <v>11.107134364073666</v>
      </c>
      <c r="Q1423" s="30">
        <f t="shared" si="450"/>
        <v>6.0460578317894406E-2</v>
      </c>
      <c r="R1423" s="30">
        <f t="shared" si="455"/>
        <v>-14.31467027642274</v>
      </c>
      <c r="S1423" s="30">
        <f t="shared" si="456"/>
        <v>4.9090603965596044E-2</v>
      </c>
      <c r="T1423" s="30">
        <f t="shared" si="457"/>
        <v>-14.439306138276978</v>
      </c>
      <c r="U1423" s="39">
        <f t="shared" si="458"/>
        <v>-756581.07369406719</v>
      </c>
      <c r="V1423" s="39">
        <f t="shared" si="451"/>
        <v>-90789.72884328806</v>
      </c>
      <c r="W1423" s="39">
        <f t="shared" si="452"/>
        <v>39509439.474645741</v>
      </c>
      <c r="X1423" s="30">
        <f t="shared" si="453"/>
        <v>322.08043321606897</v>
      </c>
    </row>
    <row r="1424" spans="5:24" x14ac:dyDescent="0.3">
      <c r="E1424" s="30">
        <f t="shared" si="459"/>
        <v>14.219999999999741</v>
      </c>
      <c r="F1424" s="30">
        <f t="shared" si="460"/>
        <v>238.67868629983877</v>
      </c>
      <c r="G1424" s="30">
        <f t="shared" si="454"/>
        <v>5.4751182386159369</v>
      </c>
      <c r="H1424" s="30">
        <f t="shared" si="461"/>
        <v>-5.9956670732663753E-2</v>
      </c>
      <c r="I1424" s="30">
        <f t="shared" si="442"/>
        <v>-2.7206550471419427E-2</v>
      </c>
      <c r="J1424" s="30">
        <f t="shared" si="443"/>
        <v>-4.7098134971424646</v>
      </c>
      <c r="K1424" s="30">
        <f t="shared" si="444"/>
        <v>146.88675661574774</v>
      </c>
      <c r="L1424" s="30">
        <f t="shared" si="445"/>
        <v>5869.8932222764988</v>
      </c>
      <c r="M1424" s="30">
        <f t="shared" si="446"/>
        <v>-2.271460193739278E-3</v>
      </c>
      <c r="N1424" s="30">
        <f t="shared" si="447"/>
        <v>5.78264140687718E-2</v>
      </c>
      <c r="O1424" s="30">
        <f t="shared" si="448"/>
        <v>15.967387323777423</v>
      </c>
      <c r="P1424" s="30">
        <f t="shared" si="449"/>
        <v>11.193735944390882</v>
      </c>
      <c r="Q1424" s="30">
        <f t="shared" si="450"/>
        <v>6.0460892796991253E-2</v>
      </c>
      <c r="R1424" s="30">
        <f t="shared" si="455"/>
        <v>-14.344081678389037</v>
      </c>
      <c r="S1424" s="30">
        <f t="shared" si="456"/>
        <v>4.8433261041478826E-2</v>
      </c>
      <c r="T1424" s="30">
        <f t="shared" si="457"/>
        <v>-14.430726465301257</v>
      </c>
      <c r="U1424" s="39">
        <f t="shared" si="458"/>
        <v>-752270.17058686097</v>
      </c>
      <c r="V1424" s="39">
        <f t="shared" si="451"/>
        <v>-90272.420470423313</v>
      </c>
      <c r="W1424" s="39">
        <f t="shared" si="452"/>
        <v>39508536.750441037</v>
      </c>
      <c r="X1424" s="30">
        <f t="shared" si="453"/>
        <v>322.16757531704621</v>
      </c>
    </row>
    <row r="1425" spans="5:24" x14ac:dyDescent="0.3">
      <c r="E1425" s="30">
        <f t="shared" si="459"/>
        <v>14.229999999999741</v>
      </c>
      <c r="F1425" s="30">
        <f t="shared" si="460"/>
        <v>238.53524548305489</v>
      </c>
      <c r="G1425" s="30">
        <f t="shared" si="454"/>
        <v>5.4745170792132019</v>
      </c>
      <c r="H1425" s="30">
        <f t="shared" si="461"/>
        <v>-6.0115940273508528E-2</v>
      </c>
      <c r="I1425" s="30">
        <f t="shared" si="442"/>
        <v>-2.6722217861004639E-2</v>
      </c>
      <c r="J1425" s="30">
        <f t="shared" si="443"/>
        <v>-4.8541207617954774</v>
      </c>
      <c r="K1425" s="30">
        <f t="shared" si="444"/>
        <v>147.00701266962525</v>
      </c>
      <c r="L1425" s="30">
        <f t="shared" si="445"/>
        <v>5874.6988985121034</v>
      </c>
      <c r="M1425" s="30">
        <f t="shared" si="446"/>
        <v>-2.2598608163886527E-3</v>
      </c>
      <c r="N1425" s="30">
        <f t="shared" si="447"/>
        <v>5.7997748626186493E-2</v>
      </c>
      <c r="O1425" s="30">
        <f t="shared" si="448"/>
        <v>15.86500131950611</v>
      </c>
      <c r="P1425" s="30">
        <f t="shared" si="449"/>
        <v>11.28109570790177</v>
      </c>
      <c r="Q1425" s="30">
        <f t="shared" si="450"/>
        <v>6.0461205980179719E-2</v>
      </c>
      <c r="R1425" s="30">
        <f t="shared" si="455"/>
        <v>-14.37356366060671</v>
      </c>
      <c r="S1425" s="30">
        <f t="shared" si="456"/>
        <v>4.7784051173081134E-2</v>
      </c>
      <c r="T1425" s="30">
        <f t="shared" si="457"/>
        <v>-14.422128610683716</v>
      </c>
      <c r="U1425" s="39">
        <f t="shared" si="458"/>
        <v>-747978.85831908474</v>
      </c>
      <c r="V1425" s="39">
        <f t="shared" si="451"/>
        <v>-89757.462998290168</v>
      </c>
      <c r="W1425" s="39">
        <f t="shared" si="452"/>
        <v>39507639.175811052</v>
      </c>
      <c r="X1425" s="30">
        <f t="shared" si="453"/>
        <v>322.2544650856932</v>
      </c>
    </row>
    <row r="1426" spans="5:24" x14ac:dyDescent="0.3">
      <c r="E1426" s="30">
        <f t="shared" si="459"/>
        <v>14.239999999999741</v>
      </c>
      <c r="F1426" s="30">
        <f t="shared" si="460"/>
        <v>238.39150984644883</v>
      </c>
      <c r="G1426" s="30">
        <f t="shared" si="454"/>
        <v>5.4739143214968369</v>
      </c>
      <c r="H1426" s="30">
        <f t="shared" si="461"/>
        <v>-6.0275771636497666E-2</v>
      </c>
      <c r="I1426" s="30">
        <f t="shared" si="442"/>
        <v>-2.6244377349273828E-2</v>
      </c>
      <c r="J1426" s="30">
        <f t="shared" si="443"/>
        <v>-4.9983420479023142</v>
      </c>
      <c r="K1426" s="30">
        <f t="shared" si="444"/>
        <v>147.12719707471427</v>
      </c>
      <c r="L1426" s="30">
        <f t="shared" si="445"/>
        <v>5879.5017115165519</v>
      </c>
      <c r="M1426" s="30">
        <f t="shared" si="446"/>
        <v>-2.2483078340045015E-3</v>
      </c>
      <c r="N1426" s="30">
        <f t="shared" si="447"/>
        <v>5.8169597959050572E-2</v>
      </c>
      <c r="O1426" s="30">
        <f t="shared" si="448"/>
        <v>15.762676317013309</v>
      </c>
      <c r="P1426" s="30">
        <f t="shared" si="449"/>
        <v>11.369227882464259</v>
      </c>
      <c r="Q1426" s="30">
        <f t="shared" si="450"/>
        <v>6.0461517910704095E-2</v>
      </c>
      <c r="R1426" s="30">
        <f t="shared" si="455"/>
        <v>-14.403115783766907</v>
      </c>
      <c r="S1426" s="30">
        <f t="shared" si="456"/>
        <v>4.7142823126504176E-2</v>
      </c>
      <c r="T1426" s="30">
        <f t="shared" si="457"/>
        <v>-14.413512542340857</v>
      </c>
      <c r="U1426" s="39">
        <f t="shared" si="458"/>
        <v>-743706.59043260198</v>
      </c>
      <c r="V1426" s="39">
        <f t="shared" si="451"/>
        <v>-89244.790851912228</v>
      </c>
      <c r="W1426" s="39">
        <f t="shared" si="452"/>
        <v>39506746.727902532</v>
      </c>
      <c r="X1426" s="30">
        <f t="shared" si="453"/>
        <v>322.34110260507873</v>
      </c>
    </row>
    <row r="1427" spans="5:24" x14ac:dyDescent="0.3">
      <c r="E1427" s="30">
        <f t="shared" si="459"/>
        <v>14.249999999999741</v>
      </c>
      <c r="F1427" s="30">
        <f t="shared" si="460"/>
        <v>238.24747868861115</v>
      </c>
      <c r="G1427" s="30">
        <f t="shared" si="454"/>
        <v>5.4733099598491908</v>
      </c>
      <c r="H1427" s="30">
        <f t="shared" si="461"/>
        <v>-6.0436164764610112E-2</v>
      </c>
      <c r="I1427" s="30">
        <f t="shared" si="442"/>
        <v>-2.5772949118008787E-2</v>
      </c>
      <c r="J1427" s="30">
        <f t="shared" si="443"/>
        <v>-5.1424771733257231</v>
      </c>
      <c r="K1427" s="30">
        <f t="shared" si="444"/>
        <v>147.24730967923378</v>
      </c>
      <c r="L1427" s="30">
        <f t="shared" si="445"/>
        <v>5884.3016552243662</v>
      </c>
      <c r="M1427" s="30">
        <f t="shared" si="446"/>
        <v>-2.2367996606397467E-3</v>
      </c>
      <c r="N1427" s="30">
        <f t="shared" si="447"/>
        <v>5.8341963614009125E-2</v>
      </c>
      <c r="O1427" s="30">
        <f t="shared" si="448"/>
        <v>15.660412445525401</v>
      </c>
      <c r="P1427" s="30">
        <f t="shared" si="449"/>
        <v>11.458147069139978</v>
      </c>
      <c r="Q1427" s="30">
        <f t="shared" si="450"/>
        <v>6.046182863138494E-2</v>
      </c>
      <c r="R1427" s="30">
        <f t="shared" si="455"/>
        <v>-14.432737612259327</v>
      </c>
      <c r="S1427" s="30">
        <f t="shared" si="456"/>
        <v>4.6509429165405174E-2</v>
      </c>
      <c r="T1427" s="30">
        <f t="shared" si="457"/>
        <v>-14.404878228330343</v>
      </c>
      <c r="U1427" s="39">
        <f t="shared" si="458"/>
        <v>-739452.8268787245</v>
      </c>
      <c r="V1427" s="39">
        <f t="shared" si="451"/>
        <v>-88734.339225446936</v>
      </c>
      <c r="W1427" s="39">
        <f t="shared" si="452"/>
        <v>39505859.384510279</v>
      </c>
      <c r="X1427" s="30">
        <f t="shared" si="453"/>
        <v>322.42748795750413</v>
      </c>
    </row>
    <row r="1428" spans="5:24" x14ac:dyDescent="0.3">
      <c r="E1428" s="30">
        <f t="shared" si="459"/>
        <v>14.25999999999974</v>
      </c>
      <c r="F1428" s="30">
        <f t="shared" si="460"/>
        <v>238.10315131248856</v>
      </c>
      <c r="G1428" s="30">
        <f t="shared" si="454"/>
        <v>5.4727039886529791</v>
      </c>
      <c r="H1428" s="30">
        <f t="shared" si="461"/>
        <v>-6.0597119621164097E-2</v>
      </c>
      <c r="I1428" s="30">
        <f t="shared" si="442"/>
        <v>-2.5307854826354736E-2</v>
      </c>
      <c r="J1428" s="30">
        <f t="shared" si="443"/>
        <v>-5.2865259556090267</v>
      </c>
      <c r="K1428" s="30">
        <f t="shared" si="444"/>
        <v>147.36735033113652</v>
      </c>
      <c r="L1428" s="30">
        <f t="shared" si="445"/>
        <v>5889.0987235594303</v>
      </c>
      <c r="M1428" s="30">
        <f t="shared" si="446"/>
        <v>-2.225334725532345E-3</v>
      </c>
      <c r="N1428" s="30">
        <f t="shared" si="447"/>
        <v>5.8514847142354241E-2</v>
      </c>
      <c r="O1428" s="30">
        <f t="shared" si="448"/>
        <v>15.558209834495397</v>
      </c>
      <c r="P1428" s="30">
        <f t="shared" si="449"/>
        <v>11.547868253882628</v>
      </c>
      <c r="Q1428" s="30">
        <f t="shared" si="450"/>
        <v>6.0462138184632842E-2</v>
      </c>
      <c r="R1428" s="30">
        <f t="shared" si="455"/>
        <v>-14.462428714037474</v>
      </c>
      <c r="S1428" s="30">
        <f t="shared" si="456"/>
        <v>4.5883724963368344E-2</v>
      </c>
      <c r="T1428" s="30">
        <f t="shared" si="457"/>
        <v>-14.396225636852225</v>
      </c>
      <c r="U1428" s="39">
        <f t="shared" si="458"/>
        <v>-735217.03384029469</v>
      </c>
      <c r="V1428" s="39">
        <f t="shared" si="451"/>
        <v>-88226.044060835353</v>
      </c>
      <c r="W1428" s="39">
        <f t="shared" si="452"/>
        <v>39504977.124069668</v>
      </c>
      <c r="X1428" s="30">
        <f t="shared" si="453"/>
        <v>322.51362122450786</v>
      </c>
    </row>
    <row r="1429" spans="5:24" x14ac:dyDescent="0.3">
      <c r="E1429" s="30">
        <f t="shared" si="459"/>
        <v>14.26999999999974</v>
      </c>
      <c r="F1429" s="30">
        <f t="shared" si="460"/>
        <v>237.95852702534819</v>
      </c>
      <c r="G1429" s="30">
        <f t="shared" si="454"/>
        <v>5.4720964022910836</v>
      </c>
      <c r="H1429" s="30">
        <f t="shared" si="461"/>
        <v>-6.0758636189550685E-2</v>
      </c>
      <c r="I1429" s="30">
        <f t="shared" si="442"/>
        <v>-2.4849017576721054E-2</v>
      </c>
      <c r="J1429" s="30">
        <f t="shared" si="443"/>
        <v>-5.4304882119775488</v>
      </c>
      <c r="K1429" s="30">
        <f t="shared" si="444"/>
        <v>147.4873188781103</v>
      </c>
      <c r="L1429" s="30">
        <f t="shared" si="445"/>
        <v>5893.8929104350364</v>
      </c>
      <c r="M1429" s="30">
        <f t="shared" si="446"/>
        <v>-2.2139114726089332E-3</v>
      </c>
      <c r="N1429" s="30">
        <f t="shared" si="447"/>
        <v>5.8688250100038843E-2</v>
      </c>
      <c r="O1429" s="30">
        <f t="shared" si="448"/>
        <v>15.45606861360193</v>
      </c>
      <c r="P1429" s="30">
        <f t="shared" si="449"/>
        <v>11.638406819666942</v>
      </c>
      <c r="Q1429" s="30">
        <f t="shared" si="450"/>
        <v>6.0462446612461772E-2</v>
      </c>
      <c r="R1429" s="30">
        <f t="shared" si="455"/>
        <v>-14.492188660487027</v>
      </c>
      <c r="S1429" s="30">
        <f t="shared" si="456"/>
        <v>4.5265569519043272E-2</v>
      </c>
      <c r="T1429" s="30">
        <f t="shared" si="457"/>
        <v>-14.387554736250157</v>
      </c>
      <c r="U1429" s="39">
        <f t="shared" si="458"/>
        <v>-730998.68355818826</v>
      </c>
      <c r="V1429" s="39">
        <f t="shared" si="451"/>
        <v>-87719.842026982587</v>
      </c>
      <c r="W1429" s="39">
        <f t="shared" si="452"/>
        <v>39504099.925649397</v>
      </c>
      <c r="X1429" s="30">
        <f t="shared" si="453"/>
        <v>322.59950248687028</v>
      </c>
    </row>
    <row r="1430" spans="5:24" x14ac:dyDescent="0.3">
      <c r="E1430" s="30">
        <f t="shared" si="459"/>
        <v>14.27999999999974</v>
      </c>
      <c r="F1430" s="30">
        <f t="shared" si="460"/>
        <v>237.81360513874333</v>
      </c>
      <c r="G1430" s="30">
        <f t="shared" si="454"/>
        <v>5.4714871951463619</v>
      </c>
      <c r="H1430" s="30">
        <f t="shared" si="461"/>
        <v>-6.0920714472167958E-2</v>
      </c>
      <c r="I1430" s="30">
        <f t="shared" si="442"/>
        <v>-2.4396361881530621E-2</v>
      </c>
      <c r="J1430" s="30">
        <f t="shared" si="443"/>
        <v>-5.5743637593400504</v>
      </c>
      <c r="K1430" s="30">
        <f t="shared" si="444"/>
        <v>147.60721516757906</v>
      </c>
      <c r="L1430" s="30">
        <f t="shared" si="445"/>
        <v>5898.6842097539393</v>
      </c>
      <c r="M1430" s="30">
        <f t="shared" si="446"/>
        <v>-2.2025283599998412E-3</v>
      </c>
      <c r="N1430" s="30">
        <f t="shared" si="447"/>
        <v>5.8862174047690639E-2</v>
      </c>
      <c r="O1430" s="30">
        <f t="shared" si="448"/>
        <v>15.353988912748235</v>
      </c>
      <c r="P1430" s="30">
        <f t="shared" si="449"/>
        <v>11.729778559078323</v>
      </c>
      <c r="Q1430" s="30">
        <f t="shared" si="450"/>
        <v>6.0462753956502219E-2</v>
      </c>
      <c r="R1430" s="30">
        <f t="shared" si="455"/>
        <v>-14.522017026297371</v>
      </c>
      <c r="S1430" s="30">
        <f t="shared" si="456"/>
        <v>4.4654825073956343E-2</v>
      </c>
      <c r="T1430" s="30">
        <f t="shared" si="457"/>
        <v>-14.37886549501261</v>
      </c>
      <c r="U1430" s="39">
        <f t="shared" si="458"/>
        <v>-726797.25416211586</v>
      </c>
      <c r="V1430" s="39">
        <f t="shared" si="451"/>
        <v>-87215.670499453903</v>
      </c>
      <c r="W1430" s="39">
        <f t="shared" si="452"/>
        <v>39503227.768944405</v>
      </c>
      <c r="X1430" s="30">
        <f t="shared" si="453"/>
        <v>322.6851318246184</v>
      </c>
    </row>
    <row r="1431" spans="5:24" x14ac:dyDescent="0.3">
      <c r="E1431" s="30">
        <f t="shared" si="459"/>
        <v>14.28999999999974</v>
      </c>
      <c r="F1431" s="30">
        <f t="shared" si="460"/>
        <v>237.66838496848035</v>
      </c>
      <c r="G1431" s="30">
        <f t="shared" si="454"/>
        <v>5.4708763616014551</v>
      </c>
      <c r="H1431" s="30">
        <f t="shared" si="461"/>
        <v>-6.1083354490687469E-2</v>
      </c>
      <c r="I1431" s="30">
        <f t="shared" si="442"/>
        <v>-2.3949813630791059E-2</v>
      </c>
      <c r="J1431" s="30">
        <f t="shared" si="443"/>
        <v>-5.7181524142901763</v>
      </c>
      <c r="K1431" s="30">
        <f t="shared" si="444"/>
        <v>147.72703904670416</v>
      </c>
      <c r="L1431" s="30">
        <f t="shared" si="445"/>
        <v>5903.4726154083937</v>
      </c>
      <c r="M1431" s="30">
        <f t="shared" si="446"/>
        <v>-2.1911838595651332E-3</v>
      </c>
      <c r="N1431" s="30">
        <f t="shared" si="447"/>
        <v>5.9036620550626452E-2</v>
      </c>
      <c r="O1431" s="30">
        <f t="shared" si="448"/>
        <v>15.251970862061121</v>
      </c>
      <c r="P1431" s="30">
        <f t="shared" si="449"/>
        <v>11.821999687383354</v>
      </c>
      <c r="Q1431" s="30">
        <f t="shared" si="450"/>
        <v>6.0463060258013956E-2</v>
      </c>
      <c r="R1431" s="30">
        <f t="shared" si="455"/>
        <v>-14.551913389336233</v>
      </c>
      <c r="S1431" s="30">
        <f t="shared" si="456"/>
        <v>4.4051357032907641E-2</v>
      </c>
      <c r="T1431" s="30">
        <f t="shared" si="457"/>
        <v>-14.370157881774086</v>
      </c>
      <c r="U1431" s="39">
        <f t="shared" si="458"/>
        <v>-722612.22950559668</v>
      </c>
      <c r="V1431" s="39">
        <f t="shared" si="451"/>
        <v>-86713.467540671598</v>
      </c>
      <c r="W1431" s="39">
        <f t="shared" si="452"/>
        <v>39502360.634268999</v>
      </c>
      <c r="X1431" s="30">
        <f t="shared" si="453"/>
        <v>322.77050931702996</v>
      </c>
    </row>
    <row r="1432" spans="5:24" x14ac:dyDescent="0.3">
      <c r="E1432" s="30">
        <f t="shared" si="459"/>
        <v>14.29999999999974</v>
      </c>
      <c r="F1432" s="30">
        <f t="shared" si="460"/>
        <v>237.52286583458698</v>
      </c>
      <c r="G1432" s="30">
        <f t="shared" si="454"/>
        <v>5.4702638960386052</v>
      </c>
      <c r="H1432" s="30">
        <f t="shared" si="461"/>
        <v>-6.1246556284988429E-2</v>
      </c>
      <c r="I1432" s="30">
        <f t="shared" si="442"/>
        <v>-2.3509300060461983E-2</v>
      </c>
      <c r="J1432" s="30">
        <f t="shared" si="443"/>
        <v>-5.8618539931079168</v>
      </c>
      <c r="K1432" s="30">
        <f t="shared" si="444"/>
        <v>147.8467903623856</v>
      </c>
      <c r="L1432" s="30">
        <f t="shared" si="445"/>
        <v>5908.2581212802124</v>
      </c>
      <c r="M1432" s="30">
        <f t="shared" si="446"/>
        <v>-2.1798764564313561E-3</v>
      </c>
      <c r="N1432" s="30">
        <f t="shared" si="447"/>
        <v>5.9211591178865937E-2</v>
      </c>
      <c r="O1432" s="30">
        <f t="shared" si="448"/>
        <v>15.150014591889935</v>
      </c>
      <c r="P1432" s="30">
        <f t="shared" si="449"/>
        <v>11.915086856102768</v>
      </c>
      <c r="Q1432" s="30">
        <f t="shared" si="450"/>
        <v>6.0463365557898566E-2</v>
      </c>
      <c r="R1432" s="30">
        <f t="shared" si="455"/>
        <v>-14.581877330527108</v>
      </c>
      <c r="S1432" s="30">
        <f t="shared" si="456"/>
        <v>4.3455033886867882E-2</v>
      </c>
      <c r="T1432" s="30">
        <f t="shared" si="457"/>
        <v>-14.361431865316328</v>
      </c>
      <c r="U1432" s="39">
        <f t="shared" si="458"/>
        <v>-718443.09900498728</v>
      </c>
      <c r="V1432" s="39">
        <f t="shared" si="451"/>
        <v>-86213.171880598471</v>
      </c>
      <c r="W1432" s="39">
        <f t="shared" si="452"/>
        <v>39501498.502550192</v>
      </c>
      <c r="X1432" s="30">
        <f t="shared" si="453"/>
        <v>322.85563504263911</v>
      </c>
    </row>
    <row r="1433" spans="5:24" x14ac:dyDescent="0.3">
      <c r="E1433" s="30">
        <f t="shared" si="459"/>
        <v>14.309999999999739</v>
      </c>
      <c r="F1433" s="30">
        <f t="shared" si="460"/>
        <v>237.3770470612817</v>
      </c>
      <c r="G1433" s="30">
        <f t="shared" si="454"/>
        <v>5.4696497928394754</v>
      </c>
      <c r="H1433" s="30">
        <f t="shared" si="461"/>
        <v>-6.1410319912980071E-2</v>
      </c>
      <c r="I1433" s="30">
        <f t="shared" si="442"/>
        <v>-2.3074749721593305E-2</v>
      </c>
      <c r="J1433" s="30">
        <f t="shared" si="443"/>
        <v>-6.0054683117610796</v>
      </c>
      <c r="K1433" s="30">
        <f t="shared" si="444"/>
        <v>147.96646896126325</v>
      </c>
      <c r="L1433" s="30">
        <f t="shared" si="445"/>
        <v>5913.0407212408145</v>
      </c>
      <c r="M1433" s="30">
        <f t="shared" si="446"/>
        <v>-2.1686046485387012E-3</v>
      </c>
      <c r="N1433" s="30">
        <f t="shared" si="447"/>
        <v>5.9387087507145934E-2</v>
      </c>
      <c r="O1433" s="30">
        <f t="shared" si="448"/>
        <v>15.048120232805516</v>
      </c>
      <c r="P1433" s="30">
        <f t="shared" si="449"/>
        <v>12.009057167109196</v>
      </c>
      <c r="Q1433" s="30">
        <f t="shared" si="450"/>
        <v>6.0463669896711668E-2</v>
      </c>
      <c r="R1433" s="30">
        <f t="shared" si="455"/>
        <v>-14.61190843372972</v>
      </c>
      <c r="S1433" s="30">
        <f t="shared" si="456"/>
        <v>4.2865727138294736E-2</v>
      </c>
      <c r="T1433" s="30">
        <f t="shared" si="457"/>
        <v>-14.352687414569527</v>
      </c>
      <c r="U1433" s="39">
        <f t="shared" si="458"/>
        <v>-714289.3574824559</v>
      </c>
      <c r="V1433" s="39">
        <f t="shared" si="451"/>
        <v>-85714.72289789471</v>
      </c>
      <c r="W1433" s="39">
        <f t="shared" si="452"/>
        <v>39500641.355321214</v>
      </c>
      <c r="X1433" s="30">
        <f t="shared" si="453"/>
        <v>322.94050907924077</v>
      </c>
    </row>
    <row r="1434" spans="5:24" x14ac:dyDescent="0.3">
      <c r="E1434" s="30">
        <f t="shared" si="459"/>
        <v>14.319999999999739</v>
      </c>
      <c r="F1434" s="30">
        <f t="shared" si="460"/>
        <v>237.2309279769444</v>
      </c>
      <c r="G1434" s="30">
        <f t="shared" si="454"/>
        <v>5.4690340463849738</v>
      </c>
      <c r="H1434" s="30">
        <f t="shared" si="461"/>
        <v>-6.1574645450157561E-2</v>
      </c>
      <c r="I1434" s="30">
        <f t="shared" si="442"/>
        <v>-2.2646092450210358E-2</v>
      </c>
      <c r="J1434" s="30">
        <f t="shared" si="443"/>
        <v>-6.1489951859067746</v>
      </c>
      <c r="K1434" s="30">
        <f t="shared" si="444"/>
        <v>148.086074689718</v>
      </c>
      <c r="L1434" s="30">
        <f t="shared" si="445"/>
        <v>5917.820409151268</v>
      </c>
      <c r="M1434" s="30">
        <f t="shared" si="446"/>
        <v>-2.1573669461982686E-3</v>
      </c>
      <c r="N1434" s="30">
        <f t="shared" si="447"/>
        <v>5.9563111114934501E-2</v>
      </c>
      <c r="O1434" s="30">
        <f t="shared" si="448"/>
        <v>14.946287915599143</v>
      </c>
      <c r="P1434" s="30">
        <f t="shared" si="449"/>
        <v>12.103928187274255</v>
      </c>
      <c r="Q1434" s="30">
        <f t="shared" si="450"/>
        <v>6.046397331467486E-2</v>
      </c>
      <c r="R1434" s="30">
        <f t="shared" si="455"/>
        <v>-14.642006285623165</v>
      </c>
      <c r="S1434" s="30">
        <f t="shared" si="456"/>
        <v>4.228331122878675E-2</v>
      </c>
      <c r="T1434" s="30">
        <f t="shared" si="457"/>
        <v>-14.34392449861352</v>
      </c>
      <c r="U1434" s="39">
        <f t="shared" si="458"/>
        <v>-710150.50501278951</v>
      </c>
      <c r="V1434" s="39">
        <f t="shared" si="451"/>
        <v>-85218.060601534744</v>
      </c>
      <c r="W1434" s="39">
        <f t="shared" si="452"/>
        <v>39499789.174715199</v>
      </c>
      <c r="X1434" s="30">
        <f t="shared" si="453"/>
        <v>323.02513150389478</v>
      </c>
    </row>
    <row r="1435" spans="5:24" x14ac:dyDescent="0.3">
      <c r="E1435" s="30">
        <f t="shared" si="459"/>
        <v>14.329999999999739</v>
      </c>
      <c r="F1435" s="30">
        <f t="shared" si="460"/>
        <v>237.08450791408816</v>
      </c>
      <c r="G1435" s="30">
        <f t="shared" si="454"/>
        <v>5.4684166510550822</v>
      </c>
      <c r="H1435" s="30">
        <f t="shared" si="461"/>
        <v>-6.1739532989157908E-2</v>
      </c>
      <c r="I1435" s="30">
        <f t="shared" si="442"/>
        <v>-2.2223259337922491E-2</v>
      </c>
      <c r="J1435" s="30">
        <f t="shared" si="443"/>
        <v>-6.2924344308929099</v>
      </c>
      <c r="K1435" s="30">
        <f t="shared" si="444"/>
        <v>148.20560739387312</v>
      </c>
      <c r="L1435" s="30">
        <f t="shared" si="445"/>
        <v>5922.5971788623465</v>
      </c>
      <c r="M1435" s="30">
        <f t="shared" si="446"/>
        <v>-2.146161871659156E-3</v>
      </c>
      <c r="N1435" s="30">
        <f t="shared" si="447"/>
        <v>5.9739663586445488E-2</v>
      </c>
      <c r="O1435" s="30">
        <f t="shared" si="448"/>
        <v>14.844517771281481</v>
      </c>
      <c r="P1435" s="30">
        <f t="shared" si="449"/>
        <v>12.199717963688745</v>
      </c>
      <c r="Q1435" s="30">
        <f t="shared" si="450"/>
        <v>6.0464275851687413E-2</v>
      </c>
      <c r="R1435" s="30">
        <f t="shared" si="455"/>
        <v>-14.672170475591889</v>
      </c>
      <c r="S1435" s="30">
        <f t="shared" si="456"/>
        <v>4.1707663469003717E-2</v>
      </c>
      <c r="T1435" s="30">
        <f t="shared" si="457"/>
        <v>-14.335143086678995</v>
      </c>
      <c r="U1435" s="39">
        <f t="shared" si="458"/>
        <v>-706026.04677392961</v>
      </c>
      <c r="V1435" s="39">
        <f t="shared" si="451"/>
        <v>-84723.125612871547</v>
      </c>
      <c r="W1435" s="39">
        <f t="shared" si="452"/>
        <v>39498941.943459071</v>
      </c>
      <c r="X1435" s="30">
        <f t="shared" si="453"/>
        <v>323.10950239293129</v>
      </c>
    </row>
    <row r="1436" spans="5:24" x14ac:dyDescent="0.3">
      <c r="E1436" s="30">
        <f t="shared" si="459"/>
        <v>14.339999999999739</v>
      </c>
      <c r="F1436" s="30">
        <f t="shared" si="460"/>
        <v>236.93778620933224</v>
      </c>
      <c r="G1436" s="30">
        <f t="shared" si="454"/>
        <v>5.46779760122869</v>
      </c>
      <c r="H1436" s="30">
        <f t="shared" si="461"/>
        <v>-6.1904982639227057E-2</v>
      </c>
      <c r="I1436" s="30">
        <f t="shared" si="442"/>
        <v>-2.1806182703232455E-2</v>
      </c>
      <c r="J1436" s="30">
        <f t="shared" si="443"/>
        <v>-6.4357858617597001</v>
      </c>
      <c r="K1436" s="30">
        <f t="shared" si="444"/>
        <v>148.32506691959546</v>
      </c>
      <c r="L1436" s="30">
        <f t="shared" si="445"/>
        <v>5927.3710242145735</v>
      </c>
      <c r="M1436" s="30">
        <f t="shared" si="446"/>
        <v>-2.1349879586851045E-3</v>
      </c>
      <c r="N1436" s="30">
        <f t="shared" si="447"/>
        <v>5.9916746510652111E-2</v>
      </c>
      <c r="O1436" s="30">
        <f t="shared" si="448"/>
        <v>14.742809931081494</v>
      </c>
      <c r="P1436" s="30">
        <f t="shared" si="449"/>
        <v>12.296445039483599</v>
      </c>
      <c r="Q1436" s="30">
        <f t="shared" si="450"/>
        <v>6.0464577547337715E-2</v>
      </c>
      <c r="R1436" s="30">
        <f t="shared" si="455"/>
        <v>-14.702400595614073</v>
      </c>
      <c r="S1436" s="30">
        <f t="shared" si="456"/>
        <v>4.1138663970775896E-2</v>
      </c>
      <c r="T1436" s="30">
        <f t="shared" si="457"/>
        <v>-14.326343148148695</v>
      </c>
      <c r="U1436" s="39">
        <f t="shared" si="458"/>
        <v>-701915.49290113698</v>
      </c>
      <c r="V1436" s="39">
        <f t="shared" si="451"/>
        <v>-84229.859148136442</v>
      </c>
      <c r="W1436" s="39">
        <f t="shared" si="452"/>
        <v>39498099.644867592</v>
      </c>
      <c r="X1436" s="30">
        <f t="shared" si="453"/>
        <v>323.19362182195516</v>
      </c>
    </row>
    <row r="1437" spans="5:24" x14ac:dyDescent="0.3">
      <c r="E1437" s="30">
        <f t="shared" si="459"/>
        <v>14.349999999999739</v>
      </c>
      <c r="F1437" s="30">
        <f t="shared" si="460"/>
        <v>236.79076220337609</v>
      </c>
      <c r="G1437" s="30">
        <f t="shared" si="454"/>
        <v>5.4671768912834304</v>
      </c>
      <c r="H1437" s="30">
        <f t="shared" si="461"/>
        <v>-6.2070994525953438E-2</v>
      </c>
      <c r="I1437" s="30">
        <f t="shared" si="442"/>
        <v>-2.1394796063524697E-2</v>
      </c>
      <c r="J1437" s="30">
        <f t="shared" si="443"/>
        <v>-6.5790492932411873</v>
      </c>
      <c r="K1437" s="30">
        <f t="shared" si="444"/>
        <v>148.44445311249669</v>
      </c>
      <c r="L1437" s="30">
        <f t="shared" si="445"/>
        <v>5932.1419390382807</v>
      </c>
      <c r="M1437" s="30">
        <f t="shared" si="446"/>
        <v>-2.1238437521404249E-3</v>
      </c>
      <c r="N1437" s="30">
        <f t="shared" si="447"/>
        <v>6.0094361481302039E-2</v>
      </c>
      <c r="O1437" s="30">
        <f t="shared" si="448"/>
        <v>14.64116452644538</v>
      </c>
      <c r="P1437" s="30">
        <f t="shared" si="449"/>
        <v>12.394128470278394</v>
      </c>
      <c r="Q1437" s="30">
        <f t="shared" si="450"/>
        <v>6.0464878440914423E-2</v>
      </c>
      <c r="R1437" s="30">
        <f t="shared" si="455"/>
        <v>-14.732696240152924</v>
      </c>
      <c r="S1437" s="30">
        <f t="shared" si="456"/>
        <v>4.0576195581335066E-2</v>
      </c>
      <c r="T1437" s="30">
        <f t="shared" si="457"/>
        <v>-14.317524652558609</v>
      </c>
      <c r="U1437" s="39">
        <f t="shared" si="458"/>
        <v>-697818.35834468727</v>
      </c>
      <c r="V1437" s="39">
        <f t="shared" si="451"/>
        <v>-83738.203001362475</v>
      </c>
      <c r="W1437" s="39">
        <f t="shared" si="452"/>
        <v>39497262.262837581</v>
      </c>
      <c r="X1437" s="30">
        <f t="shared" si="453"/>
        <v>323.27748986585095</v>
      </c>
    </row>
    <row r="1438" spans="5:24" x14ac:dyDescent="0.3">
      <c r="E1438" s="30">
        <f t="shared" si="459"/>
        <v>14.359999999999738</v>
      </c>
      <c r="F1438" s="30">
        <f t="shared" si="460"/>
        <v>236.64343524097455</v>
      </c>
      <c r="G1438" s="30">
        <f t="shared" si="454"/>
        <v>5.4665545155955213</v>
      </c>
      <c r="H1438" s="30">
        <f t="shared" si="461"/>
        <v>-6.223756879091269E-2</v>
      </c>
      <c r="I1438" s="30">
        <f t="shared" si="442"/>
        <v>-2.0989034107711347E-2</v>
      </c>
      <c r="J1438" s="30">
        <f t="shared" si="443"/>
        <v>-6.7222245397667733</v>
      </c>
      <c r="K1438" s="30">
        <f t="shared" si="444"/>
        <v>148.56376581793467</v>
      </c>
      <c r="L1438" s="30">
        <f t="shared" si="445"/>
        <v>5936.9099171536527</v>
      </c>
      <c r="M1438" s="30">
        <f t="shared" si="446"/>
        <v>-2.1127278075849607E-3</v>
      </c>
      <c r="N1438" s="30">
        <f t="shared" si="447"/>
        <v>6.0272510096931138E-2</v>
      </c>
      <c r="O1438" s="30">
        <f t="shared" si="448"/>
        <v>14.539581689035476</v>
      </c>
      <c r="P1438" s="30">
        <f t="shared" si="449"/>
        <v>12.49278784128702</v>
      </c>
      <c r="Q1438" s="30">
        <f t="shared" si="450"/>
        <v>6.0465178571417422E-2</v>
      </c>
      <c r="R1438" s="30">
        <f t="shared" si="455"/>
        <v>-14.763057006050147</v>
      </c>
      <c r="S1438" s="30">
        <f t="shared" si="456"/>
        <v>4.002014381959848E-2</v>
      </c>
      <c r="T1438" s="30">
        <f t="shared" si="457"/>
        <v>-14.308687569599181</v>
      </c>
      <c r="U1438" s="39">
        <f t="shared" si="458"/>
        <v>-693734.16273100208</v>
      </c>
      <c r="V1438" s="39">
        <f t="shared" si="451"/>
        <v>-83248.099527720246</v>
      </c>
      <c r="W1438" s="39">
        <f t="shared" si="452"/>
        <v>39496429.781842306</v>
      </c>
      <c r="X1438" s="30">
        <f t="shared" si="453"/>
        <v>323.36110659878744</v>
      </c>
    </row>
    <row r="1439" spans="5:24" x14ac:dyDescent="0.3">
      <c r="E1439" s="30">
        <f t="shared" si="459"/>
        <v>14.369999999999738</v>
      </c>
      <c r="F1439" s="30">
        <f t="shared" si="460"/>
        <v>236.49580467091405</v>
      </c>
      <c r="G1439" s="30">
        <f t="shared" si="454"/>
        <v>5.46593046853961</v>
      </c>
      <c r="H1439" s="30">
        <f t="shared" si="461"/>
        <v>-6.2404705591134757E-2</v>
      </c>
      <c r="I1439" s="30">
        <f t="shared" si="442"/>
        <v>-2.0588832669515361E-2</v>
      </c>
      <c r="J1439" s="30">
        <f t="shared" si="443"/>
        <v>-6.8653114154627648</v>
      </c>
      <c r="K1439" s="30">
        <f t="shared" si="444"/>
        <v>148.68300488101465</v>
      </c>
      <c r="L1439" s="30">
        <f t="shared" si="445"/>
        <v>5941.6749523707813</v>
      </c>
      <c r="M1439" s="30">
        <f t="shared" si="446"/>
        <v>-2.1016386908778457E-3</v>
      </c>
      <c r="N1439" s="30">
        <f t="shared" si="447"/>
        <v>6.0451193960878183E-2</v>
      </c>
      <c r="O1439" s="30">
        <f t="shared" si="448"/>
        <v>14.43806155072917</v>
      </c>
      <c r="P1439" s="30">
        <f t="shared" si="449"/>
        <v>12.592443285110935</v>
      </c>
      <c r="Q1439" s="30">
        <f t="shared" si="450"/>
        <v>6.0465477977568509E-2</v>
      </c>
      <c r="R1439" s="30">
        <f t="shared" si="455"/>
        <v>-14.793482492422068</v>
      </c>
      <c r="S1439" s="30">
        <f t="shared" si="456"/>
        <v>3.9470396814441866E-2</v>
      </c>
      <c r="T1439" s="30">
        <f t="shared" si="457"/>
        <v>-14.299831869116497</v>
      </c>
      <c r="U1439" s="39">
        <f t="shared" si="458"/>
        <v>-689662.43022712949</v>
      </c>
      <c r="V1439" s="39">
        <f t="shared" si="451"/>
        <v>-82759.491627255542</v>
      </c>
      <c r="W1439" s="39">
        <f t="shared" si="452"/>
        <v>39495602.186926037</v>
      </c>
      <c r="X1439" s="30">
        <f t="shared" si="453"/>
        <v>323.44447209422242</v>
      </c>
    </row>
    <row r="1440" spans="5:24" x14ac:dyDescent="0.3">
      <c r="E1440" s="30">
        <f t="shared" si="459"/>
        <v>14.379999999999738</v>
      </c>
      <c r="F1440" s="30">
        <f t="shared" si="460"/>
        <v>236.34786984598983</v>
      </c>
      <c r="G1440" s="30">
        <f t="shared" si="454"/>
        <v>5.4653047444886234</v>
      </c>
      <c r="H1440" s="30">
        <f t="shared" si="461"/>
        <v>-6.25724050986598E-2</v>
      </c>
      <c r="I1440" s="30">
        <f t="shared" si="442"/>
        <v>-2.0194128701370943E-2</v>
      </c>
      <c r="J1440" s="30">
        <f t="shared" si="443"/>
        <v>-7.0083097341539293</v>
      </c>
      <c r="K1440" s="30">
        <f t="shared" si="444"/>
        <v>148.80217014659061</v>
      </c>
      <c r="L1440" s="30">
        <f t="shared" si="445"/>
        <v>5946.4370384897156</v>
      </c>
      <c r="M1440" s="30">
        <f t="shared" si="446"/>
        <v>-2.0905749777898079E-3</v>
      </c>
      <c r="N1440" s="30">
        <f t="shared" si="447"/>
        <v>6.0630414681299066E-2</v>
      </c>
      <c r="O1440" s="30">
        <f t="shared" si="448"/>
        <v>14.336604243617789</v>
      </c>
      <c r="P1440" s="30">
        <f t="shared" si="449"/>
        <v>12.693115500253162</v>
      </c>
      <c r="Q1440" s="30">
        <f t="shared" si="450"/>
        <v>6.0465776697821889E-2</v>
      </c>
      <c r="R1440" s="30">
        <f t="shared" si="455"/>
        <v>-14.823972300558012</v>
      </c>
      <c r="S1440" s="30">
        <f t="shared" si="456"/>
        <v>3.8926845244896244E-2</v>
      </c>
      <c r="T1440" s="30">
        <f t="shared" si="457"/>
        <v>-14.290957521113492</v>
      </c>
      <c r="U1440" s="39">
        <f t="shared" si="458"/>
        <v>-685602.68940848135</v>
      </c>
      <c r="V1440" s="39">
        <f t="shared" si="451"/>
        <v>-82272.32272901776</v>
      </c>
      <c r="W1440" s="39">
        <f t="shared" si="452"/>
        <v>39494779.463698745</v>
      </c>
      <c r="X1440" s="30">
        <f t="shared" si="453"/>
        <v>323.5275864249075</v>
      </c>
    </row>
    <row r="1441" spans="5:24" x14ac:dyDescent="0.3">
      <c r="E1441" s="30">
        <f t="shared" si="459"/>
        <v>14.389999999999738</v>
      </c>
      <c r="F1441" s="30">
        <f t="shared" si="460"/>
        <v>236.19963012298425</v>
      </c>
      <c r="G1441" s="30">
        <f t="shared" si="454"/>
        <v>5.4646773378136206</v>
      </c>
      <c r="H1441" s="30">
        <f t="shared" si="461"/>
        <v>-6.2740667500271741E-2</v>
      </c>
      <c r="I1441" s="30">
        <f t="shared" si="442"/>
        <v>-1.9804860248921981E-2</v>
      </c>
      <c r="J1441" s="30">
        <f t="shared" si="443"/>
        <v>-7.1512193093650644</v>
      </c>
      <c r="K1441" s="30">
        <f t="shared" si="444"/>
        <v>148.92126145926656</v>
      </c>
      <c r="L1441" s="30">
        <f t="shared" si="445"/>
        <v>5951.196169300516</v>
      </c>
      <c r="M1441" s="30">
        <f t="shared" si="446"/>
        <v>-2.0795352536238177E-3</v>
      </c>
      <c r="N1441" s="30">
        <f t="shared" si="447"/>
        <v>6.0810173871181671E-2</v>
      </c>
      <c r="O1441" s="30">
        <f t="shared" si="448"/>
        <v>14.235209900005486</v>
      </c>
      <c r="P1441" s="30">
        <f t="shared" si="449"/>
        <v>12.794825770386055</v>
      </c>
      <c r="Q1441" s="30">
        <f t="shared" si="450"/>
        <v>6.046607477037437E-2</v>
      </c>
      <c r="R1441" s="30">
        <f t="shared" si="455"/>
        <v>-14.854526033821124</v>
      </c>
      <c r="S1441" s="30">
        <f t="shared" si="456"/>
        <v>3.8389382282212316E-2</v>
      </c>
      <c r="T1441" s="30">
        <f t="shared" si="457"/>
        <v>-14.282064495751136</v>
      </c>
      <c r="U1441" s="39">
        <f t="shared" si="458"/>
        <v>-681554.47312975244</v>
      </c>
      <c r="V1441" s="39">
        <f t="shared" si="451"/>
        <v>-81786.53677557029</v>
      </c>
      <c r="W1441" s="39">
        <f t="shared" si="452"/>
        <v>39493961.598330989</v>
      </c>
      <c r="X1441" s="30">
        <f t="shared" si="453"/>
        <v>323.6104496628929</v>
      </c>
    </row>
    <row r="1442" spans="5:24" x14ac:dyDescent="0.3">
      <c r="E1442" s="30">
        <f t="shared" si="459"/>
        <v>14.399999999999737</v>
      </c>
      <c r="F1442" s="30">
        <f t="shared" si="460"/>
        <v>236.05108486264604</v>
      </c>
      <c r="G1442" s="30">
        <f t="shared" si="454"/>
        <v>5.4640482428836457</v>
      </c>
      <c r="H1442" s="30">
        <f t="shared" si="461"/>
        <v>-6.2909492997498262E-2</v>
      </c>
      <c r="I1442" s="30">
        <f t="shared" si="442"/>
        <v>-1.9420966426099858E-2</v>
      </c>
      <c r="J1442" s="30">
        <f t="shared" si="443"/>
        <v>-7.2940399543225762</v>
      </c>
      <c r="K1442" s="30">
        <f t="shared" si="444"/>
        <v>149.04027866339783</v>
      </c>
      <c r="L1442" s="30">
        <f t="shared" si="445"/>
        <v>5955.9523385833054</v>
      </c>
      <c r="M1442" s="30">
        <f t="shared" si="446"/>
        <v>-2.0685181128438355E-3</v>
      </c>
      <c r="N1442" s="30">
        <f t="shared" si="447"/>
        <v>6.0990473148359689E-2</v>
      </c>
      <c r="O1442" s="30">
        <f t="shared" si="448"/>
        <v>14.133878652408132</v>
      </c>
      <c r="P1442" s="30">
        <f t="shared" si="449"/>
        <v>12.897595984409927</v>
      </c>
      <c r="Q1442" s="30">
        <f t="shared" si="450"/>
        <v>6.0466372233175428E-2</v>
      </c>
      <c r="R1442" s="30">
        <f t="shared" si="455"/>
        <v>-14.885143297551208</v>
      </c>
      <c r="S1442" s="30">
        <f t="shared" si="456"/>
        <v>3.7857903533730482E-2</v>
      </c>
      <c r="T1442" s="30">
        <f t="shared" si="457"/>
        <v>-14.273152763349637</v>
      </c>
      <c r="U1442" s="39">
        <f t="shared" si="458"/>
        <v>-677517.31839893071</v>
      </c>
      <c r="V1442" s="39">
        <f t="shared" si="451"/>
        <v>-81302.078207871687</v>
      </c>
      <c r="W1442" s="39">
        <f t="shared" si="452"/>
        <v>39493148.577548914</v>
      </c>
      <c r="X1442" s="30">
        <f t="shared" si="453"/>
        <v>323.69306187953214</v>
      </c>
    </row>
    <row r="1443" spans="5:24" x14ac:dyDescent="0.3">
      <c r="E1443" s="30">
        <f t="shared" si="459"/>
        <v>14.409999999999737</v>
      </c>
      <c r="F1443" s="30">
        <f t="shared" si="460"/>
        <v>235.90223342967053</v>
      </c>
      <c r="G1443" s="30">
        <f t="shared" si="454"/>
        <v>5.4634174540655911</v>
      </c>
      <c r="H1443" s="30">
        <f t="shared" si="461"/>
        <v>-6.3078881805456177E-2</v>
      </c>
      <c r="I1443" s="30">
        <f t="shared" si="442"/>
        <v>-1.9042387390762552E-2</v>
      </c>
      <c r="J1443" s="30">
        <f t="shared" si="443"/>
        <v>-7.4367714819560726</v>
      </c>
      <c r="K1443" s="30">
        <f t="shared" si="444"/>
        <v>149.15922160309242</v>
      </c>
      <c r="L1443" s="30">
        <f t="shared" si="445"/>
        <v>5960.7055401083235</v>
      </c>
      <c r="M1443" s="30">
        <f t="shared" si="446"/>
        <v>-2.0575221587114784E-3</v>
      </c>
      <c r="N1443" s="30">
        <f t="shared" si="447"/>
        <v>6.1171314135527996E-2</v>
      </c>
      <c r="O1443" s="30">
        <f t="shared" si="448"/>
        <v>14.032610633552167</v>
      </c>
      <c r="P1443" s="30">
        <f t="shared" si="449"/>
        <v>13.001448657340326</v>
      </c>
      <c r="Q1443" s="30">
        <f t="shared" si="450"/>
        <v>6.0466669123937E-2</v>
      </c>
      <c r="R1443" s="30">
        <f t="shared" si="455"/>
        <v>-14.915823698970105</v>
      </c>
      <c r="S1443" s="30">
        <f t="shared" si="456"/>
        <v>3.7332306988501894E-2</v>
      </c>
      <c r="T1443" s="30">
        <f t="shared" si="457"/>
        <v>-14.264222294389638</v>
      </c>
      <c r="U1443" s="39">
        <f t="shared" si="458"/>
        <v>-673490.76625433005</v>
      </c>
      <c r="V1443" s="39">
        <f t="shared" si="451"/>
        <v>-80818.89195051961</v>
      </c>
      <c r="W1443" s="39">
        <f t="shared" si="452"/>
        <v>39492340.388629407</v>
      </c>
      <c r="X1443" s="30">
        <f t="shared" si="453"/>
        <v>323.77542314548663</v>
      </c>
    </row>
    <row r="1444" spans="5:24" x14ac:dyDescent="0.3">
      <c r="E1444" s="30">
        <f t="shared" si="459"/>
        <v>14.419999999999737</v>
      </c>
      <c r="F1444" s="30">
        <f t="shared" si="460"/>
        <v>235.75307519268083</v>
      </c>
      <c r="G1444" s="30">
        <f t="shared" si="454"/>
        <v>5.4627849657240617</v>
      </c>
      <c r="H1444" s="30">
        <f t="shared" si="461"/>
        <v>-6.3248834152940248E-2</v>
      </c>
      <c r="I1444" s="30">
        <f t="shared" si="442"/>
        <v>-1.8669064320877532E-2</v>
      </c>
      <c r="J1444" s="30">
        <f t="shared" si="443"/>
        <v>-7.5794137048999692</v>
      </c>
      <c r="K1444" s="30">
        <f t="shared" si="444"/>
        <v>149.27809012221232</v>
      </c>
      <c r="L1444" s="30">
        <f t="shared" si="445"/>
        <v>5965.4557676359782</v>
      </c>
      <c r="M1444" s="30">
        <f t="shared" si="446"/>
        <v>-2.046546002930391E-3</v>
      </c>
      <c r="N1444" s="30">
        <f t="shared" si="447"/>
        <v>6.1352698460256656E-2</v>
      </c>
      <c r="O1444" s="30">
        <f t="shared" si="448"/>
        <v>13.931405976373473</v>
      </c>
      <c r="P1444" s="30">
        <f t="shared" si="449"/>
        <v>13.106406952063299</v>
      </c>
      <c r="Q1444" s="30">
        <f t="shared" si="450"/>
        <v>6.0466965480143089E-2</v>
      </c>
      <c r="R1444" s="30">
        <f t="shared" si="455"/>
        <v>-14.94656684708889</v>
      </c>
      <c r="S1444" s="30">
        <f t="shared" si="456"/>
        <v>3.6812492964608708E-2</v>
      </c>
      <c r="T1444" s="30">
        <f t="shared" si="457"/>
        <v>-14.25527305951341</v>
      </c>
      <c r="U1444" s="39">
        <f t="shared" si="458"/>
        <v>-669474.36164456944</v>
      </c>
      <c r="V1444" s="39">
        <f t="shared" si="451"/>
        <v>-80336.923397348335</v>
      </c>
      <c r="W1444" s="39">
        <f t="shared" si="452"/>
        <v>39491537.019395433</v>
      </c>
      <c r="X1444" s="30">
        <f t="shared" si="453"/>
        <v>323.8575335307309</v>
      </c>
    </row>
    <row r="1445" spans="5:24" x14ac:dyDescent="0.3">
      <c r="E1445" s="30">
        <f t="shared" si="459"/>
        <v>14.429999999999737</v>
      </c>
      <c r="F1445" s="30">
        <f t="shared" si="460"/>
        <v>235.60360952420993</v>
      </c>
      <c r="G1445" s="30">
        <f t="shared" si="454"/>
        <v>5.4621507722212357</v>
      </c>
      <c r="H1445" s="30">
        <f t="shared" si="461"/>
        <v>-6.3419350282600817E-2</v>
      </c>
      <c r="I1445" s="30">
        <f t="shared" si="442"/>
        <v>-1.8300939391231445E-2</v>
      </c>
      <c r="J1445" s="30">
        <f t="shared" si="443"/>
        <v>-7.7219664354951032</v>
      </c>
      <c r="K1445" s="30">
        <f t="shared" si="444"/>
        <v>149.39688406437494</v>
      </c>
      <c r="L1445" s="30">
        <f t="shared" si="445"/>
        <v>5970.2030149169013</v>
      </c>
      <c r="M1445" s="30">
        <f t="shared" si="446"/>
        <v>-2.0355882652981277E-3</v>
      </c>
      <c r="N1445" s="30">
        <f t="shared" si="447"/>
        <v>6.1534627755005789E-2</v>
      </c>
      <c r="O1445" s="30">
        <f t="shared" si="448"/>
        <v>13.830264814016225</v>
      </c>
      <c r="P1445" s="30">
        <f t="shared" si="449"/>
        <v>13.212494702002408</v>
      </c>
      <c r="Q1445" s="30">
        <f t="shared" si="450"/>
        <v>6.0467261339059164E-2</v>
      </c>
      <c r="R1445" s="30">
        <f t="shared" si="455"/>
        <v>-14.977372352617357</v>
      </c>
      <c r="S1445" s="30">
        <f t="shared" si="456"/>
        <v>3.6298364058127482E-2</v>
      </c>
      <c r="T1445" s="30">
        <f t="shared" si="457"/>
        <v>-14.24630502952605</v>
      </c>
      <c r="U1445" s="39">
        <f t="shared" si="458"/>
        <v>-665467.65331142291</v>
      </c>
      <c r="V1445" s="39">
        <f t="shared" si="451"/>
        <v>-79856.118397370752</v>
      </c>
      <c r="W1445" s="39">
        <f t="shared" si="452"/>
        <v>39490738.458211459</v>
      </c>
      <c r="X1445" s="30">
        <f t="shared" si="453"/>
        <v>323.93939310455704</v>
      </c>
    </row>
    <row r="1446" spans="5:24" x14ac:dyDescent="0.3">
      <c r="E1446" s="30">
        <f t="shared" si="459"/>
        <v>14.439999999999737</v>
      </c>
      <c r="F1446" s="30">
        <f t="shared" si="460"/>
        <v>235.45383580068375</v>
      </c>
      <c r="G1446" s="30">
        <f t="shared" si="454"/>
        <v>5.4615148679167405</v>
      </c>
      <c r="H1446" s="30">
        <f t="shared" si="461"/>
        <v>-6.3590430449522728E-2</v>
      </c>
      <c r="I1446" s="30">
        <f t="shared" si="442"/>
        <v>-1.7937955750650169E-2</v>
      </c>
      <c r="J1446" s="30">
        <f t="shared" si="443"/>
        <v>-7.8644294857903638</v>
      </c>
      <c r="K1446" s="30">
        <f t="shared" si="444"/>
        <v>149.51560327295434</v>
      </c>
      <c r="L1446" s="30">
        <f t="shared" si="445"/>
        <v>5974.947275692005</v>
      </c>
      <c r="M1446" s="30">
        <f t="shared" si="446"/>
        <v>-2.0246475733653718E-3</v>
      </c>
      <c r="N1446" s="30">
        <f t="shared" si="447"/>
        <v>6.171710365714024E-2</v>
      </c>
      <c r="O1446" s="30">
        <f t="shared" si="448"/>
        <v>13.729187279831738</v>
      </c>
      <c r="P1446" s="30">
        <f t="shared" si="449"/>
        <v>13.319736434740422</v>
      </c>
      <c r="Q1446" s="30">
        <f t="shared" si="450"/>
        <v>6.0467556737741346E-2</v>
      </c>
      <c r="R1446" s="30">
        <f t="shared" si="455"/>
        <v>-15.008239827875499</v>
      </c>
      <c r="S1446" s="30">
        <f t="shared" si="456"/>
        <v>3.5789825093691004E-2</v>
      </c>
      <c r="T1446" s="30">
        <f t="shared" si="457"/>
        <v>-14.237318175396679</v>
      </c>
      <c r="U1446" s="39">
        <f t="shared" si="458"/>
        <v>-661470.19367547741</v>
      </c>
      <c r="V1446" s="39">
        <f t="shared" si="451"/>
        <v>-79376.423241057288</v>
      </c>
      <c r="W1446" s="39">
        <f t="shared" si="452"/>
        <v>39489944.693979047</v>
      </c>
      <c r="X1446" s="30">
        <f t="shared" si="453"/>
        <v>324.02100193557976</v>
      </c>
    </row>
    <row r="1447" spans="5:24" x14ac:dyDescent="0.3">
      <c r="E1447" s="30">
        <f t="shared" si="459"/>
        <v>14.449999999999736</v>
      </c>
      <c r="F1447" s="30">
        <f t="shared" si="460"/>
        <v>235.30375340240499</v>
      </c>
      <c r="G1447" s="30">
        <f t="shared" si="454"/>
        <v>5.4608772471675238</v>
      </c>
      <c r="H1447" s="30">
        <f t="shared" si="461"/>
        <v>-6.3762074921669409E-2</v>
      </c>
      <c r="I1447" s="30">
        <f t="shared" si="442"/>
        <v>-1.758005749971326E-2</v>
      </c>
      <c r="J1447" s="30">
        <f t="shared" si="443"/>
        <v>-8.0068026675443313</v>
      </c>
      <c r="K1447" s="30">
        <f t="shared" si="444"/>
        <v>149.63424759108264</v>
      </c>
      <c r="L1447" s="30">
        <f t="shared" si="445"/>
        <v>5979.6885436925286</v>
      </c>
      <c r="M1447" s="30">
        <f t="shared" si="446"/>
        <v>-2.0137225621023143E-3</v>
      </c>
      <c r="N1447" s="30">
        <f t="shared" si="447"/>
        <v>6.1900127808944536E-2</v>
      </c>
      <c r="O1447" s="30">
        <f t="shared" si="448"/>
        <v>13.628173507377298</v>
      </c>
      <c r="P1447" s="30">
        <f t="shared" si="449"/>
        <v>13.428157396645524</v>
      </c>
      <c r="Q1447" s="30">
        <f t="shared" si="450"/>
        <v>6.0467851713045452E-2</v>
      </c>
      <c r="R1447" s="30">
        <f t="shared" si="455"/>
        <v>-15.039168886707019</v>
      </c>
      <c r="S1447" s="30">
        <f t="shared" si="456"/>
        <v>3.5286783076593276E-2</v>
      </c>
      <c r="T1447" s="30">
        <f t="shared" si="457"/>
        <v>-14.22831246825964</v>
      </c>
      <c r="U1447" s="39">
        <f t="shared" si="458"/>
        <v>-657481.53872453212</v>
      </c>
      <c r="V1447" s="39">
        <f t="shared" si="451"/>
        <v>-78897.784646943852</v>
      </c>
      <c r="W1447" s="39">
        <f t="shared" si="452"/>
        <v>39489155.716132581</v>
      </c>
      <c r="X1447" s="30">
        <f t="shared" si="453"/>
        <v>324.10236009174059</v>
      </c>
    </row>
    <row r="1448" spans="5:24" x14ac:dyDescent="0.3">
      <c r="E1448" s="30">
        <f t="shared" si="459"/>
        <v>14.459999999999736</v>
      </c>
      <c r="F1448" s="30">
        <f t="shared" si="460"/>
        <v>235.15336171353792</v>
      </c>
      <c r="G1448" s="30">
        <f t="shared" si="454"/>
        <v>5.4602379043277294</v>
      </c>
      <c r="H1448" s="30">
        <f t="shared" si="461"/>
        <v>-6.3934283979438788E-2</v>
      </c>
      <c r="I1448" s="30">
        <f t="shared" si="442"/>
        <v>-1.7227189668947328E-2</v>
      </c>
      <c r="J1448" s="30">
        <f t="shared" si="443"/>
        <v>-8.1490857922269271</v>
      </c>
      <c r="K1448" s="30">
        <f t="shared" si="444"/>
        <v>149.75281686165147</v>
      </c>
      <c r="L1448" s="30">
        <f t="shared" si="445"/>
        <v>5984.426812640103</v>
      </c>
      <c r="M1448" s="30">
        <f t="shared" si="446"/>
        <v>-2.0028118735720113E-3</v>
      </c>
      <c r="N1448" s="30">
        <f t="shared" si="447"/>
        <v>6.2083701857637036E-2</v>
      </c>
      <c r="O1448" s="30">
        <f t="shared" si="448"/>
        <v>13.527223630414996</v>
      </c>
      <c r="P1448" s="30">
        <f t="shared" si="449"/>
        <v>13.537783578549305</v>
      </c>
      <c r="Q1448" s="30">
        <f t="shared" si="450"/>
        <v>6.0468146301635772E-2</v>
      </c>
      <c r="R1448" s="30">
        <f t="shared" si="455"/>
        <v>-15.070159144394616</v>
      </c>
      <c r="S1448" s="30">
        <f t="shared" si="456"/>
        <v>3.4789147146398407E-2</v>
      </c>
      <c r="T1448" s="30">
        <f t="shared" si="457"/>
        <v>-14.219287879415687</v>
      </c>
      <c r="U1448" s="39">
        <f t="shared" si="458"/>
        <v>-653501.24790467054</v>
      </c>
      <c r="V1448" s="39">
        <f t="shared" si="451"/>
        <v>-78420.149748560463</v>
      </c>
      <c r="W1448" s="39">
        <f t="shared" si="452"/>
        <v>39488371.514635094</v>
      </c>
      <c r="X1448" s="30">
        <f t="shared" si="453"/>
        <v>324.18346764031355</v>
      </c>
    </row>
    <row r="1449" spans="5:24" x14ac:dyDescent="0.3">
      <c r="E1449" s="30">
        <f t="shared" si="459"/>
        <v>14.469999999999736</v>
      </c>
      <c r="F1449" s="30">
        <f t="shared" si="460"/>
        <v>235.00266012209397</v>
      </c>
      <c r="G1449" s="30">
        <f t="shared" si="454"/>
        <v>5.4595968337485772</v>
      </c>
      <c r="H1449" s="30">
        <f t="shared" si="461"/>
        <v>-6.4107057915219201E-2</v>
      </c>
      <c r="I1449" s="30">
        <f t="shared" si="442"/>
        <v>-1.6879298197483343E-2</v>
      </c>
      <c r="J1449" s="30">
        <f t="shared" si="443"/>
        <v>-8.2912786710210842</v>
      </c>
      <c r="K1449" s="30">
        <f t="shared" si="444"/>
        <v>149.87131092731326</v>
      </c>
      <c r="L1449" s="30">
        <f t="shared" si="445"/>
        <v>5989.1620762467983</v>
      </c>
      <c r="M1449" s="30">
        <f t="shared" si="446"/>
        <v>-1.9919141566105822E-3</v>
      </c>
      <c r="N1449" s="30">
        <f t="shared" si="447"/>
        <v>6.2267827455385595E-2</v>
      </c>
      <c r="O1449" s="30">
        <f t="shared" si="448"/>
        <v>13.426337782910542</v>
      </c>
      <c r="P1449" s="30">
        <f t="shared" si="449"/>
        <v>13.648641742530923</v>
      </c>
      <c r="Q1449" s="30">
        <f t="shared" si="450"/>
        <v>6.0468440539993729E-2</v>
      </c>
      <c r="R1449" s="30">
        <f t="shared" si="455"/>
        <v>-15.101210217577515</v>
      </c>
      <c r="S1449" s="30">
        <f t="shared" si="456"/>
        <v>3.4296828532004643E-2</v>
      </c>
      <c r="T1449" s="30">
        <f t="shared" si="457"/>
        <v>-14.210244380333195</v>
      </c>
      <c r="U1449" s="39">
        <f t="shared" si="458"/>
        <v>-649528.88401395536</v>
      </c>
      <c r="V1449" s="39">
        <f t="shared" si="451"/>
        <v>-77943.466081674647</v>
      </c>
      <c r="W1449" s="39">
        <f t="shared" si="452"/>
        <v>39487592.079974279</v>
      </c>
      <c r="X1449" s="30">
        <f t="shared" si="453"/>
        <v>324.26432464790923</v>
      </c>
    </row>
    <row r="1450" spans="5:24" x14ac:dyDescent="0.3">
      <c r="E1450" s="30">
        <f t="shared" si="459"/>
        <v>14.479999999999736</v>
      </c>
      <c r="F1450" s="30">
        <f t="shared" si="460"/>
        <v>234.8516480199182</v>
      </c>
      <c r="G1450" s="30">
        <f t="shared" si="454"/>
        <v>5.4589540297782451</v>
      </c>
      <c r="H1450" s="30">
        <f t="shared" si="461"/>
        <v>-6.4280397033211756E-2</v>
      </c>
      <c r="I1450" s="30">
        <f t="shared" si="442"/>
        <v>-1.6536329912163295E-2</v>
      </c>
      <c r="J1450" s="30">
        <f t="shared" si="443"/>
        <v>-8.4333811148244155</v>
      </c>
      <c r="K1450" s="30">
        <f t="shared" si="444"/>
        <v>149.98972963048271</v>
      </c>
      <c r="L1450" s="30">
        <f t="shared" si="445"/>
        <v>5993.8943282151877</v>
      </c>
      <c r="M1450" s="30">
        <f t="shared" si="446"/>
        <v>-1.9810280665140691E-3</v>
      </c>
      <c r="N1450" s="30">
        <f t="shared" si="447"/>
        <v>6.2452506259321715E-2</v>
      </c>
      <c r="O1450" s="30">
        <f t="shared" si="448"/>
        <v>13.325516099032079</v>
      </c>
      <c r="P1450" s="30">
        <f t="shared" si="449"/>
        <v>13.760759449863114</v>
      </c>
      <c r="Q1450" s="30">
        <f t="shared" si="450"/>
        <v>6.0468734464426334E-2</v>
      </c>
      <c r="R1450" s="30">
        <f t="shared" si="455"/>
        <v>-15.132321724170504</v>
      </c>
      <c r="S1450" s="30">
        <f t="shared" si="456"/>
        <v>3.3809740508120668E-2</v>
      </c>
      <c r="T1450" s="30">
        <f t="shared" si="457"/>
        <v>-14.201181942649351</v>
      </c>
      <c r="U1450" s="39">
        <f t="shared" si="458"/>
        <v>-645564.01309867587</v>
      </c>
      <c r="V1450" s="39">
        <f t="shared" si="451"/>
        <v>-77467.681571841109</v>
      </c>
      <c r="W1450" s="39">
        <f t="shared" si="452"/>
        <v>39486817.40315856</v>
      </c>
      <c r="X1450" s="30">
        <f t="shared" si="453"/>
        <v>324.34493118048022</v>
      </c>
    </row>
    <row r="1451" spans="5:24" x14ac:dyDescent="0.3">
      <c r="E1451" s="30">
        <f t="shared" si="459"/>
        <v>14.489999999999736</v>
      </c>
      <c r="F1451" s="30">
        <f t="shared" si="460"/>
        <v>234.7003248026765</v>
      </c>
      <c r="G1451" s="30">
        <f t="shared" si="454"/>
        <v>5.458309486761757</v>
      </c>
      <c r="H1451" s="30">
        <f t="shared" si="461"/>
        <v>-6.445430164880861E-2</v>
      </c>
      <c r="I1451" s="30">
        <f t="shared" si="442"/>
        <v>-1.6198232507082088E-2</v>
      </c>
      <c r="J1451" s="30">
        <f t="shared" si="443"/>
        <v>-8.5753929342509085</v>
      </c>
      <c r="K1451" s="30">
        <f t="shared" si="444"/>
        <v>150.10807281333811</v>
      </c>
      <c r="L1451" s="30">
        <f t="shared" si="445"/>
        <v>5998.6235622383938</v>
      </c>
      <c r="M1451" s="30">
        <f t="shared" si="446"/>
        <v>-1.9701522647318295E-3</v>
      </c>
      <c r="N1451" s="30">
        <f t="shared" si="447"/>
        <v>6.2637739931556052E-2</v>
      </c>
      <c r="O1451" s="30">
        <f t="shared" si="448"/>
        <v>13.224758713148981</v>
      </c>
      <c r="P1451" s="30">
        <f t="shared" si="449"/>
        <v>13.874165090179604</v>
      </c>
      <c r="Q1451" s="30">
        <f t="shared" si="450"/>
        <v>6.0469028111074456E-2</v>
      </c>
      <c r="R1451" s="30">
        <f t="shared" si="455"/>
        <v>-15.163493283285073</v>
      </c>
      <c r="S1451" s="30">
        <f t="shared" si="456"/>
        <v>3.3327798353111802E-2</v>
      </c>
      <c r="T1451" s="30">
        <f t="shared" si="457"/>
        <v>-14.192100538171351</v>
      </c>
      <c r="U1451" s="39">
        <f t="shared" si="458"/>
        <v>-641606.20435210457</v>
      </c>
      <c r="V1451" s="39">
        <f t="shared" si="451"/>
        <v>-76992.744522252542</v>
      </c>
      <c r="W1451" s="39">
        <f t="shared" si="452"/>
        <v>39486047.475713335</v>
      </c>
      <c r="X1451" s="30">
        <f t="shared" si="453"/>
        <v>324.42528730332504</v>
      </c>
    </row>
    <row r="1452" spans="5:24" x14ac:dyDescent="0.3">
      <c r="E1452" s="30">
        <f t="shared" si="459"/>
        <v>14.499999999999735</v>
      </c>
      <c r="F1452" s="30">
        <f t="shared" si="460"/>
        <v>234.54868986984366</v>
      </c>
      <c r="G1452" s="30">
        <f t="shared" si="454"/>
        <v>5.4576631990408693</v>
      </c>
      <c r="H1452" s="30">
        <f t="shared" si="461"/>
        <v>-6.4628772088770603E-2</v>
      </c>
      <c r="I1452" s="30">
        <f t="shared" si="442"/>
        <v>-1.586495452355097E-2</v>
      </c>
      <c r="J1452" s="30">
        <f t="shared" si="443"/>
        <v>-8.7173139396326214</v>
      </c>
      <c r="K1452" s="30">
        <f t="shared" si="444"/>
        <v>150.22634031782286</v>
      </c>
      <c r="L1452" s="30">
        <f t="shared" si="445"/>
        <v>6003.3497720001524</v>
      </c>
      <c r="M1452" s="30">
        <f t="shared" si="446"/>
        <v>-1.9592854185663134E-3</v>
      </c>
      <c r="N1452" s="30">
        <f t="shared" si="447"/>
        <v>6.2823530139192674E-2</v>
      </c>
      <c r="O1452" s="30">
        <f t="shared" si="448"/>
        <v>13.124065759830657</v>
      </c>
      <c r="P1452" s="30">
        <f t="shared" si="449"/>
        <v>13.988887911924747</v>
      </c>
      <c r="Q1452" s="30">
        <f t="shared" si="450"/>
        <v>6.0469321515920924E-2</v>
      </c>
      <c r="R1452" s="30">
        <f t="shared" si="455"/>
        <v>-15.194724515152094</v>
      </c>
      <c r="S1452" s="30">
        <f t="shared" si="456"/>
        <v>3.2850919308180182E-2</v>
      </c>
      <c r="T1452" s="30">
        <f t="shared" si="457"/>
        <v>-14.183000138877601</v>
      </c>
      <c r="U1452" s="39">
        <f t="shared" si="458"/>
        <v>-637655.0300156991</v>
      </c>
      <c r="V1452" s="39">
        <f t="shared" si="451"/>
        <v>-76518.603601883893</v>
      </c>
      <c r="W1452" s="39">
        <f t="shared" si="452"/>
        <v>39485282.289677314</v>
      </c>
      <c r="X1452" s="30">
        <f t="shared" si="453"/>
        <v>324.50539308109393</v>
      </c>
    </row>
    <row r="1453" spans="5:24" x14ac:dyDescent="0.3">
      <c r="E1453" s="30">
        <f t="shared" si="459"/>
        <v>14.509999999999735</v>
      </c>
      <c r="F1453" s="30">
        <f t="shared" si="460"/>
        <v>234.39674262469214</v>
      </c>
      <c r="G1453" s="30">
        <f t="shared" si="454"/>
        <v>5.4570151609539606</v>
      </c>
      <c r="H1453" s="30">
        <f t="shared" si="461"/>
        <v>-6.4803808690871989E-2</v>
      </c>
      <c r="I1453" s="30">
        <f t="shared" si="442"/>
        <v>-1.5536445330469169E-2</v>
      </c>
      <c r="J1453" s="30">
        <f t="shared" si="443"/>
        <v>-8.8591439410213972</v>
      </c>
      <c r="K1453" s="30">
        <f t="shared" si="444"/>
        <v>150.34453198564685</v>
      </c>
      <c r="L1453" s="30">
        <f t="shared" si="445"/>
        <v>6008.0729511748723</v>
      </c>
      <c r="M1453" s="30">
        <f t="shared" si="446"/>
        <v>-1.9484262008790901E-3</v>
      </c>
      <c r="N1453" s="30">
        <f t="shared" si="447"/>
        <v>6.3009878554344839E-2</v>
      </c>
      <c r="O1453" s="30">
        <f t="shared" si="448"/>
        <v>13.023437373845319</v>
      </c>
      <c r="P1453" s="30">
        <f t="shared" si="449"/>
        <v>14.104958054154503</v>
      </c>
      <c r="Q1453" s="30">
        <f t="shared" si="450"/>
        <v>6.0469614714798475E-2</v>
      </c>
      <c r="R1453" s="30">
        <f t="shared" si="455"/>
        <v>-15.226015041046539</v>
      </c>
      <c r="S1453" s="30">
        <f t="shared" si="456"/>
        <v>3.2379022537833355E-2</v>
      </c>
      <c r="T1453" s="30">
        <f t="shared" si="457"/>
        <v>-14.173880716918914</v>
      </c>
      <c r="U1453" s="39">
        <f t="shared" si="458"/>
        <v>-633710.06528270873</v>
      </c>
      <c r="V1453" s="39">
        <f t="shared" si="451"/>
        <v>-76045.207833925044</v>
      </c>
      <c r="W1453" s="39">
        <f t="shared" si="452"/>
        <v>39484521.837598972</v>
      </c>
      <c r="X1453" s="30">
        <f t="shared" si="453"/>
        <v>324.58524857779355</v>
      </c>
    </row>
    <row r="1454" spans="5:24" x14ac:dyDescent="0.3">
      <c r="E1454" s="30">
        <f t="shared" si="459"/>
        <v>14.519999999999735</v>
      </c>
      <c r="F1454" s="30">
        <f t="shared" si="460"/>
        <v>234.24448247428168</v>
      </c>
      <c r="G1454" s="30">
        <f t="shared" si="454"/>
        <v>5.4563653668359304</v>
      </c>
      <c r="H1454" s="30">
        <f t="shared" si="461"/>
        <v>-6.4979411803012255E-2</v>
      </c>
      <c r="I1454" s="30">
        <f t="shared" si="442"/>
        <v>-1.5212655105090836E-2</v>
      </c>
      <c r="J1454" s="30">
        <f t="shared" si="443"/>
        <v>-9.0008827481905858</v>
      </c>
      <c r="K1454" s="30">
        <f t="shared" si="444"/>
        <v>150.46264765828784</v>
      </c>
      <c r="L1454" s="30">
        <f t="shared" si="445"/>
        <v>6012.7930934276801</v>
      </c>
      <c r="M1454" s="30">
        <f t="shared" si="446"/>
        <v>-1.9375732898030008E-3</v>
      </c>
      <c r="N1454" s="30">
        <f t="shared" si="447"/>
        <v>6.3196786854149631E-2</v>
      </c>
      <c r="O1454" s="30">
        <f t="shared" si="448"/>
        <v>12.922873690158781</v>
      </c>
      <c r="P1454" s="30">
        <f t="shared" si="449"/>
        <v>14.222406579756962</v>
      </c>
      <c r="Q1454" s="30">
        <f t="shared" si="450"/>
        <v>6.0469907743397534E-2</v>
      </c>
      <c r="R1454" s="30">
        <f t="shared" si="455"/>
        <v>-15.257364483213664</v>
      </c>
      <c r="S1454" s="30">
        <f t="shared" si="456"/>
        <v>3.1912029091608993E-2</v>
      </c>
      <c r="T1454" s="30">
        <f t="shared" si="457"/>
        <v>-14.164742244619713</v>
      </c>
      <c r="U1454" s="39">
        <f t="shared" si="458"/>
        <v>-629770.88820412674</v>
      </c>
      <c r="V1454" s="39">
        <f t="shared" si="451"/>
        <v>-75572.506584495204</v>
      </c>
      <c r="W1454" s="39">
        <f t="shared" si="452"/>
        <v>39483766.11253313</v>
      </c>
      <c r="X1454" s="30">
        <f t="shared" si="453"/>
        <v>324.66485385679084</v>
      </c>
    </row>
    <row r="1455" spans="5:24" x14ac:dyDescent="0.3">
      <c r="E1455" s="30">
        <f t="shared" si="459"/>
        <v>14.529999999999735</v>
      </c>
      <c r="F1455" s="30">
        <f t="shared" si="460"/>
        <v>234.09190882944955</v>
      </c>
      <c r="G1455" s="30">
        <f t="shared" si="454"/>
        <v>5.4557138110180921</v>
      </c>
      <c r="H1455" s="30">
        <f t="shared" si="461"/>
        <v>-6.5155581783837846E-2</v>
      </c>
      <c r="I1455" s="30">
        <f t="shared" si="442"/>
        <v>-1.4893534814174745E-2</v>
      </c>
      <c r="J1455" s="30">
        <f t="shared" si="443"/>
        <v>-9.1425301706367836</v>
      </c>
      <c r="K1455" s="30">
        <f t="shared" si="444"/>
        <v>150.580687176993</v>
      </c>
      <c r="L1455" s="30">
        <f t="shared" si="445"/>
        <v>6017.5101924144919</v>
      </c>
      <c r="M1455" s="30">
        <f t="shared" si="446"/>
        <v>-1.9267253684603167E-3</v>
      </c>
      <c r="N1455" s="30">
        <f t="shared" si="447"/>
        <v>6.3384256720782794E-2</v>
      </c>
      <c r="O1455" s="30">
        <f t="shared" si="448"/>
        <v>12.822374843933204</v>
      </c>
      <c r="P1455" s="30">
        <f t="shared" si="449"/>
        <v>14.341265510166716</v>
      </c>
      <c r="Q1455" s="30">
        <f t="shared" si="450"/>
        <v>6.0470200637273784E-2</v>
      </c>
      <c r="R1455" s="30">
        <f t="shared" si="455"/>
        <v>-15.288772464796912</v>
      </c>
      <c r="S1455" s="30">
        <f t="shared" si="456"/>
        <v>3.144986186701991E-2</v>
      </c>
      <c r="T1455" s="30">
        <f t="shared" si="457"/>
        <v>-14.155584694479217</v>
      </c>
      <c r="U1455" s="39">
        <f t="shared" si="458"/>
        <v>-625837.07959695277</v>
      </c>
      <c r="V1455" s="39">
        <f t="shared" si="451"/>
        <v>-75100.44955163433</v>
      </c>
      <c r="W1455" s="39">
        <f t="shared" si="452"/>
        <v>39483015.108037613</v>
      </c>
      <c r="X1455" s="30">
        <f t="shared" si="453"/>
        <v>324.74420898081911</v>
      </c>
    </row>
    <row r="1456" spans="5:24" x14ac:dyDescent="0.3">
      <c r="E1456" s="30">
        <f t="shared" si="459"/>
        <v>14.539999999999734</v>
      </c>
      <c r="F1456" s="30">
        <f t="shared" si="460"/>
        <v>233.93902110480158</v>
      </c>
      <c r="G1456" s="30">
        <f t="shared" si="454"/>
        <v>5.4550604878280735</v>
      </c>
      <c r="H1456" s="30">
        <f t="shared" si="461"/>
        <v>-6.5332319001853989E-2</v>
      </c>
      <c r="I1456" s="30">
        <f t="shared" si="442"/>
        <v>-1.4579036195504547E-2</v>
      </c>
      <c r="J1456" s="30">
        <f t="shared" si="443"/>
        <v>-9.2840860175815756</v>
      </c>
      <c r="K1456" s="30">
        <f t="shared" si="444"/>
        <v>150.69865038278033</v>
      </c>
      <c r="L1456" s="30">
        <f t="shared" si="445"/>
        <v>6022.2242417820635</v>
      </c>
      <c r="M1456" s="30">
        <f t="shared" si="446"/>
        <v>-1.9158811246867821E-3</v>
      </c>
      <c r="N1456" s="30">
        <f t="shared" si="447"/>
        <v>6.3572289841474561E-2</v>
      </c>
      <c r="O1456" s="30">
        <f t="shared" si="448"/>
        <v>12.721940970525873</v>
      </c>
      <c r="P1456" s="30">
        <f t="shared" si="449"/>
        <v>14.461567861654558</v>
      </c>
      <c r="Q1456" s="30">
        <f t="shared" si="450"/>
        <v>6.0470493431855669E-2</v>
      </c>
      <c r="R1456" s="30">
        <f t="shared" si="455"/>
        <v>-15.320238609767673</v>
      </c>
      <c r="S1456" s="30">
        <f t="shared" si="456"/>
        <v>3.0992445573678848E-2</v>
      </c>
      <c r="T1456" s="30">
        <f t="shared" si="457"/>
        <v>-14.146408039172648</v>
      </c>
      <c r="U1456" s="39">
        <f t="shared" si="458"/>
        <v>-621908.22295471269</v>
      </c>
      <c r="V1456" s="39">
        <f t="shared" si="451"/>
        <v>-74628.986754565514</v>
      </c>
      <c r="W1456" s="39">
        <f t="shared" si="452"/>
        <v>39482268.818170071</v>
      </c>
      <c r="X1456" s="30">
        <f t="shared" si="453"/>
        <v>324.82331401198218</v>
      </c>
    </row>
    <row r="1457" spans="5:24" x14ac:dyDescent="0.3">
      <c r="E1457" s="30">
        <f t="shared" si="459"/>
        <v>14.549999999999734</v>
      </c>
      <c r="F1457" s="30">
        <f t="shared" si="460"/>
        <v>233.78581871870389</v>
      </c>
      <c r="G1457" s="30">
        <f t="shared" si="454"/>
        <v>5.4544053915897193</v>
      </c>
      <c r="H1457" s="30">
        <f t="shared" si="461"/>
        <v>-6.5509623835424691E-2</v>
      </c>
      <c r="I1457" s="30">
        <f t="shared" si="442"/>
        <v>-1.4269111739767758E-2</v>
      </c>
      <c r="J1457" s="30">
        <f t="shared" si="443"/>
        <v>-9.4255500979733018</v>
      </c>
      <c r="K1457" s="30">
        <f t="shared" si="444"/>
        <v>150.81653711644009</v>
      </c>
      <c r="L1457" s="30">
        <f t="shared" si="445"/>
        <v>6026.93523516805</v>
      </c>
      <c r="M1457" s="30">
        <f t="shared" si="446"/>
        <v>-1.9050392507614367E-3</v>
      </c>
      <c r="N1457" s="30">
        <f t="shared" si="447"/>
        <v>6.376088790852423E-2</v>
      </c>
      <c r="O1457" s="30">
        <f t="shared" si="448"/>
        <v>12.621572205487944</v>
      </c>
      <c r="P1457" s="30">
        <f t="shared" si="449"/>
        <v>14.583347683272667</v>
      </c>
      <c r="Q1457" s="30">
        <f t="shared" si="450"/>
        <v>6.0470786162451655E-2</v>
      </c>
      <c r="R1457" s="30">
        <f t="shared" si="455"/>
        <v>-15.351762542856374</v>
      </c>
      <c r="S1457" s="30">
        <f t="shared" si="456"/>
        <v>3.0539706698577623E-2</v>
      </c>
      <c r="T1457" s="30">
        <f t="shared" si="457"/>
        <v>-14.13721225155243</v>
      </c>
      <c r="U1457" s="39">
        <f t="shared" si="458"/>
        <v>-617983.9043601969</v>
      </c>
      <c r="V1457" s="39">
        <f t="shared" si="451"/>
        <v>-74158.068523223628</v>
      </c>
      <c r="W1457" s="39">
        <f t="shared" si="452"/>
        <v>39481527.237484835</v>
      </c>
      <c r="X1457" s="30">
        <f t="shared" si="453"/>
        <v>324.90216901175938</v>
      </c>
    </row>
    <row r="1458" spans="5:24" x14ac:dyDescent="0.3">
      <c r="E1458" s="30">
        <f t="shared" si="459"/>
        <v>14.559999999999734</v>
      </c>
      <c r="F1458" s="30">
        <f t="shared" si="460"/>
        <v>233.63230109327532</v>
      </c>
      <c r="G1458" s="30">
        <f t="shared" si="454"/>
        <v>5.453748516622996</v>
      </c>
      <c r="H1458" s="30">
        <f t="shared" si="461"/>
        <v>-6.5687496672328649E-2</v>
      </c>
      <c r="I1458" s="30">
        <f t="shared" si="442"/>
        <v>-1.3963714672781982E-2</v>
      </c>
      <c r="J1458" s="30">
        <f t="shared" si="443"/>
        <v>-9.5669222204888253</v>
      </c>
      <c r="K1458" s="30">
        <f t="shared" si="444"/>
        <v>150.93434721853635</v>
      </c>
      <c r="L1458" s="30">
        <f t="shared" si="445"/>
        <v>6031.6431662010673</v>
      </c>
      <c r="M1458" s="30">
        <f t="shared" si="446"/>
        <v>-1.8941984431421145E-3</v>
      </c>
      <c r="N1458" s="30">
        <f t="shared" si="447"/>
        <v>6.3950052619315675E-2</v>
      </c>
      <c r="O1458" s="30">
        <f t="shared" si="448"/>
        <v>12.521268684563179</v>
      </c>
      <c r="P1458" s="30">
        <f t="shared" si="449"/>
        <v>14.706640096547778</v>
      </c>
      <c r="Q1458" s="30">
        <f t="shared" si="450"/>
        <v>6.0471078864257378E-2</v>
      </c>
      <c r="R1458" s="30">
        <f t="shared" si="455"/>
        <v>-15.383343889485353</v>
      </c>
      <c r="S1458" s="30">
        <f t="shared" si="456"/>
        <v>3.0091573472480274E-2</v>
      </c>
      <c r="T1458" s="30">
        <f t="shared" si="457"/>
        <v>-14.127997304649377</v>
      </c>
      <c r="U1458" s="39">
        <f t="shared" si="458"/>
        <v>-614063.71240037901</v>
      </c>
      <c r="V1458" s="39">
        <f t="shared" si="451"/>
        <v>-73687.645488045484</v>
      </c>
      <c r="W1458" s="39">
        <f t="shared" si="452"/>
        <v>39480790.361029953</v>
      </c>
      <c r="X1458" s="30">
        <f t="shared" si="453"/>
        <v>324.98077404101048</v>
      </c>
    </row>
    <row r="1459" spans="5:24" x14ac:dyDescent="0.3">
      <c r="E1459" s="30">
        <f t="shared" si="459"/>
        <v>14.569999999999734</v>
      </c>
      <c r="F1459" s="30">
        <f t="shared" si="460"/>
        <v>233.47846765438047</v>
      </c>
      <c r="G1459" s="30">
        <f t="shared" si="454"/>
        <v>5.4530898572438993</v>
      </c>
      <c r="H1459" s="30">
        <f t="shared" si="461"/>
        <v>-6.5865937909670436E-2</v>
      </c>
      <c r="I1459" s="30">
        <f t="shared" si="442"/>
        <v>-1.3662798938057179E-2</v>
      </c>
      <c r="J1459" s="30">
        <f t="shared" si="443"/>
        <v>-9.7082021935353193</v>
      </c>
      <c r="K1459" s="30">
        <f t="shared" si="444"/>
        <v>151.05208052940841</v>
      </c>
      <c r="L1459" s="30">
        <f t="shared" si="445"/>
        <v>6036.3480285007499</v>
      </c>
      <c r="M1459" s="30">
        <f t="shared" si="446"/>
        <v>-1.8833574022065242E-3</v>
      </c>
      <c r="N1459" s="30">
        <f t="shared" si="447"/>
        <v>6.4139785676332509E-2</v>
      </c>
      <c r="O1459" s="30">
        <f t="shared" si="448"/>
        <v>12.421030543686692</v>
      </c>
      <c r="P1459" s="30">
        <f t="shared" si="449"/>
        <v>14.831481337014491</v>
      </c>
      <c r="Q1459" s="30">
        <f t="shared" si="450"/>
        <v>6.0471371572362639E-2</v>
      </c>
      <c r="R1459" s="30">
        <f t="shared" si="455"/>
        <v>-15.414982275703208</v>
      </c>
      <c r="S1459" s="30">
        <f t="shared" si="456"/>
        <v>2.9647975837403997E-2</v>
      </c>
      <c r="T1459" s="30">
        <f t="shared" si="457"/>
        <v>-14.118763171673892</v>
      </c>
      <c r="U1459" s="39">
        <f t="shared" si="458"/>
        <v>-610147.23808347457</v>
      </c>
      <c r="V1459" s="39">
        <f t="shared" si="451"/>
        <v>-73217.668570016947</v>
      </c>
      <c r="W1459" s="39">
        <f t="shared" si="452"/>
        <v>39480058.184344254</v>
      </c>
      <c r="X1459" s="30">
        <f t="shared" si="453"/>
        <v>325.05912915998044</v>
      </c>
    </row>
    <row r="1460" spans="5:24" x14ac:dyDescent="0.3">
      <c r="E1460" s="30">
        <f t="shared" si="459"/>
        <v>14.579999999999734</v>
      </c>
      <c r="F1460" s="30">
        <f t="shared" si="460"/>
        <v>233.32431783162343</v>
      </c>
      <c r="G1460" s="30">
        <f t="shared" si="454"/>
        <v>5.4524294077643622</v>
      </c>
      <c r="H1460" s="30">
        <f t="shared" si="461"/>
        <v>-6.6044947953702859E-2</v>
      </c>
      <c r="I1460" s="30">
        <f t="shared" si="442"/>
        <v>-1.336631917968314E-2</v>
      </c>
      <c r="J1460" s="30">
        <f t="shared" si="443"/>
        <v>-9.8493898252520591</v>
      </c>
      <c r="K1460" s="30">
        <f t="shared" si="444"/>
        <v>151.16973688917236</v>
      </c>
      <c r="L1460" s="30">
        <f t="shared" si="445"/>
        <v>6041.0498156778112</v>
      </c>
      <c r="M1460" s="30">
        <f t="shared" si="446"/>
        <v>-1.8725148319988091E-3</v>
      </c>
      <c r="N1460" s="30">
        <f t="shared" si="447"/>
        <v>6.4330088787173723E-2</v>
      </c>
      <c r="O1460" s="30">
        <f t="shared" si="448"/>
        <v>12.320857918983666</v>
      </c>
      <c r="P1460" s="30">
        <f t="shared" si="449"/>
        <v>14.957908797688928</v>
      </c>
      <c r="Q1460" s="30">
        <f t="shared" si="450"/>
        <v>6.0471664321758246E-2</v>
      </c>
      <c r="R1460" s="30">
        <f t="shared" si="455"/>
        <v>-15.446677328120796</v>
      </c>
      <c r="S1460" s="30">
        <f t="shared" si="456"/>
        <v>2.920884541515742E-2</v>
      </c>
      <c r="T1460" s="30">
        <f t="shared" si="457"/>
        <v>-14.109509826017165</v>
      </c>
      <c r="U1460" s="39">
        <f t="shared" si="458"/>
        <v>-606234.07475810265</v>
      </c>
      <c r="V1460" s="39">
        <f t="shared" si="451"/>
        <v>-72748.088970972312</v>
      </c>
      <c r="W1460" s="39">
        <f t="shared" si="452"/>
        <v>39479330.703454547</v>
      </c>
      <c r="X1460" s="30">
        <f t="shared" si="453"/>
        <v>325.13723442830451</v>
      </c>
    </row>
    <row r="1461" spans="5:24" x14ac:dyDescent="0.3">
      <c r="E1461" s="30">
        <f t="shared" si="459"/>
        <v>14.589999999999733</v>
      </c>
      <c r="F1461" s="30">
        <f t="shared" si="460"/>
        <v>233.16985105834223</v>
      </c>
      <c r="G1461" s="30">
        <f t="shared" si="454"/>
        <v>5.4517671624921693</v>
      </c>
      <c r="H1461" s="30">
        <f t="shared" si="461"/>
        <v>-6.622452721929406E-2</v>
      </c>
      <c r="I1461" s="30">
        <f t="shared" si="442"/>
        <v>-1.3074230725531566E-2</v>
      </c>
      <c r="J1461" s="30">
        <f t="shared" si="443"/>
        <v>-9.9904849235122306</v>
      </c>
      <c r="K1461" s="30">
        <f t="shared" si="444"/>
        <v>151.28731613772248</v>
      </c>
      <c r="L1461" s="30">
        <f t="shared" si="445"/>
        <v>6045.7485213341033</v>
      </c>
      <c r="M1461" s="30">
        <f t="shared" si="446"/>
        <v>-1.8616694399815129E-3</v>
      </c>
      <c r="N1461" s="30">
        <f t="shared" si="447"/>
        <v>6.4520963664568345E-2</v>
      </c>
      <c r="O1461" s="30">
        <f t="shared" si="448"/>
        <v>12.220750946768074</v>
      </c>
      <c r="P1461" s="30">
        <f t="shared" si="449"/>
        <v>15.085961074591713</v>
      </c>
      <c r="Q1461" s="30">
        <f t="shared" si="450"/>
        <v>6.0471957147342714E-2</v>
      </c>
      <c r="R1461" s="30">
        <f t="shared" si="455"/>
        <v>-15.478428673848471</v>
      </c>
      <c r="S1461" s="30">
        <f t="shared" si="456"/>
        <v>2.8774115476902409E-2</v>
      </c>
      <c r="T1461" s="30">
        <f t="shared" si="457"/>
        <v>-14.100237241252355</v>
      </c>
      <c r="U1461" s="39">
        <f t="shared" si="458"/>
        <v>-602323.81803451874</v>
      </c>
      <c r="V1461" s="39">
        <f t="shared" si="451"/>
        <v>-72278.85816414225</v>
      </c>
      <c r="W1461" s="39">
        <f t="shared" si="452"/>
        <v>39478607.914872907</v>
      </c>
      <c r="X1461" s="30">
        <f t="shared" si="453"/>
        <v>325.21508990501292</v>
      </c>
    </row>
    <row r="1462" spans="5:24" x14ac:dyDescent="0.3">
      <c r="E1462" s="30">
        <f t="shared" si="459"/>
        <v>14.599999999999733</v>
      </c>
      <c r="F1462" s="30">
        <f t="shared" si="460"/>
        <v>233.01506677160376</v>
      </c>
      <c r="G1462" s="30">
        <f t="shared" si="454"/>
        <v>5.4511031157308683</v>
      </c>
      <c r="H1462" s="30">
        <f t="shared" si="461"/>
        <v>-6.6404676130105145E-2</v>
      </c>
      <c r="I1462" s="30">
        <f t="shared" si="442"/>
        <v>-1.2786489570762543E-2</v>
      </c>
      <c r="J1462" s="30">
        <f t="shared" si="443"/>
        <v>-10.131487295924755</v>
      </c>
      <c r="K1462" s="30">
        <f t="shared" si="444"/>
        <v>151.40481811473293</v>
      </c>
      <c r="L1462" s="30">
        <f t="shared" si="445"/>
        <v>6050.4441390626771</v>
      </c>
      <c r="M1462" s="30">
        <f t="shared" si="446"/>
        <v>-1.8508199367928623E-3</v>
      </c>
      <c r="N1462" s="30">
        <f t="shared" si="447"/>
        <v>6.4712412026391733E-2</v>
      </c>
      <c r="O1462" s="30">
        <f t="shared" si="448"/>
        <v>12.120709763541388</v>
      </c>
      <c r="P1462" s="30">
        <f t="shared" si="449"/>
        <v>15.215678014430766</v>
      </c>
      <c r="Q1462" s="30">
        <f t="shared" si="450"/>
        <v>6.0472250083928807E-2</v>
      </c>
      <c r="R1462" s="30">
        <f t="shared" si="455"/>
        <v>-15.510235940435209</v>
      </c>
      <c r="S1462" s="30">
        <f t="shared" si="456"/>
        <v>2.8343720913716935E-2</v>
      </c>
      <c r="T1462" s="30">
        <f t="shared" si="457"/>
        <v>-14.090945391135792</v>
      </c>
      <c r="U1462" s="39">
        <f t="shared" si="458"/>
        <v>-598416.06570788554</v>
      </c>
      <c r="V1462" s="39">
        <f t="shared" si="451"/>
        <v>-71809.927884946257</v>
      </c>
      <c r="W1462" s="39">
        <f t="shared" si="452"/>
        <v>39477889.815594055</v>
      </c>
      <c r="X1462" s="30">
        <f t="shared" si="453"/>
        <v>325.2926956485357</v>
      </c>
    </row>
    <row r="1463" spans="5:24" x14ac:dyDescent="0.3">
      <c r="E1463" s="30">
        <f t="shared" si="459"/>
        <v>14.609999999999733</v>
      </c>
      <c r="F1463" s="30">
        <f t="shared" si="460"/>
        <v>232.85996441219942</v>
      </c>
      <c r="G1463" s="30">
        <f t="shared" si="454"/>
        <v>5.4504372617796877</v>
      </c>
      <c r="H1463" s="30">
        <f t="shared" si="461"/>
        <v>-6.6585395118057278E-2</v>
      </c>
      <c r="I1463" s="30">
        <f t="shared" ref="I1463:I1502" si="462">$B$11*S1462+I1462</f>
        <v>-1.2503052361625374E-2</v>
      </c>
      <c r="J1463" s="30">
        <f t="shared" ref="J1463:J1502" si="463">$B$11*T1462+J1462</f>
        <v>-10.272396749836112</v>
      </c>
      <c r="K1463" s="30">
        <f t="shared" ref="K1463:K1502" si="464">-$B$11*T1462/1.2+K1462</f>
        <v>151.52224265965907</v>
      </c>
      <c r="L1463" s="30">
        <f t="shared" ref="L1463:L1502" si="465">K1463*$B$15/1000</f>
        <v>6055.136662447846</v>
      </c>
      <c r="M1463" s="30">
        <f t="shared" ref="M1463:M1502" si="466">$B$5*I1463/(O1463*(1+J1463/$B$4)+I1463)</f>
        <v>-1.8399650360092943E-3</v>
      </c>
      <c r="N1463" s="30">
        <f t="shared" ref="N1463:N1502" si="467">$B$6*(1+EXP(0.005*E1463*60))</f>
        <v>6.490443559568039E-2</v>
      </c>
      <c r="O1463" s="30">
        <f t="shared" ref="O1463:O1502" si="468">19.309+0.7095*J1463</f>
        <v>12.020734505991278</v>
      </c>
      <c r="P1463" s="30">
        <f t="shared" ref="P1463:P1502" si="469">1/(1/$B$3+N1463/($B$3*(M1463-N1463)))</f>
        <v>15.347100764566317</v>
      </c>
      <c r="Q1463" s="30">
        <f t="shared" ref="Q1463:Q1502" si="470">M1463*$B$7+$B$8</f>
        <v>6.0472543166249962E-2</v>
      </c>
      <c r="R1463" s="30">
        <f t="shared" si="455"/>
        <v>-15.542098755808839</v>
      </c>
      <c r="S1463" s="30">
        <f t="shared" si="456"/>
        <v>2.7917598208127937E-2</v>
      </c>
      <c r="T1463" s="30">
        <f t="shared" si="457"/>
        <v>-14.081634249608159</v>
      </c>
      <c r="U1463" s="39">
        <f t="shared" si="458"/>
        <v>-594510.41768355062</v>
      </c>
      <c r="V1463" s="39">
        <f t="shared" ref="V1463:V1502" si="471">0.12*U1463</f>
        <v>-71341.250122026075</v>
      </c>
      <c r="W1463" s="39">
        <f t="shared" ref="W1463:W1502" si="472">V1463*$B$11+W1462</f>
        <v>39477176.403092831</v>
      </c>
      <c r="X1463" s="30">
        <f t="shared" ref="X1463:X1502" si="473">L1463/(E1463+$B$18)</f>
        <v>325.37005171670785</v>
      </c>
    </row>
    <row r="1464" spans="5:24" x14ac:dyDescent="0.3">
      <c r="E1464" s="30">
        <f t="shared" si="459"/>
        <v>14.619999999999733</v>
      </c>
      <c r="F1464" s="30">
        <f t="shared" si="460"/>
        <v>232.70454342464132</v>
      </c>
      <c r="G1464" s="30">
        <f t="shared" si="454"/>
        <v>5.4497695949334597</v>
      </c>
      <c r="H1464" s="30">
        <f t="shared" si="461"/>
        <v>-6.6766684622798778E-2</v>
      </c>
      <c r="I1464" s="30">
        <f t="shared" si="462"/>
        <v>-1.2223876379544096E-2</v>
      </c>
      <c r="J1464" s="30">
        <f t="shared" si="463"/>
        <v>-10.413213092332194</v>
      </c>
      <c r="K1464" s="30">
        <f t="shared" si="464"/>
        <v>151.63958961173913</v>
      </c>
      <c r="L1464" s="30">
        <f t="shared" si="465"/>
        <v>6059.8260850652387</v>
      </c>
      <c r="M1464" s="30">
        <f t="shared" si="466"/>
        <v>-1.8291034539131602E-3</v>
      </c>
      <c r="N1464" s="30">
        <f t="shared" si="467"/>
        <v>6.5097036100647709E-2</v>
      </c>
      <c r="O1464" s="30">
        <f t="shared" si="468"/>
        <v>11.92082531099031</v>
      </c>
      <c r="P1464" s="30">
        <f t="shared" si="469"/>
        <v>15.480271825385319</v>
      </c>
      <c r="Q1464" s="30">
        <f t="shared" si="470"/>
        <v>6.0472836428966559E-2</v>
      </c>
      <c r="R1464" s="30">
        <f t="shared" si="455"/>
        <v>-15.574016748217913</v>
      </c>
      <c r="S1464" s="30">
        <f t="shared" si="456"/>
        <v>2.7495685406590191E-2</v>
      </c>
      <c r="T1464" s="30">
        <f t="shared" si="457"/>
        <v>-14.072303790795679</v>
      </c>
      <c r="U1464" s="39">
        <f t="shared" si="458"/>
        <v>-590606.47590430372</v>
      </c>
      <c r="V1464" s="39">
        <f t="shared" si="471"/>
        <v>-70872.777108516442</v>
      </c>
      <c r="W1464" s="39">
        <f t="shared" si="472"/>
        <v>39476467.675321743</v>
      </c>
      <c r="X1464" s="30">
        <f t="shared" si="473"/>
        <v>325.44715816677365</v>
      </c>
    </row>
    <row r="1465" spans="5:24" x14ac:dyDescent="0.3">
      <c r="E1465" s="30">
        <f t="shared" si="459"/>
        <v>14.629999999999733</v>
      </c>
      <c r="F1465" s="30">
        <f t="shared" si="460"/>
        <v>232.54880325715914</v>
      </c>
      <c r="G1465" s="30">
        <f t="shared" si="454"/>
        <v>5.4491001094825329</v>
      </c>
      <c r="H1465" s="30">
        <f t="shared" si="461"/>
        <v>-6.694854509268211E-2</v>
      </c>
      <c r="I1465" s="30">
        <f t="shared" si="462"/>
        <v>-1.1948919525478194E-2</v>
      </c>
      <c r="J1465" s="30">
        <f t="shared" si="463"/>
        <v>-10.553936130240151</v>
      </c>
      <c r="K1465" s="30">
        <f t="shared" si="464"/>
        <v>151.75685880999575</v>
      </c>
      <c r="L1465" s="30">
        <f t="shared" si="465"/>
        <v>6064.5124004818772</v>
      </c>
      <c r="M1465" s="30">
        <f t="shared" si="466"/>
        <v>-1.8182339092655303E-3</v>
      </c>
      <c r="N1465" s="30">
        <f t="shared" si="467"/>
        <v>6.5290215274699526E-2</v>
      </c>
      <c r="O1465" s="30">
        <f t="shared" si="468"/>
        <v>11.820982315594613</v>
      </c>
      <c r="P1465" s="30">
        <f t="shared" si="469"/>
        <v>15.615235105224096</v>
      </c>
      <c r="Q1465" s="30">
        <f t="shared" si="470"/>
        <v>6.0473129906672043E-2</v>
      </c>
      <c r="R1465" s="30">
        <f t="shared" si="455"/>
        <v>-15.60598954617495</v>
      </c>
      <c r="S1465" s="30">
        <f t="shared" si="456"/>
        <v>2.7077922092881422E-2</v>
      </c>
      <c r="T1465" s="30">
        <f t="shared" si="457"/>
        <v>-14.062953989011303</v>
      </c>
      <c r="U1465" s="39">
        <f t="shared" si="458"/>
        <v>-586703.84427958261</v>
      </c>
      <c r="V1465" s="39">
        <f t="shared" si="471"/>
        <v>-70404.461313549909</v>
      </c>
      <c r="W1465" s="39">
        <f t="shared" si="472"/>
        <v>39475763.630708605</v>
      </c>
      <c r="X1465" s="30">
        <f t="shared" si="473"/>
        <v>325.52401505539262</v>
      </c>
    </row>
    <row r="1466" spans="5:24" x14ac:dyDescent="0.3">
      <c r="E1466" s="30">
        <f t="shared" si="459"/>
        <v>14.639999999999732</v>
      </c>
      <c r="F1466" s="30">
        <f t="shared" si="460"/>
        <v>232.3927433616974</v>
      </c>
      <c r="G1466" s="30">
        <f t="shared" si="454"/>
        <v>5.448428799712703</v>
      </c>
      <c r="H1466" s="30">
        <f t="shared" si="461"/>
        <v>-6.7130976982987534E-2</v>
      </c>
      <c r="I1466" s="30">
        <f t="shared" si="462"/>
        <v>-1.1678140304549381E-2</v>
      </c>
      <c r="J1466" s="30">
        <f t="shared" si="463"/>
        <v>-10.694565670130265</v>
      </c>
      <c r="K1466" s="30">
        <f t="shared" si="464"/>
        <v>151.87405009323751</v>
      </c>
      <c r="L1466" s="30">
        <f t="shared" si="465"/>
        <v>6069.1956022562226</v>
      </c>
      <c r="M1466" s="30">
        <f t="shared" si="466"/>
        <v>-1.807355123084053E-3</v>
      </c>
      <c r="N1466" s="30">
        <f t="shared" si="467"/>
        <v>6.5483974856449828E-2</v>
      </c>
      <c r="O1466" s="30">
        <f t="shared" si="468"/>
        <v>11.721205657042578</v>
      </c>
      <c r="P1466" s="30">
        <f t="shared" si="469"/>
        <v>15.752035977981281</v>
      </c>
      <c r="Q1466" s="30">
        <f t="shared" si="470"/>
        <v>6.0473423633898946E-2</v>
      </c>
      <c r="R1466" s="30">
        <f t="shared" si="455"/>
        <v>-15.638016778401111</v>
      </c>
      <c r="S1466" s="30">
        <f t="shared" si="456"/>
        <v>2.6664249362395691E-2</v>
      </c>
      <c r="T1466" s="30">
        <f t="shared" si="457"/>
        <v>-14.053584818755883</v>
      </c>
      <c r="U1466" s="39">
        <f t="shared" si="458"/>
        <v>-582802.12861660786</v>
      </c>
      <c r="V1466" s="39">
        <f t="shared" si="471"/>
        <v>-69936.255433992948</v>
      </c>
      <c r="W1466" s="39">
        <f t="shared" si="472"/>
        <v>39475064.268154263</v>
      </c>
      <c r="X1466" s="30">
        <f t="shared" si="473"/>
        <v>325.60062243864326</v>
      </c>
    </row>
    <row r="1467" spans="5:24" x14ac:dyDescent="0.3">
      <c r="E1467" s="30">
        <f t="shared" si="459"/>
        <v>14.649999999999732</v>
      </c>
      <c r="F1467" s="30">
        <f t="shared" si="460"/>
        <v>232.23636319391338</v>
      </c>
      <c r="G1467" s="30">
        <f t="shared" si="454"/>
        <v>5.447755659905134</v>
      </c>
      <c r="H1467" s="30">
        <f t="shared" si="461"/>
        <v>-6.7313980756900094E-2</v>
      </c>
      <c r="I1467" s="30">
        <f t="shared" si="462"/>
        <v>-1.1411497810925424E-2</v>
      </c>
      <c r="J1467" s="30">
        <f t="shared" si="463"/>
        <v>-10.835101518317824</v>
      </c>
      <c r="K1467" s="30">
        <f t="shared" si="464"/>
        <v>151.99116330006049</v>
      </c>
      <c r="L1467" s="30">
        <f t="shared" si="465"/>
        <v>6073.8756839382468</v>
      </c>
      <c r="M1467" s="30">
        <f t="shared" si="466"/>
        <v>-1.7964658184258086E-3</v>
      </c>
      <c r="N1467" s="30">
        <f t="shared" si="467"/>
        <v>6.5678316589735969E-2</v>
      </c>
      <c r="O1467" s="30">
        <f t="shared" si="468"/>
        <v>11.621495472753505</v>
      </c>
      <c r="P1467" s="30">
        <f t="shared" si="469"/>
        <v>15.890721343579653</v>
      </c>
      <c r="Q1467" s="30">
        <f t="shared" si="470"/>
        <v>6.0473717645124714E-2</v>
      </c>
      <c r="R1467" s="30">
        <f t="shared" si="455"/>
        <v>-15.670098073772136</v>
      </c>
      <c r="S1467" s="30">
        <f t="shared" si="456"/>
        <v>2.6254609797304804E-2</v>
      </c>
      <c r="T1467" s="30">
        <f t="shared" si="457"/>
        <v>-14.044196254719351</v>
      </c>
      <c r="U1467" s="39">
        <f t="shared" si="458"/>
        <v>-578900.93655341887</v>
      </c>
      <c r="V1467" s="39">
        <f t="shared" si="471"/>
        <v>-69468.112386410256</v>
      </c>
      <c r="W1467" s="39">
        <f t="shared" si="472"/>
        <v>39474369.587030396</v>
      </c>
      <c r="X1467" s="30">
        <f t="shared" si="473"/>
        <v>325.67698037202865</v>
      </c>
    </row>
    <row r="1468" spans="5:24" x14ac:dyDescent="0.3">
      <c r="E1468" s="30">
        <f t="shared" si="459"/>
        <v>14.659999999999732</v>
      </c>
      <c r="F1468" s="30">
        <f t="shared" si="460"/>
        <v>232.07966221317565</v>
      </c>
      <c r="G1468" s="30">
        <f t="shared" si="454"/>
        <v>5.447080684336286</v>
      </c>
      <c r="H1468" s="30">
        <f t="shared" si="461"/>
        <v>-6.7497556884799081E-2</v>
      </c>
      <c r="I1468" s="30">
        <f t="shared" si="462"/>
        <v>-1.1148951712952375E-2</v>
      </c>
      <c r="J1468" s="30">
        <f t="shared" si="463"/>
        <v>-10.975543480865017</v>
      </c>
      <c r="K1468" s="30">
        <f t="shared" si="464"/>
        <v>152.10819826884983</v>
      </c>
      <c r="L1468" s="30">
        <f t="shared" si="465"/>
        <v>6078.5526390694913</v>
      </c>
      <c r="M1468" s="30">
        <f t="shared" si="466"/>
        <v>-1.7855647201751033E-3</v>
      </c>
      <c r="N1468" s="30">
        <f t="shared" si="467"/>
        <v>6.5873242223635026E-2</v>
      </c>
      <c r="O1468" s="30">
        <f t="shared" si="468"/>
        <v>11.521851900326272</v>
      </c>
      <c r="P1468" s="30">
        <f t="shared" si="469"/>
        <v>16.031339691441072</v>
      </c>
      <c r="Q1468" s="30">
        <f t="shared" si="470"/>
        <v>6.0474011974777489E-2</v>
      </c>
      <c r="R1468" s="30">
        <f t="shared" si="455"/>
        <v>-15.702233061265918</v>
      </c>
      <c r="S1468" s="30">
        <f t="shared" si="456"/>
        <v>2.5848947442567181E-2</v>
      </c>
      <c r="T1468" s="30">
        <f t="shared" si="457"/>
        <v>-14.034788271781899</v>
      </c>
      <c r="U1468" s="39">
        <f t="shared" si="458"/>
        <v>-574999.87749379105</v>
      </c>
      <c r="V1468" s="39">
        <f t="shared" si="471"/>
        <v>-68999.985299254928</v>
      </c>
      <c r="W1468" s="39">
        <f t="shared" si="472"/>
        <v>39473679.587177403</v>
      </c>
      <c r="X1468" s="30">
        <f t="shared" si="473"/>
        <v>325.75308891048115</v>
      </c>
    </row>
    <row r="1469" spans="5:24" x14ac:dyDescent="0.3">
      <c r="E1469" s="30">
        <f t="shared" si="459"/>
        <v>14.669999999999732</v>
      </c>
      <c r="F1469" s="30">
        <f t="shared" si="460"/>
        <v>231.922639882563</v>
      </c>
      <c r="G1469" s="30">
        <f t="shared" si="454"/>
        <v>5.446403867277847</v>
      </c>
      <c r="H1469" s="30">
        <f t="shared" si="461"/>
        <v>-6.7681705843902762E-2</v>
      </c>
      <c r="I1469" s="30">
        <f t="shared" si="462"/>
        <v>-1.0890462238526704E-2</v>
      </c>
      <c r="J1469" s="30">
        <f t="shared" si="463"/>
        <v>-11.115891363582836</v>
      </c>
      <c r="K1469" s="30">
        <f t="shared" si="464"/>
        <v>152.22515483778136</v>
      </c>
      <c r="L1469" s="30">
        <f t="shared" si="465"/>
        <v>6083.2264611831333</v>
      </c>
      <c r="M1469" s="30">
        <f t="shared" si="466"/>
        <v>-1.7746505548361636E-3</v>
      </c>
      <c r="N1469" s="30">
        <f t="shared" si="467"/>
        <v>6.6068753512478956E-2</v>
      </c>
      <c r="O1469" s="30">
        <f t="shared" si="468"/>
        <v>11.422275077537979</v>
      </c>
      <c r="P1469" s="30">
        <f t="shared" si="469"/>
        <v>16.173941167149319</v>
      </c>
      <c r="Q1469" s="30">
        <f t="shared" si="470"/>
        <v>6.0474306657241635E-2</v>
      </c>
      <c r="R1469" s="30">
        <f t="shared" si="455"/>
        <v>-15.734421369911136</v>
      </c>
      <c r="S1469" s="30">
        <f t="shared" si="456"/>
        <v>2.5447207782764557E-2</v>
      </c>
      <c r="T1469" s="30">
        <f t="shared" si="457"/>
        <v>-14.025360845015134</v>
      </c>
      <c r="U1469" s="39">
        <f t="shared" si="458"/>
        <v>-571098.56254401221</v>
      </c>
      <c r="V1469" s="39">
        <f t="shared" si="471"/>
        <v>-68531.827505281457</v>
      </c>
      <c r="W1469" s="39">
        <f t="shared" si="472"/>
        <v>39472994.268902354</v>
      </c>
      <c r="X1469" s="30">
        <f t="shared" si="473"/>
        <v>325.82894810836746</v>
      </c>
    </row>
    <row r="1470" spans="5:24" x14ac:dyDescent="0.3">
      <c r="E1470" s="30">
        <f t="shared" si="459"/>
        <v>14.679999999999731</v>
      </c>
      <c r="F1470" s="30">
        <f t="shared" si="460"/>
        <v>231.7652956688639</v>
      </c>
      <c r="G1470" s="30">
        <f t="shared" si="454"/>
        <v>5.445725202996659</v>
      </c>
      <c r="H1470" s="30">
        <f t="shared" si="461"/>
        <v>-6.7866428118801281E-2</v>
      </c>
      <c r="I1470" s="30">
        <f t="shared" si="462"/>
        <v>-1.0635990160699058E-2</v>
      </c>
      <c r="J1470" s="30">
        <f t="shared" si="463"/>
        <v>-11.256144972032988</v>
      </c>
      <c r="K1470" s="30">
        <f t="shared" si="464"/>
        <v>152.34203284482317</v>
      </c>
      <c r="L1470" s="30">
        <f t="shared" si="465"/>
        <v>6087.8971438040498</v>
      </c>
      <c r="M1470" s="30">
        <f t="shared" si="466"/>
        <v>-1.7637220503306872E-3</v>
      </c>
      <c r="N1470" s="30">
        <f t="shared" si="467"/>
        <v>6.6264852215870668E-2</v>
      </c>
      <c r="O1470" s="30">
        <f t="shared" si="468"/>
        <v>11.322765142342597</v>
      </c>
      <c r="P1470" s="30">
        <f t="shared" si="469"/>
        <v>16.318577642493018</v>
      </c>
      <c r="Q1470" s="30">
        <f t="shared" si="470"/>
        <v>6.0474601726863288E-2</v>
      </c>
      <c r="R1470" s="30">
        <f t="shared" si="455"/>
        <v>-15.766662628737425</v>
      </c>
      <c r="S1470" s="30">
        <f t="shared" si="456"/>
        <v>2.5049337719738794E-2</v>
      </c>
      <c r="T1470" s="30">
        <f t="shared" si="457"/>
        <v>-14.015913949683258</v>
      </c>
      <c r="U1470" s="39">
        <f t="shared" si="458"/>
        <v>-567196.6044515</v>
      </c>
      <c r="V1470" s="39">
        <f t="shared" si="471"/>
        <v>-68063.592534180003</v>
      </c>
      <c r="W1470" s="39">
        <f t="shared" si="472"/>
        <v>39472313.632977009</v>
      </c>
      <c r="X1470" s="30">
        <f t="shared" si="473"/>
        <v>325.90455801949349</v>
      </c>
    </row>
    <row r="1471" spans="5:24" x14ac:dyDescent="0.3">
      <c r="E1471" s="30">
        <f t="shared" si="459"/>
        <v>14.689999999999731</v>
      </c>
      <c r="F1471" s="30">
        <f t="shared" si="460"/>
        <v>231.60762904257652</v>
      </c>
      <c r="G1471" s="30">
        <f t="shared" si="454"/>
        <v>5.4450446857546551</v>
      </c>
      <c r="H1471" s="30">
        <f t="shared" si="461"/>
        <v>-6.8051724200390851E-2</v>
      </c>
      <c r="I1471" s="30">
        <f t="shared" si="462"/>
        <v>-1.0385496783501671E-2</v>
      </c>
      <c r="J1471" s="30">
        <f t="shared" si="463"/>
        <v>-11.396304111529821</v>
      </c>
      <c r="K1471" s="30">
        <f t="shared" si="464"/>
        <v>152.4588321277372</v>
      </c>
      <c r="L1471" s="30">
        <f t="shared" si="465"/>
        <v>6092.564680448877</v>
      </c>
      <c r="M1471" s="30">
        <f t="shared" si="466"/>
        <v>-1.7527779358002188E-3</v>
      </c>
      <c r="N1471" s="30">
        <f t="shared" si="467"/>
        <v>6.646154009869977E-2</v>
      </c>
      <c r="O1471" s="30">
        <f t="shared" si="468"/>
        <v>11.223322232869593</v>
      </c>
      <c r="P1471" s="30">
        <f t="shared" si="469"/>
        <v>16.465302789087659</v>
      </c>
      <c r="Q1471" s="30">
        <f t="shared" si="470"/>
        <v>6.0474897217955605E-2</v>
      </c>
      <c r="R1471" s="30">
        <f t="shared" si="455"/>
        <v>-15.798956466726809</v>
      </c>
      <c r="S1471" s="30">
        <f t="shared" si="456"/>
        <v>2.4655285551011971E-2</v>
      </c>
      <c r="T1471" s="30">
        <f t="shared" si="457"/>
        <v>-14.006447561244205</v>
      </c>
      <c r="U1471" s="39">
        <f t="shared" si="458"/>
        <v>-563293.61754524487</v>
      </c>
      <c r="V1471" s="39">
        <f t="shared" si="471"/>
        <v>-67595.234105429379</v>
      </c>
      <c r="W1471" s="39">
        <f t="shared" si="472"/>
        <v>39471637.680635951</v>
      </c>
      <c r="X1471" s="30">
        <f t="shared" si="473"/>
        <v>325.97991869710887</v>
      </c>
    </row>
    <row r="1472" spans="5:24" x14ac:dyDescent="0.3">
      <c r="E1472" s="30">
        <f t="shared" si="459"/>
        <v>14.699999999999731</v>
      </c>
      <c r="F1472" s="30">
        <f t="shared" si="460"/>
        <v>231.44963947790924</v>
      </c>
      <c r="G1472" s="30">
        <f t="shared" si="454"/>
        <v>5.4443623098087919</v>
      </c>
      <c r="H1472" s="30">
        <f t="shared" si="461"/>
        <v>-6.823759458631784E-2</v>
      </c>
      <c r="I1472" s="30">
        <f t="shared" si="462"/>
        <v>-1.0138943927991551E-2</v>
      </c>
      <c r="J1472" s="30">
        <f t="shared" si="463"/>
        <v>-11.536368587142263</v>
      </c>
      <c r="K1472" s="30">
        <f t="shared" si="464"/>
        <v>152.5755525240809</v>
      </c>
      <c r="L1472" s="30">
        <f t="shared" si="465"/>
        <v>6097.2290646260808</v>
      </c>
      <c r="M1472" s="30">
        <f t="shared" si="466"/>
        <v>-1.7418169414133199E-3</v>
      </c>
      <c r="N1472" s="30">
        <f t="shared" si="467"/>
        <v>6.6658818931158728E-2</v>
      </c>
      <c r="O1472" s="30">
        <f t="shared" si="468"/>
        <v>11.123946487422565</v>
      </c>
      <c r="P1472" s="30">
        <f t="shared" si="469"/>
        <v>16.614172155790474</v>
      </c>
      <c r="Q1472" s="30">
        <f t="shared" si="470"/>
        <v>6.0475193164804056E-2</v>
      </c>
      <c r="R1472" s="30">
        <f t="shared" si="455"/>
        <v>-15.831302512766547</v>
      </c>
      <c r="S1472" s="30">
        <f t="shared" si="456"/>
        <v>2.4265000948971244E-2</v>
      </c>
      <c r="T1472" s="30">
        <f t="shared" si="457"/>
        <v>-13.99696165535082</v>
      </c>
      <c r="U1472" s="39">
        <f t="shared" si="458"/>
        <v>-559389.21767806017</v>
      </c>
      <c r="V1472" s="39">
        <f t="shared" si="471"/>
        <v>-67126.706121367213</v>
      </c>
      <c r="W1472" s="39">
        <f t="shared" si="472"/>
        <v>39470966.41357474</v>
      </c>
      <c r="X1472" s="30">
        <f t="shared" si="473"/>
        <v>326.05503019391273</v>
      </c>
    </row>
    <row r="1473" spans="5:24" x14ac:dyDescent="0.3">
      <c r="E1473" s="30">
        <f t="shared" si="459"/>
        <v>14.709999999999731</v>
      </c>
      <c r="F1473" s="30">
        <f t="shared" si="460"/>
        <v>231.29132645278159</v>
      </c>
      <c r="G1473" s="30">
        <f t="shared" si="454"/>
        <v>5.4436780694109874</v>
      </c>
      <c r="H1473" s="30">
        <f t="shared" si="461"/>
        <v>-6.8424039780445867E-2</v>
      </c>
      <c r="I1473" s="30">
        <f t="shared" si="462"/>
        <v>-9.8962939185018393E-3</v>
      </c>
      <c r="J1473" s="30">
        <f t="shared" si="463"/>
        <v>-11.676338203695771</v>
      </c>
      <c r="K1473" s="30">
        <f t="shared" si="464"/>
        <v>152.69219387120881</v>
      </c>
      <c r="L1473" s="30">
        <f t="shared" si="465"/>
        <v>6101.8902898360193</v>
      </c>
      <c r="M1473" s="30">
        <f t="shared" si="466"/>
        <v>-1.7308377981774977E-3</v>
      </c>
      <c r="N1473" s="30">
        <f t="shared" si="467"/>
        <v>6.68566904887581E-2</v>
      </c>
      <c r="O1473" s="30">
        <f t="shared" si="468"/>
        <v>11.024638044477852</v>
      </c>
      <c r="P1473" s="30">
        <f t="shared" si="469"/>
        <v>16.765243250143058</v>
      </c>
      <c r="Q1473" s="30">
        <f t="shared" si="470"/>
        <v>6.0475489601671421E-2</v>
      </c>
      <c r="R1473" s="30">
        <f t="shared" si="455"/>
        <v>-15.863700395603013</v>
      </c>
      <c r="S1473" s="30">
        <f t="shared" si="456"/>
        <v>2.3878434940791528E-2</v>
      </c>
      <c r="T1473" s="30">
        <f t="shared" si="457"/>
        <v>-13.987456207851983</v>
      </c>
      <c r="U1473" s="39">
        <f t="shared" si="458"/>
        <v>-555483.02217062563</v>
      </c>
      <c r="V1473" s="39">
        <f t="shared" si="471"/>
        <v>-66657.962660475067</v>
      </c>
      <c r="W1473" s="39">
        <f t="shared" si="472"/>
        <v>39470299.833948135</v>
      </c>
      <c r="X1473" s="30">
        <f t="shared" si="473"/>
        <v>326.1298925620581</v>
      </c>
    </row>
    <row r="1474" spans="5:24" x14ac:dyDescent="0.3">
      <c r="E1474" s="30">
        <f t="shared" si="459"/>
        <v>14.719999999999731</v>
      </c>
      <c r="F1474" s="30">
        <f t="shared" si="460"/>
        <v>231.13268944882557</v>
      </c>
      <c r="G1474" s="30">
        <f t="shared" ref="G1474:G1502" si="474">LN(F1474)</f>
        <v>5.4429919588080597</v>
      </c>
      <c r="H1474" s="30">
        <f t="shared" si="461"/>
        <v>-6.8611060292766979E-2</v>
      </c>
      <c r="I1474" s="30">
        <f t="shared" si="462"/>
        <v>-9.6575095690939246E-3</v>
      </c>
      <c r="J1474" s="30">
        <f t="shared" si="463"/>
        <v>-11.81621276577429</v>
      </c>
      <c r="K1474" s="30">
        <f t="shared" si="464"/>
        <v>152.80875600627425</v>
      </c>
      <c r="L1474" s="30">
        <f t="shared" si="465"/>
        <v>6106.5483495710059</v>
      </c>
      <c r="M1474" s="30">
        <f t="shared" si="466"/>
        <v>-1.7198392377558887E-3</v>
      </c>
      <c r="N1474" s="30">
        <f t="shared" si="467"/>
        <v>6.7055156552343412E-2</v>
      </c>
      <c r="O1474" s="30">
        <f t="shared" si="468"/>
        <v>10.925397042683143</v>
      </c>
      <c r="P1474" s="30">
        <f t="shared" si="469"/>
        <v>16.918575624082372</v>
      </c>
      <c r="Q1474" s="30">
        <f t="shared" si="470"/>
        <v>6.0475786562802801E-2</v>
      </c>
      <c r="R1474" s="30">
        <f t="shared" ref="R1474:R1502" si="475">F1474*(M1474-N1474)</f>
        <v>-15.896149743797308</v>
      </c>
      <c r="S1474" s="30">
        <f t="shared" ref="S1474:S1502" si="476">-M1474*F1474/P1474</f>
        <v>2.3495539889085482E-2</v>
      </c>
      <c r="T1474" s="30">
        <f t="shared" ref="T1474:T1502" si="477">-Q1474*F1474</f>
        <v>-13.977931194793758</v>
      </c>
      <c r="U1474" s="39">
        <f t="shared" ref="U1474:U1502" si="478">M1474*F1474/0.9*$B$15*1000/32</f>
        <v>-551574.64975731494</v>
      </c>
      <c r="V1474" s="39">
        <f t="shared" si="471"/>
        <v>-66188.957970877789</v>
      </c>
      <c r="W1474" s="39">
        <f t="shared" si="472"/>
        <v>39469637.944368429</v>
      </c>
      <c r="X1474" s="30">
        <f t="shared" si="473"/>
        <v>326.20450585315677</v>
      </c>
    </row>
    <row r="1475" spans="5:24" x14ac:dyDescent="0.3">
      <c r="E1475" s="30">
        <f t="shared" ref="E1475:E1502" si="479">E1474+$B$11</f>
        <v>14.72999999999973</v>
      </c>
      <c r="F1475" s="30">
        <f t="shared" ref="F1475:F1502" si="480">$B$11*R1474+F1474</f>
        <v>230.97372795138759</v>
      </c>
      <c r="G1475" s="30">
        <f t="shared" si="474"/>
        <v>5.4423039722416657</v>
      </c>
      <c r="H1475" s="30">
        <f t="shared" si="461"/>
        <v>-6.8798656639401656E-2</v>
      </c>
      <c r="I1475" s="30">
        <f t="shared" si="462"/>
        <v>-9.42255417020307E-3</v>
      </c>
      <c r="J1475" s="30">
        <f t="shared" si="463"/>
        <v>-11.955992077722229</v>
      </c>
      <c r="K1475" s="30">
        <f t="shared" si="464"/>
        <v>152.92523876623088</v>
      </c>
      <c r="L1475" s="30">
        <f t="shared" si="465"/>
        <v>6111.2032373153797</v>
      </c>
      <c r="M1475" s="30">
        <f t="shared" si="466"/>
        <v>-1.7088199922886602E-3</v>
      </c>
      <c r="N1475" s="30">
        <f t="shared" si="467"/>
        <v>6.7254218908110494E-2</v>
      </c>
      <c r="O1475" s="30">
        <f t="shared" si="468"/>
        <v>10.82622362085608</v>
      </c>
      <c r="P1475" s="30">
        <f t="shared" si="469"/>
        <v>17.074230964188171</v>
      </c>
      <c r="Q1475" s="30">
        <f t="shared" si="470"/>
        <v>6.0476084082430423E-2</v>
      </c>
      <c r="R1475" s="30">
        <f t="shared" si="475"/>
        <v>-15.928650185681752</v>
      </c>
      <c r="S1475" s="30">
        <f t="shared" si="476"/>
        <v>2.3116269473255287E-2</v>
      </c>
      <c r="T1475" s="30">
        <f t="shared" si="477"/>
        <v>-13.968386592420526</v>
      </c>
      <c r="U1475" s="39">
        <f t="shared" si="478"/>
        <v>-547663.72053378914</v>
      </c>
      <c r="V1475" s="39">
        <f t="shared" si="471"/>
        <v>-65719.646464054691</v>
      </c>
      <c r="W1475" s="39">
        <f t="shared" si="472"/>
        <v>39468980.747903787</v>
      </c>
      <c r="X1475" s="30">
        <f t="shared" si="473"/>
        <v>326.27887011828443</v>
      </c>
    </row>
    <row r="1476" spans="5:24" x14ac:dyDescent="0.3">
      <c r="E1476" s="30">
        <f t="shared" si="479"/>
        <v>14.73999999999973</v>
      </c>
      <c r="F1476" s="30">
        <f t="shared" si="480"/>
        <v>230.81444144953076</v>
      </c>
      <c r="G1476" s="30">
        <f t="shared" si="474"/>
        <v>5.4416141039482415</v>
      </c>
      <c r="H1476" s="30">
        <f t="shared" ref="H1476:H1502" si="481">(G1476-G1475)/$B$11</f>
        <v>-6.8986829342421174E-2</v>
      </c>
      <c r="I1476" s="30">
        <f t="shared" si="462"/>
        <v>-9.1913914754705173E-3</v>
      </c>
      <c r="J1476" s="30">
        <f t="shared" si="463"/>
        <v>-12.095675943646434</v>
      </c>
      <c r="K1476" s="30">
        <f t="shared" si="464"/>
        <v>153.04164198783437</v>
      </c>
      <c r="L1476" s="30">
        <f t="shared" si="465"/>
        <v>6115.8549465455653</v>
      </c>
      <c r="M1476" s="30">
        <f t="shared" si="466"/>
        <v>-1.697778794219136E-3</v>
      </c>
      <c r="N1476" s="30">
        <f t="shared" si="467"/>
        <v>6.7453879347621981E-2</v>
      </c>
      <c r="O1476" s="30">
        <f t="shared" si="468"/>
        <v>10.727117917982856</v>
      </c>
      <c r="P1476" s="30">
        <f t="shared" si="469"/>
        <v>17.232273186745704</v>
      </c>
      <c r="Q1476" s="30">
        <f t="shared" si="470"/>
        <v>6.04763821947783E-2</v>
      </c>
      <c r="R1476" s="30">
        <f t="shared" si="475"/>
        <v>-15.961201349317953</v>
      </c>
      <c r="S1476" s="30">
        <f t="shared" si="476"/>
        <v>2.2740578671533482E-2</v>
      </c>
      <c r="T1476" s="30">
        <f t="shared" si="477"/>
        <v>-13.9588223771761</v>
      </c>
      <c r="U1476" s="39">
        <f t="shared" si="478"/>
        <v>-543749.85590635519</v>
      </c>
      <c r="V1476" s="39">
        <f t="shared" si="471"/>
        <v>-65249.982708762618</v>
      </c>
      <c r="W1476" s="39">
        <f t="shared" si="472"/>
        <v>39468328.2480767</v>
      </c>
      <c r="X1476" s="30">
        <f t="shared" si="473"/>
        <v>326.35298540798573</v>
      </c>
    </row>
    <row r="1477" spans="5:24" x14ac:dyDescent="0.3">
      <c r="E1477" s="30">
        <f t="shared" si="479"/>
        <v>14.74999999999973</v>
      </c>
      <c r="F1477" s="30">
        <f t="shared" si="480"/>
        <v>230.65482943603757</v>
      </c>
      <c r="G1477" s="30">
        <f t="shared" si="474"/>
        <v>5.4409223481589475</v>
      </c>
      <c r="H1477" s="30">
        <f t="shared" si="481"/>
        <v>-6.9175578929403514E-2</v>
      </c>
      <c r="I1477" s="30">
        <f t="shared" si="462"/>
        <v>-8.9639856887551821E-3</v>
      </c>
      <c r="J1477" s="30">
        <f t="shared" si="463"/>
        <v>-12.235264167418196</v>
      </c>
      <c r="K1477" s="30">
        <f t="shared" si="464"/>
        <v>153.15796550764418</v>
      </c>
      <c r="L1477" s="30">
        <f t="shared" si="465"/>
        <v>6120.5034707301465</v>
      </c>
      <c r="M1477" s="30">
        <f t="shared" si="466"/>
        <v>-1.6867143761246242E-3</v>
      </c>
      <c r="N1477" s="30">
        <f t="shared" si="467"/>
        <v>6.7654139667823132E-2</v>
      </c>
      <c r="O1477" s="30">
        <f t="shared" si="468"/>
        <v>10.628080073216791</v>
      </c>
      <c r="P1477" s="30">
        <f t="shared" si="469"/>
        <v>17.392768537929779</v>
      </c>
      <c r="Q1477" s="30">
        <f t="shared" si="470"/>
        <v>6.047668093406685E-2</v>
      </c>
      <c r="R1477" s="30">
        <f t="shared" si="475"/>
        <v>-15.993802862455945</v>
      </c>
      <c r="S1477" s="30">
        <f t="shared" si="476"/>
        <v>2.2368423743690278E-2</v>
      </c>
      <c r="T1477" s="30">
        <f t="shared" si="477"/>
        <v>-13.949238525704855</v>
      </c>
      <c r="U1477" s="39">
        <f t="shared" si="478"/>
        <v>-539832.67854307161</v>
      </c>
      <c r="V1477" s="39">
        <f t="shared" si="471"/>
        <v>-64779.921425168592</v>
      </c>
      <c r="W1477" s="39">
        <f t="shared" si="472"/>
        <v>39467680.448862448</v>
      </c>
      <c r="X1477" s="30">
        <f t="shared" si="473"/>
        <v>326.42685177227918</v>
      </c>
    </row>
    <row r="1478" spans="5:24" x14ac:dyDescent="0.3">
      <c r="E1478" s="30">
        <f t="shared" si="479"/>
        <v>14.75999999999973</v>
      </c>
      <c r="F1478" s="30">
        <f t="shared" si="480"/>
        <v>230.49489140741301</v>
      </c>
      <c r="G1478" s="30">
        <f t="shared" si="474"/>
        <v>5.4402286990996149</v>
      </c>
      <c r="H1478" s="30">
        <f t="shared" si="481"/>
        <v>-6.9364905933255727E-2</v>
      </c>
      <c r="I1478" s="30">
        <f t="shared" si="462"/>
        <v>-8.7403014513182786E-3</v>
      </c>
      <c r="J1478" s="30">
        <f t="shared" si="463"/>
        <v>-12.374756552675244</v>
      </c>
      <c r="K1478" s="30">
        <f t="shared" si="464"/>
        <v>153.27420916202504</v>
      </c>
      <c r="L1478" s="30">
        <f t="shared" si="465"/>
        <v>6125.1488033299247</v>
      </c>
      <c r="M1478" s="30">
        <f t="shared" si="466"/>
        <v>-1.6756254705519544E-3</v>
      </c>
      <c r="N1478" s="30">
        <f t="shared" si="467"/>
        <v>6.7855001671058179E-2</v>
      </c>
      <c r="O1478" s="30">
        <f t="shared" si="468"/>
        <v>10.529110225876915</v>
      </c>
      <c r="P1478" s="30">
        <f t="shared" si="469"/>
        <v>17.555785699431262</v>
      </c>
      <c r="Q1478" s="30">
        <f t="shared" si="470"/>
        <v>6.0476980334517309E-2</v>
      </c>
      <c r="R1478" s="30">
        <f t="shared" si="475"/>
        <v>-16.026454352494753</v>
      </c>
      <c r="S1478" s="30">
        <f t="shared" si="476"/>
        <v>2.1999762214395233E-2</v>
      </c>
      <c r="T1478" s="30">
        <f t="shared" si="477"/>
        <v>-13.939635014852819</v>
      </c>
      <c r="U1478" s="39">
        <f t="shared" si="478"/>
        <v>-535911.8123266038</v>
      </c>
      <c r="V1478" s="39">
        <f t="shared" si="471"/>
        <v>-64309.417479192452</v>
      </c>
      <c r="W1478" s="39">
        <f t="shared" si="472"/>
        <v>39467037.354687653</v>
      </c>
      <c r="X1478" s="30">
        <f t="shared" si="473"/>
        <v>326.5004692606617</v>
      </c>
    </row>
    <row r="1479" spans="5:24" x14ac:dyDescent="0.3">
      <c r="E1479" s="30">
        <f t="shared" si="479"/>
        <v>14.76999999999973</v>
      </c>
      <c r="F1479" s="30">
        <f t="shared" si="480"/>
        <v>230.33462686388805</v>
      </c>
      <c r="G1479" s="30">
        <f t="shared" si="474"/>
        <v>5.4395331509906857</v>
      </c>
      <c r="H1479" s="30">
        <f t="shared" si="481"/>
        <v>-6.9554810892924479E-2</v>
      </c>
      <c r="I1479" s="30">
        <f t="shared" si="462"/>
        <v>-8.5203038291743263E-3</v>
      </c>
      <c r="J1479" s="30">
        <f t="shared" si="463"/>
        <v>-12.514152902823772</v>
      </c>
      <c r="K1479" s="30">
        <f t="shared" si="464"/>
        <v>153.39037278714881</v>
      </c>
      <c r="L1479" s="30">
        <f t="shared" si="465"/>
        <v>6129.790937797995</v>
      </c>
      <c r="M1479" s="30">
        <f t="shared" si="466"/>
        <v>-1.6645108098577159E-3</v>
      </c>
      <c r="N1479" s="30">
        <f t="shared" si="467"/>
        <v>6.8056467165086496E-2</v>
      </c>
      <c r="O1479" s="30">
        <f t="shared" si="468"/>
        <v>10.430208515446534</v>
      </c>
      <c r="P1479" s="30">
        <f t="shared" si="469"/>
        <v>17.721395899876967</v>
      </c>
      <c r="Q1479" s="30">
        <f t="shared" si="470"/>
        <v>6.0477280430356058E-2</v>
      </c>
      <c r="R1479" s="30">
        <f t="shared" si="475"/>
        <v>-16.059155446444134</v>
      </c>
      <c r="S1479" s="30">
        <f t="shared" si="476"/>
        <v>2.1634552857212951E-2</v>
      </c>
      <c r="T1479" s="30">
        <f t="shared" si="477"/>
        <v>-13.930011821668781</v>
      </c>
      <c r="U1479" s="39">
        <f t="shared" si="478"/>
        <v>-531986.88230881339</v>
      </c>
      <c r="V1479" s="39">
        <f t="shared" si="471"/>
        <v>-63838.425877057605</v>
      </c>
      <c r="W1479" s="39">
        <f t="shared" si="472"/>
        <v>39466398.970428884</v>
      </c>
      <c r="X1479" s="30">
        <f t="shared" si="473"/>
        <v>326.57383792211419</v>
      </c>
    </row>
    <row r="1480" spans="5:24" x14ac:dyDescent="0.3">
      <c r="E1480" s="30">
        <f t="shared" si="479"/>
        <v>14.779999999999729</v>
      </c>
      <c r="F1480" s="30">
        <f t="shared" si="480"/>
        <v>230.1740353094236</v>
      </c>
      <c r="G1480" s="30">
        <f t="shared" si="474"/>
        <v>5.4388356980471668</v>
      </c>
      <c r="H1480" s="30">
        <f t="shared" si="481"/>
        <v>-6.9745294351886145E-2</v>
      </c>
      <c r="I1480" s="30">
        <f t="shared" si="462"/>
        <v>-8.3039583006021961E-3</v>
      </c>
      <c r="J1480" s="30">
        <f t="shared" si="463"/>
        <v>-12.653453021040461</v>
      </c>
      <c r="K1480" s="30">
        <f t="shared" si="464"/>
        <v>153.50645621899605</v>
      </c>
      <c r="L1480" s="30">
        <f t="shared" si="465"/>
        <v>6134.4298675798082</v>
      </c>
      <c r="M1480" s="30">
        <f t="shared" si="466"/>
        <v>-1.6533691260532161E-3</v>
      </c>
      <c r="N1480" s="30">
        <f t="shared" si="467"/>
        <v>6.8258537963098831E-2</v>
      </c>
      <c r="O1480" s="30">
        <f t="shared" si="468"/>
        <v>10.331375081571794</v>
      </c>
      <c r="P1480" s="30">
        <f t="shared" si="469"/>
        <v>17.889673032414702</v>
      </c>
      <c r="Q1480" s="30">
        <f t="shared" si="470"/>
        <v>6.0477581255818778E-2</v>
      </c>
      <c r="R1480" s="30">
        <f t="shared" si="475"/>
        <v>-16.091905770887625</v>
      </c>
      <c r="S1480" s="30">
        <f t="shared" si="476"/>
        <v>2.1272755679219723E-2</v>
      </c>
      <c r="T1480" s="30">
        <f t="shared" si="477"/>
        <v>-13.920368923405366</v>
      </c>
      <c r="U1480" s="39">
        <f t="shared" si="478"/>
        <v>-528057.51466708805</v>
      </c>
      <c r="V1480" s="39">
        <f t="shared" si="471"/>
        <v>-63366.901760050561</v>
      </c>
      <c r="W1480" s="39">
        <f t="shared" si="472"/>
        <v>39465765.301411286</v>
      </c>
      <c r="X1480" s="30">
        <f t="shared" si="473"/>
        <v>326.6469578051063</v>
      </c>
    </row>
    <row r="1481" spans="5:24" x14ac:dyDescent="0.3">
      <c r="E1481" s="30">
        <f t="shared" si="479"/>
        <v>14.789999999999729</v>
      </c>
      <c r="F1481" s="30">
        <f t="shared" si="480"/>
        <v>230.01311625171473</v>
      </c>
      <c r="G1481" s="30">
        <f t="shared" si="474"/>
        <v>5.4381363344785756</v>
      </c>
      <c r="H1481" s="30">
        <f t="shared" si="481"/>
        <v>-6.9936356859123805E-2</v>
      </c>
      <c r="I1481" s="30">
        <f t="shared" si="462"/>
        <v>-8.0912307438099993E-3</v>
      </c>
      <c r="J1481" s="30">
        <f t="shared" si="463"/>
        <v>-12.792656710274514</v>
      </c>
      <c r="K1481" s="30">
        <f t="shared" si="464"/>
        <v>153.62245929335776</v>
      </c>
      <c r="L1481" s="30">
        <f t="shared" si="465"/>
        <v>6139.0655861132391</v>
      </c>
      <c r="M1481" s="30">
        <f t="shared" si="466"/>
        <v>-1.6421991506541491E-3</v>
      </c>
      <c r="N1481" s="30">
        <f t="shared" si="467"/>
        <v>6.846121588373387E-2</v>
      </c>
      <c r="O1481" s="30">
        <f t="shared" si="468"/>
        <v>10.232610064060234</v>
      </c>
      <c r="P1481" s="30">
        <f t="shared" si="469"/>
        <v>18.060693778867396</v>
      </c>
      <c r="Q1481" s="30">
        <f t="shared" si="470"/>
        <v>6.0477882845154554E-2</v>
      </c>
      <c r="R1481" s="30">
        <f t="shared" si="475"/>
        <v>-16.124704951946899</v>
      </c>
      <c r="S1481" s="30">
        <f t="shared" si="476"/>
        <v>2.0914331906222466E-2</v>
      </c>
      <c r="T1481" s="30">
        <f t="shared" si="477"/>
        <v>-13.910706297520118</v>
      </c>
      <c r="U1481" s="39">
        <f t="shared" si="478"/>
        <v>-524123.3366623983</v>
      </c>
      <c r="V1481" s="39">
        <f t="shared" si="471"/>
        <v>-62894.800399487794</v>
      </c>
      <c r="W1481" s="39">
        <f t="shared" si="472"/>
        <v>39465136.353407294</v>
      </c>
      <c r="X1481" s="30">
        <f t="shared" si="473"/>
        <v>326.71982895760124</v>
      </c>
    </row>
    <row r="1482" spans="5:24" x14ac:dyDescent="0.3">
      <c r="E1482" s="30">
        <f t="shared" si="479"/>
        <v>14.799999999999729</v>
      </c>
      <c r="F1482" s="30">
        <f t="shared" si="480"/>
        <v>229.85186920219527</v>
      </c>
      <c r="G1482" s="30">
        <f t="shared" si="474"/>
        <v>5.4374350544888905</v>
      </c>
      <c r="H1482" s="30">
        <f t="shared" si="481"/>
        <v>-7.0127998968505523E-2</v>
      </c>
      <c r="I1482" s="30">
        <f t="shared" si="462"/>
        <v>-7.8820874247477746E-3</v>
      </c>
      <c r="J1482" s="30">
        <f t="shared" si="463"/>
        <v>-12.931763773249715</v>
      </c>
      <c r="K1482" s="30">
        <f t="shared" si="464"/>
        <v>153.7383818458371</v>
      </c>
      <c r="L1482" s="30">
        <f t="shared" si="465"/>
        <v>6143.6980868286537</v>
      </c>
      <c r="M1482" s="30">
        <f t="shared" si="466"/>
        <v>-1.6309996145350112E-3</v>
      </c>
      <c r="N1482" s="30">
        <f t="shared" si="467"/>
        <v>6.8664502751094175E-2</v>
      </c>
      <c r="O1482" s="30">
        <f t="shared" si="468"/>
        <v>10.133913602879328</v>
      </c>
      <c r="P1482" s="30">
        <f t="shared" si="469"/>
        <v>18.23453774088701</v>
      </c>
      <c r="Q1482" s="30">
        <f t="shared" si="470"/>
        <v>6.0478185232629766E-2</v>
      </c>
      <c r="R1482" s="30">
        <f t="shared" si="475"/>
        <v>-16.157552615247209</v>
      </c>
      <c r="S1482" s="30">
        <f t="shared" si="476"/>
        <v>2.0559243968566655E-2</v>
      </c>
      <c r="T1482" s="30">
        <f t="shared" si="477"/>
        <v>-13.901023921676554</v>
      </c>
      <c r="U1482" s="39">
        <f t="shared" si="478"/>
        <v>-520183.97659908829</v>
      </c>
      <c r="V1482" s="39">
        <f t="shared" si="471"/>
        <v>-62422.077191890596</v>
      </c>
      <c r="W1482" s="39">
        <f t="shared" si="472"/>
        <v>39464512.132635377</v>
      </c>
      <c r="X1482" s="30">
        <f t="shared" si="473"/>
        <v>326.79245142706077</v>
      </c>
    </row>
    <row r="1483" spans="5:24" x14ac:dyDescent="0.3">
      <c r="E1483" s="30">
        <f t="shared" si="479"/>
        <v>14.809999999999729</v>
      </c>
      <c r="F1483" s="30">
        <f t="shared" si="480"/>
        <v>229.69029367604281</v>
      </c>
      <c r="G1483" s="30">
        <f t="shared" si="474"/>
        <v>5.4367318522765036</v>
      </c>
      <c r="H1483" s="30">
        <f t="shared" si="481"/>
        <v>-7.0320221238695524E-2</v>
      </c>
      <c r="I1483" s="30">
        <f t="shared" si="462"/>
        <v>-7.6764949850621081E-3</v>
      </c>
      <c r="J1483" s="30">
        <f t="shared" si="463"/>
        <v>-13.070774012466481</v>
      </c>
      <c r="K1483" s="30">
        <f t="shared" si="464"/>
        <v>153.85422371185106</v>
      </c>
      <c r="L1483" s="30">
        <f t="shared" si="465"/>
        <v>6148.3273631489828</v>
      </c>
      <c r="M1483" s="30">
        <f t="shared" si="466"/>
        <v>-1.6197692477882689E-3</v>
      </c>
      <c r="N1483" s="30">
        <f t="shared" si="467"/>
        <v>6.8868400394762955E-2</v>
      </c>
      <c r="O1483" s="30">
        <f t="shared" si="468"/>
        <v>10.035285838155032</v>
      </c>
      <c r="P1483" s="30">
        <f t="shared" si="469"/>
        <v>18.411287578572875</v>
      </c>
      <c r="Q1483" s="30">
        <f t="shared" si="470"/>
        <v>6.0478488452531932E-2</v>
      </c>
      <c r="R1483" s="30">
        <f t="shared" si="475"/>
        <v>-16.190448385884316</v>
      </c>
      <c r="S1483" s="30">
        <f t="shared" si="476"/>
        <v>2.0207455487518327E-2</v>
      </c>
      <c r="T1483" s="30">
        <f t="shared" si="477"/>
        <v>-13.891321773745224</v>
      </c>
      <c r="U1483" s="39">
        <f t="shared" si="478"/>
        <v>-516239.06378639617</v>
      </c>
      <c r="V1483" s="39">
        <f t="shared" si="471"/>
        <v>-61948.687654367539</v>
      </c>
      <c r="W1483" s="39">
        <f t="shared" si="472"/>
        <v>39463892.64575883</v>
      </c>
      <c r="X1483" s="30">
        <f t="shared" si="473"/>
        <v>326.86482526045035</v>
      </c>
    </row>
    <row r="1484" spans="5:24" x14ac:dyDescent="0.3">
      <c r="E1484" s="30">
        <f t="shared" si="479"/>
        <v>14.819999999999729</v>
      </c>
      <c r="F1484" s="30">
        <f t="shared" si="480"/>
        <v>229.52838919218397</v>
      </c>
      <c r="G1484" s="30">
        <f t="shared" si="474"/>
        <v>5.4360267220341711</v>
      </c>
      <c r="H1484" s="30">
        <f t="shared" si="481"/>
        <v>-7.0513024233243016E-2</v>
      </c>
      <c r="I1484" s="30">
        <f t="shared" si="462"/>
        <v>-7.474420430186925E-3</v>
      </c>
      <c r="J1484" s="30">
        <f t="shared" si="463"/>
        <v>-13.209687230203933</v>
      </c>
      <c r="K1484" s="30">
        <f t="shared" si="464"/>
        <v>153.96998472663228</v>
      </c>
      <c r="L1484" s="30">
        <f t="shared" si="465"/>
        <v>6152.9534084897869</v>
      </c>
      <c r="M1484" s="30">
        <f t="shared" si="466"/>
        <v>-1.6085067795883028E-3</v>
      </c>
      <c r="N1484" s="30">
        <f t="shared" si="467"/>
        <v>6.9072910649820296E-2</v>
      </c>
      <c r="O1484" s="30">
        <f t="shared" si="468"/>
        <v>9.9367269101703108</v>
      </c>
      <c r="P1484" s="30">
        <f t="shared" si="469"/>
        <v>18.591029157055377</v>
      </c>
      <c r="Q1484" s="30">
        <f t="shared" si="470"/>
        <v>6.0478792539173327E-2</v>
      </c>
      <c r="R1484" s="30">
        <f t="shared" si="475"/>
        <v>-16.223391888392513</v>
      </c>
      <c r="S1484" s="30">
        <f t="shared" si="476"/>
        <v>1.9858931262204931E-2</v>
      </c>
      <c r="T1484" s="30">
        <f t="shared" si="477"/>
        <v>-13.881599831804728</v>
      </c>
      <c r="U1484" s="39">
        <f t="shared" si="478"/>
        <v>-512288.22850170446</v>
      </c>
      <c r="V1484" s="39">
        <f t="shared" si="471"/>
        <v>-61474.587420204531</v>
      </c>
      <c r="W1484" s="39">
        <f t="shared" si="472"/>
        <v>39463277.899884626</v>
      </c>
      <c r="X1484" s="30">
        <f t="shared" si="473"/>
        <v>326.93695050424418</v>
      </c>
    </row>
    <row r="1485" spans="5:24" x14ac:dyDescent="0.3">
      <c r="E1485" s="30">
        <f t="shared" si="479"/>
        <v>14.829999999999728</v>
      </c>
      <c r="F1485" s="30">
        <f t="shared" si="480"/>
        <v>229.36615527330005</v>
      </c>
      <c r="G1485" s="30">
        <f t="shared" si="474"/>
        <v>5.4353196579489715</v>
      </c>
      <c r="H1485" s="30">
        <f t="shared" si="481"/>
        <v>-7.0706408519960462E-2</v>
      </c>
      <c r="I1485" s="30">
        <f t="shared" si="462"/>
        <v>-7.2758311175648753E-3</v>
      </c>
      <c r="J1485" s="30">
        <f t="shared" si="463"/>
        <v>-13.348503228521981</v>
      </c>
      <c r="K1485" s="30">
        <f t="shared" si="464"/>
        <v>154.08566472523066</v>
      </c>
      <c r="L1485" s="30">
        <f t="shared" si="465"/>
        <v>6157.5762162593255</v>
      </c>
      <c r="M1485" s="30">
        <f t="shared" si="466"/>
        <v>-1.5972109380601599E-3</v>
      </c>
      <c r="N1485" s="30">
        <f t="shared" si="467"/>
        <v>6.9278035356860071E-2</v>
      </c>
      <c r="O1485" s="30">
        <f t="shared" si="468"/>
        <v>9.8382369593636554</v>
      </c>
      <c r="P1485" s="30">
        <f t="shared" si="469"/>
        <v>18.773851701584878</v>
      </c>
      <c r="Q1485" s="30">
        <f t="shared" si="470"/>
        <v>6.0479097526894586E-2</v>
      </c>
      <c r="R1485" s="30">
        <f t="shared" si="475"/>
        <v>-16.256382746714056</v>
      </c>
      <c r="S1485" s="30">
        <f t="shared" si="476"/>
        <v>1.9513637257100157E-2</v>
      </c>
      <c r="T1485" s="30">
        <f t="shared" si="477"/>
        <v>-13.871858074142761</v>
      </c>
      <c r="U1485" s="39">
        <f t="shared" si="478"/>
        <v>-508331.10195552546</v>
      </c>
      <c r="V1485" s="39">
        <f t="shared" si="471"/>
        <v>-60999.732234663054</v>
      </c>
      <c r="W1485" s="39">
        <f t="shared" si="472"/>
        <v>39462667.902562283</v>
      </c>
      <c r="X1485" s="30">
        <f t="shared" si="473"/>
        <v>327.00882720442985</v>
      </c>
    </row>
    <row r="1486" spans="5:24" x14ac:dyDescent="0.3">
      <c r="E1486" s="30">
        <f t="shared" si="479"/>
        <v>14.839999999999728</v>
      </c>
      <c r="F1486" s="30">
        <f t="shared" si="480"/>
        <v>229.2035914458329</v>
      </c>
      <c r="G1486" s="30">
        <f t="shared" si="474"/>
        <v>5.4346106542022561</v>
      </c>
      <c r="H1486" s="30">
        <f t="shared" si="481"/>
        <v>-7.0900374671545308E-2</v>
      </c>
      <c r="I1486" s="30">
        <f t="shared" si="462"/>
        <v>-7.0806947449938741E-3</v>
      </c>
      <c r="J1486" s="30">
        <f t="shared" si="463"/>
        <v>-13.487221809263408</v>
      </c>
      <c r="K1486" s="30">
        <f t="shared" si="464"/>
        <v>154.20126354251519</v>
      </c>
      <c r="L1486" s="30">
        <f t="shared" si="465"/>
        <v>6162.1957798586272</v>
      </c>
      <c r="M1486" s="30">
        <f t="shared" si="466"/>
        <v>-1.5858804501531472E-3</v>
      </c>
      <c r="N1486" s="30">
        <f t="shared" si="467"/>
        <v>6.9483776362005784E-2</v>
      </c>
      <c r="O1486" s="30">
        <f t="shared" si="468"/>
        <v>9.7398161263276126</v>
      </c>
      <c r="P1486" s="30">
        <f t="shared" si="469"/>
        <v>18.959847961704572</v>
      </c>
      <c r="Q1486" s="30">
        <f t="shared" si="470"/>
        <v>6.0479403450068081E-2</v>
      </c>
      <c r="R1486" s="30">
        <f t="shared" si="475"/>
        <v>-16.28942058416963</v>
      </c>
      <c r="S1486" s="30">
        <f t="shared" si="476"/>
        <v>1.9171540590041537E-2</v>
      </c>
      <c r="T1486" s="30">
        <f t="shared" si="477"/>
        <v>-13.862096479257101</v>
      </c>
      <c r="U1486" s="39">
        <f t="shared" si="478"/>
        <v>-504367.31625822361</v>
      </c>
      <c r="V1486" s="39">
        <f t="shared" si="471"/>
        <v>-60524.07795098683</v>
      </c>
      <c r="W1486" s="39">
        <f t="shared" si="472"/>
        <v>39462062.661782771</v>
      </c>
      <c r="X1486" s="30">
        <f t="shared" si="473"/>
        <v>327.08045540651364</v>
      </c>
    </row>
    <row r="1487" spans="5:24" x14ac:dyDescent="0.3">
      <c r="E1487" s="30">
        <f t="shared" si="479"/>
        <v>14.849999999999728</v>
      </c>
      <c r="F1487" s="30">
        <f t="shared" si="480"/>
        <v>229.0406972399912</v>
      </c>
      <c r="G1487" s="30">
        <f t="shared" si="474"/>
        <v>5.4338997049696101</v>
      </c>
      <c r="H1487" s="30">
        <f t="shared" si="481"/>
        <v>-7.1094923264602983E-2</v>
      </c>
      <c r="I1487" s="30">
        <f t="shared" si="462"/>
        <v>-6.888979339093459E-3</v>
      </c>
      <c r="J1487" s="30">
        <f t="shared" si="463"/>
        <v>-13.625842774055979</v>
      </c>
      <c r="K1487" s="30">
        <f t="shared" si="464"/>
        <v>154.31678101317567</v>
      </c>
      <c r="L1487" s="30">
        <f t="shared" si="465"/>
        <v>6166.8120926815618</v>
      </c>
      <c r="M1487" s="30">
        <f t="shared" si="466"/>
        <v>-1.5745140415192953E-3</v>
      </c>
      <c r="N1487" s="30">
        <f t="shared" si="467"/>
        <v>6.9690135516928028E-2</v>
      </c>
      <c r="O1487" s="30">
        <f t="shared" si="468"/>
        <v>9.6414645518072835</v>
      </c>
      <c r="P1487" s="30">
        <f t="shared" si="469"/>
        <v>19.14911438513726</v>
      </c>
      <c r="Q1487" s="30">
        <f t="shared" si="470"/>
        <v>6.0479710343101192E-2</v>
      </c>
      <c r="R1487" s="30">
        <f t="shared" si="475"/>
        <v>-16.322505023430409</v>
      </c>
      <c r="S1487" s="30">
        <f t="shared" si="476"/>
        <v>1.8832609520764054E-2</v>
      </c>
      <c r="T1487" s="30">
        <f t="shared" si="477"/>
        <v>-13.852315025856605</v>
      </c>
      <c r="U1487" s="39">
        <f t="shared" si="478"/>
        <v>-500396.50438847922</v>
      </c>
      <c r="V1487" s="39">
        <f t="shared" si="471"/>
        <v>-60047.580526617501</v>
      </c>
      <c r="W1487" s="39">
        <f t="shared" si="472"/>
        <v>39461462.185977504</v>
      </c>
      <c r="X1487" s="30">
        <f t="shared" si="473"/>
        <v>327.15183515552525</v>
      </c>
    </row>
    <row r="1488" spans="5:24" x14ac:dyDescent="0.3">
      <c r="E1488" s="30">
        <f t="shared" si="479"/>
        <v>14.859999999999728</v>
      </c>
      <c r="F1488" s="30">
        <f t="shared" si="480"/>
        <v>228.8774721897569</v>
      </c>
      <c r="G1488" s="30">
        <f t="shared" si="474"/>
        <v>5.4331868044208038</v>
      </c>
      <c r="H1488" s="30">
        <f t="shared" si="481"/>
        <v>-7.1290054880623899E-2</v>
      </c>
      <c r="I1488" s="30">
        <f t="shared" si="462"/>
        <v>-6.7006532438858186E-3</v>
      </c>
      <c r="J1488" s="30">
        <f t="shared" si="463"/>
        <v>-13.764365924314545</v>
      </c>
      <c r="K1488" s="30">
        <f t="shared" si="464"/>
        <v>154.43221697172447</v>
      </c>
      <c r="L1488" s="30">
        <f t="shared" si="465"/>
        <v>6171.4251481149058</v>
      </c>
      <c r="M1488" s="30">
        <f t="shared" si="466"/>
        <v>-1.5631104363967401E-3</v>
      </c>
      <c r="N1488" s="30">
        <f t="shared" si="467"/>
        <v>6.9897114678860575E-2</v>
      </c>
      <c r="O1488" s="30">
        <f t="shared" si="468"/>
        <v>9.543182376698832</v>
      </c>
      <c r="P1488" s="30">
        <f t="shared" si="469"/>
        <v>19.341751302061414</v>
      </c>
      <c r="Q1488" s="30">
        <f t="shared" si="470"/>
        <v>6.0480018240439498E-2</v>
      </c>
      <c r="R1488" s="30">
        <f t="shared" si="475"/>
        <v>-16.355635686491073</v>
      </c>
      <c r="S1488" s="30">
        <f t="shared" si="476"/>
        <v>1.8496813439938298E-2</v>
      </c>
      <c r="T1488" s="30">
        <f t="shared" si="477"/>
        <v>-13.842513692862182</v>
      </c>
      <c r="U1488" s="39">
        <f t="shared" si="478"/>
        <v>-496418.30016350193</v>
      </c>
      <c r="V1488" s="39">
        <f t="shared" si="471"/>
        <v>-59570.196019620227</v>
      </c>
      <c r="W1488" s="39">
        <f t="shared" si="472"/>
        <v>39460866.484017305</v>
      </c>
      <c r="X1488" s="30">
        <f t="shared" si="473"/>
        <v>327.22296649602305</v>
      </c>
    </row>
    <row r="1489" spans="5:24" x14ac:dyDescent="0.3">
      <c r="E1489" s="30">
        <f t="shared" si="479"/>
        <v>14.869999999999727</v>
      </c>
      <c r="F1489" s="30">
        <f t="shared" si="480"/>
        <v>228.71391583289198</v>
      </c>
      <c r="G1489" s="30">
        <f t="shared" si="474"/>
        <v>5.4324719467197591</v>
      </c>
      <c r="H1489" s="30">
        <f t="shared" si="481"/>
        <v>-7.1485770104473545E-2</v>
      </c>
      <c r="I1489" s="30">
        <f t="shared" si="462"/>
        <v>-6.5156851094864358E-3</v>
      </c>
      <c r="J1489" s="30">
        <f t="shared" si="463"/>
        <v>-13.902791061243166</v>
      </c>
      <c r="K1489" s="30">
        <f t="shared" si="464"/>
        <v>154.54757125249833</v>
      </c>
      <c r="L1489" s="30">
        <f t="shared" si="465"/>
        <v>6176.0349395384201</v>
      </c>
      <c r="M1489" s="30">
        <f t="shared" si="466"/>
        <v>-1.551668357498063E-3</v>
      </c>
      <c r="N1489" s="30">
        <f t="shared" si="467"/>
        <v>7.010471571061723E-2</v>
      </c>
      <c r="O1489" s="30">
        <f t="shared" si="468"/>
        <v>9.4449697420479755</v>
      </c>
      <c r="P1489" s="30">
        <f t="shared" si="469"/>
        <v>19.537863120508344</v>
      </c>
      <c r="Q1489" s="30">
        <f t="shared" si="470"/>
        <v>6.0480327176569766E-2</v>
      </c>
      <c r="R1489" s="30">
        <f t="shared" si="475"/>
        <v>-16.388812194644302</v>
      </c>
      <c r="S1489" s="30">
        <f t="shared" si="476"/>
        <v>1.8164122858699817E-2</v>
      </c>
      <c r="T1489" s="30">
        <f t="shared" si="477"/>
        <v>-13.832692459407747</v>
      </c>
      <c r="U1489" s="39">
        <f t="shared" si="478"/>
        <v>-492432.3382109974</v>
      </c>
      <c r="V1489" s="39">
        <f t="shared" si="471"/>
        <v>-59091.880585319683</v>
      </c>
      <c r="W1489" s="39">
        <f t="shared" si="472"/>
        <v>39460275.565211453</v>
      </c>
      <c r="X1489" s="30">
        <f t="shared" si="473"/>
        <v>327.29384947209905</v>
      </c>
    </row>
    <row r="1490" spans="5:24" x14ac:dyDescent="0.3">
      <c r="E1490" s="30">
        <f t="shared" si="479"/>
        <v>14.879999999999727</v>
      </c>
      <c r="F1490" s="30">
        <f t="shared" si="480"/>
        <v>228.55002771094553</v>
      </c>
      <c r="G1490" s="30">
        <f t="shared" si="474"/>
        <v>5.4317551260244992</v>
      </c>
      <c r="H1490" s="30">
        <f t="shared" si="481"/>
        <v>-7.168206952599121E-2</v>
      </c>
      <c r="I1490" s="30">
        <f t="shared" si="462"/>
        <v>-6.3340438808994377E-3</v>
      </c>
      <c r="J1490" s="30">
        <f t="shared" si="463"/>
        <v>-14.041117985837243</v>
      </c>
      <c r="K1490" s="30">
        <f t="shared" si="464"/>
        <v>154.66284368966006</v>
      </c>
      <c r="L1490" s="30">
        <f t="shared" si="465"/>
        <v>6180.6414603249132</v>
      </c>
      <c r="M1490" s="30">
        <f t="shared" si="466"/>
        <v>-1.5401865259036444E-3</v>
      </c>
      <c r="N1490" s="30">
        <f t="shared" si="467"/>
        <v>7.0312940480608668E-2</v>
      </c>
      <c r="O1490" s="30">
        <f t="shared" si="468"/>
        <v>9.3468267890484764</v>
      </c>
      <c r="P1490" s="30">
        <f t="shared" si="469"/>
        <v>19.737558533671269</v>
      </c>
      <c r="Q1490" s="30">
        <f t="shared" si="470"/>
        <v>6.0480637186022812E-2</v>
      </c>
      <c r="R1490" s="30">
        <f t="shared" si="475"/>
        <v>-16.422034168456477</v>
      </c>
      <c r="S1490" s="30">
        <f t="shared" si="476"/>
        <v>1.7834509398656998E-2</v>
      </c>
      <c r="T1490" s="30">
        <f t="shared" si="477"/>
        <v>-13.822851304841157</v>
      </c>
      <c r="U1490" s="39">
        <f t="shared" si="478"/>
        <v>-488438.25394290168</v>
      </c>
      <c r="V1490" s="39">
        <f t="shared" si="471"/>
        <v>-58612.590473148201</v>
      </c>
      <c r="W1490" s="39">
        <f t="shared" si="472"/>
        <v>39459689.439306721</v>
      </c>
      <c r="X1490" s="30">
        <f t="shared" si="473"/>
        <v>327.36448412738366</v>
      </c>
    </row>
    <row r="1491" spans="5:24" x14ac:dyDescent="0.3">
      <c r="E1491" s="30">
        <f t="shared" si="479"/>
        <v>14.889999999999727</v>
      </c>
      <c r="F1491" s="30">
        <f t="shared" si="480"/>
        <v>228.38580736926096</v>
      </c>
      <c r="G1491" s="30">
        <f t="shared" si="474"/>
        <v>5.4310363364871188</v>
      </c>
      <c r="H1491" s="30">
        <f t="shared" si="481"/>
        <v>-7.1878953738035989E-2</v>
      </c>
      <c r="I1491" s="30">
        <f t="shared" si="462"/>
        <v>-6.1556987869128676E-3</v>
      </c>
      <c r="J1491" s="30">
        <f t="shared" si="463"/>
        <v>-14.179346498885655</v>
      </c>
      <c r="K1491" s="30">
        <f t="shared" si="464"/>
        <v>154.77803411720041</v>
      </c>
      <c r="L1491" s="30">
        <f t="shared" si="465"/>
        <v>6185.244703840317</v>
      </c>
      <c r="M1491" s="30">
        <f t="shared" si="466"/>
        <v>-1.5286636609600744E-3</v>
      </c>
      <c r="N1491" s="30">
        <f t="shared" si="467"/>
        <v>7.0521790862859354E-2</v>
      </c>
      <c r="O1491" s="30">
        <f t="shared" si="468"/>
        <v>9.248753659040629</v>
      </c>
      <c r="P1491" s="30">
        <f t="shared" si="469"/>
        <v>19.940950739982689</v>
      </c>
      <c r="Q1491" s="30">
        <f t="shared" si="470"/>
        <v>6.0480948303376289E-2</v>
      </c>
      <c r="R1491" s="30">
        <f t="shared" si="475"/>
        <v>-16.455301227744723</v>
      </c>
      <c r="S1491" s="30">
        <f t="shared" si="476"/>
        <v>1.7507945782364431E-2</v>
      </c>
      <c r="T1491" s="30">
        <f t="shared" si="477"/>
        <v>-13.812990208725127</v>
      </c>
      <c r="U1491" s="39">
        <f t="shared" si="478"/>
        <v>-484435.68353088567</v>
      </c>
      <c r="V1491" s="39">
        <f t="shared" si="471"/>
        <v>-58132.282023706277</v>
      </c>
      <c r="W1491" s="39">
        <f t="shared" si="472"/>
        <v>39459108.116486482</v>
      </c>
      <c r="X1491" s="30">
        <f t="shared" si="473"/>
        <v>327.43487050505064</v>
      </c>
    </row>
    <row r="1492" spans="5:24" x14ac:dyDescent="0.3">
      <c r="E1492" s="30">
        <f t="shared" si="479"/>
        <v>14.899999999999727</v>
      </c>
      <c r="F1492" s="30">
        <f t="shared" si="480"/>
        <v>228.22125435698351</v>
      </c>
      <c r="G1492" s="30">
        <f t="shared" si="474"/>
        <v>5.4303155722537353</v>
      </c>
      <c r="H1492" s="30">
        <f t="shared" si="481"/>
        <v>-7.2076423338351958E-2</v>
      </c>
      <c r="I1492" s="30">
        <f t="shared" si="462"/>
        <v>-5.9806193290892233E-3</v>
      </c>
      <c r="J1492" s="30">
        <f t="shared" si="463"/>
        <v>-14.317476400972906</v>
      </c>
      <c r="K1492" s="30">
        <f t="shared" si="464"/>
        <v>154.89314236893978</v>
      </c>
      <c r="L1492" s="30">
        <f t="shared" si="465"/>
        <v>6189.8446634437587</v>
      </c>
      <c r="M1492" s="30">
        <f t="shared" si="466"/>
        <v>-1.5170984801836894E-3</v>
      </c>
      <c r="N1492" s="30">
        <f t="shared" si="467"/>
        <v>7.0731268737023942E-2</v>
      </c>
      <c r="O1492" s="30">
        <f t="shared" si="468"/>
        <v>9.1507504935097241</v>
      </c>
      <c r="P1492" s="30">
        <f t="shared" si="469"/>
        <v>20.148157676886623</v>
      </c>
      <c r="Q1492" s="30">
        <f t="shared" si="470"/>
        <v>6.0481260563257255E-2</v>
      </c>
      <c r="R1492" s="30">
        <f t="shared" si="475"/>
        <v>-16.488612991555094</v>
      </c>
      <c r="S1492" s="30">
        <f t="shared" si="476"/>
        <v>1.7184405824249856E-2</v>
      </c>
      <c r="T1492" s="30">
        <f t="shared" si="477"/>
        <v>-13.803109150838131</v>
      </c>
      <c r="U1492" s="39">
        <f t="shared" si="478"/>
        <v>-480424.26388364728</v>
      </c>
      <c r="V1492" s="39">
        <f t="shared" si="471"/>
        <v>-57650.911666037668</v>
      </c>
      <c r="W1492" s="39">
        <f t="shared" si="472"/>
        <v>39458531.607369825</v>
      </c>
      <c r="X1492" s="30">
        <f t="shared" si="473"/>
        <v>327.50500864782265</v>
      </c>
    </row>
    <row r="1493" spans="5:24" x14ac:dyDescent="0.3">
      <c r="E1493" s="30">
        <f t="shared" si="479"/>
        <v>14.909999999999727</v>
      </c>
      <c r="F1493" s="30">
        <f t="shared" si="480"/>
        <v>228.05636822706796</v>
      </c>
      <c r="G1493" s="30">
        <f t="shared" si="474"/>
        <v>5.4295928274644591</v>
      </c>
      <c r="H1493" s="30">
        <f t="shared" si="481"/>
        <v>-7.2274478927614183E-2</v>
      </c>
      <c r="I1493" s="30">
        <f t="shared" si="462"/>
        <v>-5.8087752708467248E-3</v>
      </c>
      <c r="J1493" s="30">
        <f t="shared" si="463"/>
        <v>-14.455507492481287</v>
      </c>
      <c r="K1493" s="30">
        <f t="shared" si="464"/>
        <v>155.00816827853009</v>
      </c>
      <c r="L1493" s="30">
        <f t="shared" si="465"/>
        <v>6194.4413324876305</v>
      </c>
      <c r="M1493" s="30">
        <f t="shared" si="466"/>
        <v>-1.5054896991692891E-3</v>
      </c>
      <c r="N1493" s="30">
        <f t="shared" si="467"/>
        <v>7.0941375988404873E-2</v>
      </c>
      <c r="O1493" s="30">
        <f t="shared" si="468"/>
        <v>9.0528174340845275</v>
      </c>
      <c r="P1493" s="30">
        <f t="shared" si="469"/>
        <v>20.359302269309978</v>
      </c>
      <c r="Q1493" s="30">
        <f t="shared" si="470"/>
        <v>6.0481574000344644E-2</v>
      </c>
      <c r="R1493" s="30">
        <f t="shared" si="475"/>
        <v>-16.521969078142348</v>
      </c>
      <c r="S1493" s="30">
        <f t="shared" si="476"/>
        <v>1.6863864421982747E-2</v>
      </c>
      <c r="T1493" s="30">
        <f t="shared" si="477"/>
        <v>-13.793208111175257</v>
      </c>
      <c r="U1493" s="39">
        <f t="shared" si="478"/>
        <v>-476403.63262599928</v>
      </c>
      <c r="V1493" s="39">
        <f t="shared" si="471"/>
        <v>-57168.43591511991</v>
      </c>
      <c r="W1493" s="39">
        <f t="shared" si="472"/>
        <v>39457959.923010677</v>
      </c>
      <c r="X1493" s="30">
        <f t="shared" si="473"/>
        <v>327.57489859797568</v>
      </c>
    </row>
    <row r="1494" spans="5:24" x14ac:dyDescent="0.3">
      <c r="E1494" s="30">
        <f t="shared" si="479"/>
        <v>14.919999999999726</v>
      </c>
      <c r="F1494" s="30">
        <f t="shared" si="480"/>
        <v>227.89114853628655</v>
      </c>
      <c r="G1494" s="30">
        <f t="shared" si="474"/>
        <v>5.4288680962533498</v>
      </c>
      <c r="H1494" s="30">
        <f t="shared" si="481"/>
        <v>-7.2473121110938621E-2</v>
      </c>
      <c r="I1494" s="30">
        <f t="shared" si="462"/>
        <v>-5.6401366266268975E-3</v>
      </c>
      <c r="J1494" s="30">
        <f t="shared" si="463"/>
        <v>-14.59343957359304</v>
      </c>
      <c r="K1494" s="30">
        <f t="shared" si="464"/>
        <v>155.12311167945654</v>
      </c>
      <c r="L1494" s="30">
        <f t="shared" si="465"/>
        <v>6199.0347043176625</v>
      </c>
      <c r="M1494" s="30">
        <f t="shared" si="466"/>
        <v>-1.4938360315041017E-3</v>
      </c>
      <c r="N1494" s="30">
        <f t="shared" si="467"/>
        <v>7.1152114507968767E-2</v>
      </c>
      <c r="O1494" s="30">
        <f t="shared" si="468"/>
        <v>8.9549546225357393</v>
      </c>
      <c r="P1494" s="30">
        <f t="shared" si="469"/>
        <v>20.574512693924554</v>
      </c>
      <c r="Q1494" s="30">
        <f t="shared" si="470"/>
        <v>6.0481888649371603E-2</v>
      </c>
      <c r="R1494" s="30">
        <f t="shared" si="475"/>
        <v>-16.555369104950739</v>
      </c>
      <c r="S1494" s="30">
        <f t="shared" si="476"/>
        <v>1.654629754827118E-2</v>
      </c>
      <c r="T1494" s="30">
        <f t="shared" si="477"/>
        <v>-13.783287069949088</v>
      </c>
      <c r="U1494" s="39">
        <f t="shared" si="478"/>
        <v>-472373.42807976803</v>
      </c>
      <c r="V1494" s="39">
        <f t="shared" si="471"/>
        <v>-56684.811369572162</v>
      </c>
      <c r="W1494" s="39">
        <f t="shared" si="472"/>
        <v>39457393.074896984</v>
      </c>
      <c r="X1494" s="30">
        <f t="shared" si="473"/>
        <v>327.6445403973442</v>
      </c>
    </row>
    <row r="1495" spans="5:24" x14ac:dyDescent="0.3">
      <c r="E1495" s="30">
        <f t="shared" si="479"/>
        <v>14.929999999999726</v>
      </c>
      <c r="F1495" s="30">
        <f t="shared" si="480"/>
        <v>227.72559484523705</v>
      </c>
      <c r="G1495" s="30">
        <f t="shared" si="474"/>
        <v>5.4281413727483843</v>
      </c>
      <c r="H1495" s="30">
        <f t="shared" si="481"/>
        <v>-7.2672350496549853E-2</v>
      </c>
      <c r="I1495" s="30">
        <f t="shared" si="462"/>
        <v>-5.4746736511441857E-3</v>
      </c>
      <c r="J1495" s="30">
        <f t="shared" si="463"/>
        <v>-14.73127244429253</v>
      </c>
      <c r="K1495" s="30">
        <f t="shared" si="464"/>
        <v>155.23797240503944</v>
      </c>
      <c r="L1495" s="30">
        <f t="shared" si="465"/>
        <v>6203.6247722729968</v>
      </c>
      <c r="M1495" s="30">
        <f t="shared" si="466"/>
        <v>-1.482136188687071E-3</v>
      </c>
      <c r="N1495" s="30">
        <f t="shared" si="467"/>
        <v>7.1363486192363726E-2</v>
      </c>
      <c r="O1495" s="30">
        <f t="shared" si="468"/>
        <v>8.8571622007744502</v>
      </c>
      <c r="P1495" s="30">
        <f t="shared" si="469"/>
        <v>20.79392266037922</v>
      </c>
      <c r="Q1495" s="30">
        <f t="shared" si="470"/>
        <v>6.0482204545127663E-2</v>
      </c>
      <c r="R1495" s="30">
        <f t="shared" si="475"/>
        <v>-16.588812688596306</v>
      </c>
      <c r="S1495" s="30">
        <f t="shared" si="476"/>
        <v>1.6231682243078055E-2</v>
      </c>
      <c r="T1495" s="30">
        <f t="shared" si="477"/>
        <v>-13.773346007590497</v>
      </c>
      <c r="U1495" s="39">
        <f t="shared" si="478"/>
        <v>-468333.28924651665</v>
      </c>
      <c r="V1495" s="39">
        <f t="shared" si="471"/>
        <v>-56199.994709581995</v>
      </c>
      <c r="W1495" s="39">
        <f t="shared" si="472"/>
        <v>39456831.07494989</v>
      </c>
      <c r="X1495" s="30">
        <f t="shared" si="473"/>
        <v>327.71393408732627</v>
      </c>
    </row>
    <row r="1496" spans="5:24" x14ac:dyDescent="0.3">
      <c r="E1496" s="30">
        <f t="shared" si="479"/>
        <v>14.939999999999726</v>
      </c>
      <c r="F1496" s="30">
        <f t="shared" si="480"/>
        <v>227.55970671835109</v>
      </c>
      <c r="G1496" s="30">
        <f t="shared" si="474"/>
        <v>5.4274126510714167</v>
      </c>
      <c r="H1496" s="30">
        <f t="shared" si="481"/>
        <v>-7.2872167696758083E-2</v>
      </c>
      <c r="I1496" s="30">
        <f t="shared" si="462"/>
        <v>-5.312356828713405E-3</v>
      </c>
      <c r="J1496" s="30">
        <f t="shared" si="463"/>
        <v>-14.869005904368436</v>
      </c>
      <c r="K1496" s="30">
        <f t="shared" si="464"/>
        <v>155.35275028843603</v>
      </c>
      <c r="L1496" s="30">
        <f t="shared" si="465"/>
        <v>6208.2115296862557</v>
      </c>
      <c r="M1496" s="30">
        <f t="shared" si="466"/>
        <v>-1.4703888800535355E-3</v>
      </c>
      <c r="N1496" s="30">
        <f t="shared" si="467"/>
        <v>7.1575492943936267E-2</v>
      </c>
      <c r="O1496" s="30">
        <f t="shared" si="468"/>
        <v>8.7594403108505965</v>
      </c>
      <c r="P1496" s="30">
        <f t="shared" si="469"/>
        <v>21.017671710792879</v>
      </c>
      <c r="Q1496" s="30">
        <f t="shared" si="470"/>
        <v>6.0482521722460769E-2</v>
      </c>
      <c r="R1496" s="30">
        <f t="shared" si="475"/>
        <v>-16.622299444850452</v>
      </c>
      <c r="S1496" s="30">
        <f t="shared" si="476"/>
        <v>1.5919996606240862E-2</v>
      </c>
      <c r="T1496" s="30">
        <f t="shared" si="477"/>
        <v>-13.763384904749472</v>
      </c>
      <c r="U1496" s="39">
        <f t="shared" si="478"/>
        <v>-464282.85579210921</v>
      </c>
      <c r="V1496" s="39">
        <f t="shared" si="471"/>
        <v>-55713.942695053105</v>
      </c>
      <c r="W1496" s="39">
        <f t="shared" si="472"/>
        <v>39456273.935522936</v>
      </c>
      <c r="X1496" s="30">
        <f t="shared" si="473"/>
        <v>327.78307970888835</v>
      </c>
    </row>
    <row r="1497" spans="5:24" x14ac:dyDescent="0.3">
      <c r="E1497" s="30">
        <f t="shared" si="479"/>
        <v>14.949999999999726</v>
      </c>
      <c r="F1497" s="30">
        <f t="shared" si="480"/>
        <v>227.39348372390259</v>
      </c>
      <c r="G1497" s="30">
        <f t="shared" si="474"/>
        <v>5.426681925338146</v>
      </c>
      <c r="H1497" s="30">
        <f t="shared" si="481"/>
        <v>-7.3072573327070955E-2</v>
      </c>
      <c r="I1497" s="30">
        <f t="shared" si="462"/>
        <v>-5.1531568626509965E-3</v>
      </c>
      <c r="J1497" s="30">
        <f t="shared" si="463"/>
        <v>-15.00663975341593</v>
      </c>
      <c r="K1497" s="30">
        <f t="shared" si="464"/>
        <v>155.46744516264226</v>
      </c>
      <c r="L1497" s="30">
        <f t="shared" si="465"/>
        <v>6212.7949698836201</v>
      </c>
      <c r="M1497" s="30">
        <f t="shared" si="466"/>
        <v>-1.458592812705384E-3</v>
      </c>
      <c r="N1497" s="30">
        <f t="shared" si="467"/>
        <v>7.1788136670748792E-2</v>
      </c>
      <c r="O1497" s="30">
        <f t="shared" si="468"/>
        <v>8.6617890949513985</v>
      </c>
      <c r="P1497" s="30">
        <f t="shared" si="469"/>
        <v>21.245905538900455</v>
      </c>
      <c r="Q1497" s="30">
        <f t="shared" si="470"/>
        <v>6.0482840216279171E-2</v>
      </c>
      <c r="R1497" s="30">
        <f t="shared" si="475"/>
        <v>-16.655828988624933</v>
      </c>
      <c r="S1497" s="30">
        <f t="shared" si="476"/>
        <v>1.5611219790488077E-2</v>
      </c>
      <c r="T1497" s="30">
        <f t="shared" si="477"/>
        <v>-13.753403742295879</v>
      </c>
      <c r="U1497" s="39">
        <f t="shared" si="478"/>
        <v>-460221.76803313231</v>
      </c>
      <c r="V1497" s="39">
        <f t="shared" si="471"/>
        <v>-55226.612163975871</v>
      </c>
      <c r="W1497" s="39">
        <f t="shared" si="472"/>
        <v>39455721.669401295</v>
      </c>
      <c r="X1497" s="30">
        <f t="shared" si="473"/>
        <v>327.85197730257045</v>
      </c>
    </row>
    <row r="1498" spans="5:24" x14ac:dyDescent="0.3">
      <c r="E1498" s="30">
        <f t="shared" si="479"/>
        <v>14.959999999999726</v>
      </c>
      <c r="F1498" s="30">
        <f t="shared" si="480"/>
        <v>227.22692543401635</v>
      </c>
      <c r="G1498" s="30">
        <f t="shared" si="474"/>
        <v>5.4259491896580796</v>
      </c>
      <c r="H1498" s="30">
        <f t="shared" si="481"/>
        <v>-7.3273568006637646E-2</v>
      </c>
      <c r="I1498" s="30">
        <f t="shared" si="462"/>
        <v>-4.9970446647461158E-3</v>
      </c>
      <c r="J1498" s="30">
        <f t="shared" si="463"/>
        <v>-15.14417379083889</v>
      </c>
      <c r="K1498" s="30">
        <f t="shared" si="464"/>
        <v>155.58205686049473</v>
      </c>
      <c r="L1498" s="30">
        <f t="shared" si="465"/>
        <v>6217.3750861848985</v>
      </c>
      <c r="M1498" s="30">
        <f t="shared" si="466"/>
        <v>-1.4467466914467645E-3</v>
      </c>
      <c r="N1498" s="30">
        <f t="shared" si="467"/>
        <v>7.2001419286595994E-2</v>
      </c>
      <c r="O1498" s="30">
        <f t="shared" si="468"/>
        <v>8.5642086953998078</v>
      </c>
      <c r="P1498" s="30">
        <f t="shared" si="469"/>
        <v>21.478776330379166</v>
      </c>
      <c r="Q1498" s="30">
        <f t="shared" si="470"/>
        <v>6.0483160061553153E-2</v>
      </c>
      <c r="R1498" s="30">
        <f t="shared" si="475"/>
        <v>-16.689400933957977</v>
      </c>
      <c r="S1498" s="30">
        <f t="shared" si="476"/>
        <v>1.5305331994836252E-2</v>
      </c>
      <c r="T1498" s="30">
        <f t="shared" si="477"/>
        <v>-13.743402501320213</v>
      </c>
      <c r="U1498" s="39">
        <f t="shared" si="478"/>
        <v>-456149.6669251906</v>
      </c>
      <c r="V1498" s="39">
        <f t="shared" si="471"/>
        <v>-54737.960031022871</v>
      </c>
      <c r="W1498" s="39">
        <f t="shared" si="472"/>
        <v>39455174.289800987</v>
      </c>
      <c r="X1498" s="30">
        <f t="shared" si="473"/>
        <v>327.92062690849099</v>
      </c>
    </row>
    <row r="1499" spans="5:24" x14ac:dyDescent="0.3">
      <c r="E1499" s="30">
        <f t="shared" si="479"/>
        <v>14.969999999999725</v>
      </c>
      <c r="F1499" s="30">
        <f t="shared" si="480"/>
        <v>227.06003142467677</v>
      </c>
      <c r="G1499" s="30">
        <f t="shared" si="474"/>
        <v>5.4252144381344962</v>
      </c>
      <c r="H1499" s="30">
        <f t="shared" si="481"/>
        <v>-7.3475152358337681E-2</v>
      </c>
      <c r="I1499" s="30">
        <f t="shared" si="462"/>
        <v>-4.8439913447977535E-3</v>
      </c>
      <c r="J1499" s="30">
        <f t="shared" si="463"/>
        <v>-15.281607815852093</v>
      </c>
      <c r="K1499" s="30">
        <f t="shared" si="464"/>
        <v>155.69658521467241</v>
      </c>
      <c r="L1499" s="30">
        <f t="shared" si="465"/>
        <v>6221.951871903605</v>
      </c>
      <c r="M1499" s="30">
        <f t="shared" si="466"/>
        <v>-1.4348492187254377E-3</v>
      </c>
      <c r="N1499" s="30">
        <f t="shared" si="467"/>
        <v>7.2215342711023089E-2</v>
      </c>
      <c r="O1499" s="30">
        <f t="shared" si="468"/>
        <v>8.4666992546529407</v>
      </c>
      <c r="P1499" s="30">
        <f t="shared" si="469"/>
        <v>21.7164431260071</v>
      </c>
      <c r="Q1499" s="30">
        <f t="shared" si="470"/>
        <v>6.0483481293316627E-2</v>
      </c>
      <c r="R1499" s="30">
        <f t="shared" si="475"/>
        <v>-16.723014894002176</v>
      </c>
      <c r="S1499" s="30">
        <f t="shared" si="476"/>
        <v>1.5002314458361005E-2</v>
      </c>
      <c r="T1499" s="30">
        <f t="shared" si="477"/>
        <v>-13.733381163134322</v>
      </c>
      <c r="U1499" s="39">
        <f t="shared" si="478"/>
        <v>-452066.1940530974</v>
      </c>
      <c r="V1499" s="39">
        <f t="shared" si="471"/>
        <v>-54247.943286371687</v>
      </c>
      <c r="W1499" s="39">
        <f t="shared" si="472"/>
        <v>39454631.810368121</v>
      </c>
      <c r="X1499" s="30">
        <f t="shared" si="473"/>
        <v>327.98902856635186</v>
      </c>
    </row>
    <row r="1500" spans="5:24" x14ac:dyDescent="0.3">
      <c r="E1500" s="30">
        <f t="shared" si="479"/>
        <v>14.979999999999725</v>
      </c>
      <c r="F1500" s="30">
        <f t="shared" si="480"/>
        <v>226.89280127573673</v>
      </c>
      <c r="G1500" s="30">
        <f t="shared" si="474"/>
        <v>5.4244776648644182</v>
      </c>
      <c r="H1500" s="30">
        <f t="shared" si="481"/>
        <v>-7.3677327007803939E-2</v>
      </c>
      <c r="I1500" s="30">
        <f t="shared" si="462"/>
        <v>-4.6939682002141436E-3</v>
      </c>
      <c r="J1500" s="30">
        <f t="shared" si="463"/>
        <v>-15.418941627483436</v>
      </c>
      <c r="K1500" s="30">
        <f t="shared" si="464"/>
        <v>155.81103005769853</v>
      </c>
      <c r="L1500" s="30">
        <f t="shared" si="465"/>
        <v>6226.5253203470265</v>
      </c>
      <c r="M1500" s="30">
        <f t="shared" si="466"/>
        <v>-1.4228990945798685E-3</v>
      </c>
      <c r="N1500" s="30">
        <f t="shared" si="467"/>
        <v>7.2429908869342169E-2</v>
      </c>
      <c r="O1500" s="30">
        <f t="shared" si="468"/>
        <v>8.3692609153005026</v>
      </c>
      <c r="P1500" s="30">
        <f t="shared" si="469"/>
        <v>21.959072209469575</v>
      </c>
      <c r="Q1500" s="30">
        <f t="shared" si="470"/>
        <v>6.0483803946668559E-2</v>
      </c>
      <c r="R1500" s="30">
        <f t="shared" si="475"/>
        <v>-16.756670481013309</v>
      </c>
      <c r="S1500" s="30">
        <f t="shared" si="476"/>
        <v>1.4702149454324975E-2</v>
      </c>
      <c r="T1500" s="30">
        <f t="shared" si="477"/>
        <v>-13.723339709272091</v>
      </c>
      <c r="U1500" s="39">
        <f t="shared" si="478"/>
        <v>-447970.99162297911</v>
      </c>
      <c r="V1500" s="39">
        <f t="shared" si="471"/>
        <v>-53756.518994757491</v>
      </c>
      <c r="W1500" s="39">
        <f t="shared" si="472"/>
        <v>39454094.245178171</v>
      </c>
      <c r="X1500" s="30">
        <f t="shared" si="473"/>
        <v>328.05718231544341</v>
      </c>
    </row>
    <row r="1501" spans="5:24" x14ac:dyDescent="0.3">
      <c r="E1501" s="30">
        <f t="shared" si="479"/>
        <v>14.989999999999725</v>
      </c>
      <c r="F1501" s="30">
        <f t="shared" si="480"/>
        <v>226.7252345709266</v>
      </c>
      <c r="G1501" s="30">
        <f t="shared" si="474"/>
        <v>5.4237388639385724</v>
      </c>
      <c r="H1501" s="30">
        <f t="shared" si="481"/>
        <v>-7.3880092584577284E-2</v>
      </c>
      <c r="I1501" s="30">
        <f t="shared" si="462"/>
        <v>-4.5469467056708937E-3</v>
      </c>
      <c r="J1501" s="30">
        <f t="shared" si="463"/>
        <v>-15.556175024576158</v>
      </c>
      <c r="K1501" s="30">
        <f t="shared" si="464"/>
        <v>155.92539122194248</v>
      </c>
      <c r="L1501" s="30">
        <f t="shared" si="465"/>
        <v>6231.0954248163025</v>
      </c>
      <c r="M1501" s="30">
        <f t="shared" si="466"/>
        <v>-1.4108950165921488E-3</v>
      </c>
      <c r="N1501" s="30">
        <f t="shared" si="467"/>
        <v>7.2645119692650334E-2</v>
      </c>
      <c r="O1501" s="30">
        <f t="shared" si="468"/>
        <v>8.2718938200632177</v>
      </c>
      <c r="P1501" s="30">
        <f t="shared" si="469"/>
        <v>22.206837521776016</v>
      </c>
      <c r="Q1501" s="30">
        <f t="shared" si="470"/>
        <v>6.0484128056774222E-2</v>
      </c>
      <c r="R1501" s="30">
        <f t="shared" si="475"/>
        <v>-16.790367306340993</v>
      </c>
      <c r="S1501" s="30">
        <f t="shared" si="476"/>
        <v>1.4404820284659024E-2</v>
      </c>
      <c r="T1501" s="30">
        <f t="shared" si="477"/>
        <v>-13.713278121490099</v>
      </c>
      <c r="U1501" s="39">
        <f t="shared" si="478"/>
        <v>-443863.70245631598</v>
      </c>
      <c r="V1501" s="39">
        <f t="shared" si="471"/>
        <v>-53263.644294757913</v>
      </c>
      <c r="W1501" s="39">
        <f t="shared" si="472"/>
        <v>39453561.608735226</v>
      </c>
      <c r="X1501" s="30">
        <f t="shared" si="473"/>
        <v>328.12508819464944</v>
      </c>
    </row>
    <row r="1502" spans="5:24" x14ac:dyDescent="0.3">
      <c r="E1502" s="30">
        <f t="shared" si="479"/>
        <v>14.999999999999725</v>
      </c>
      <c r="F1502" s="30">
        <f t="shared" si="480"/>
        <v>226.55733089786318</v>
      </c>
      <c r="G1502" s="30">
        <f t="shared" si="474"/>
        <v>5.4229980294413576</v>
      </c>
      <c r="H1502" s="30">
        <f t="shared" si="481"/>
        <v>-7.408344972148484E-2</v>
      </c>
      <c r="I1502" s="30">
        <f t="shared" si="462"/>
        <v>-4.4028985028243036E-3</v>
      </c>
      <c r="J1502" s="30">
        <f t="shared" si="463"/>
        <v>-15.693307805791058</v>
      </c>
      <c r="K1502" s="30">
        <f t="shared" si="464"/>
        <v>156.03966853962157</v>
      </c>
      <c r="L1502" s="30">
        <f t="shared" si="465"/>
        <v>6235.6621786064989</v>
      </c>
      <c r="M1502" s="30">
        <f t="shared" si="466"/>
        <v>-1.3988356798468485E-3</v>
      </c>
      <c r="N1502" s="30">
        <f t="shared" si="467"/>
        <v>7.2860977117846171E-2</v>
      </c>
      <c r="O1502" s="30">
        <f t="shared" si="468"/>
        <v>8.1745981117912461</v>
      </c>
      <c r="P1502" s="30">
        <f t="shared" si="469"/>
        <v>22.459921104455194</v>
      </c>
      <c r="Q1502" s="30">
        <f t="shared" si="470"/>
        <v>6.0484453658866351E-2</v>
      </c>
      <c r="R1502" s="30">
        <f t="shared" si="475"/>
        <v>-16.824104980420312</v>
      </c>
      <c r="S1502" s="30">
        <f t="shared" si="476"/>
        <v>1.4110311274777172E-2</v>
      </c>
      <c r="T1502" s="30">
        <f t="shared" si="477"/>
        <v>-13.703196381768254</v>
      </c>
      <c r="U1502" s="39">
        <f t="shared" si="478"/>
        <v>-439743.96998593822</v>
      </c>
      <c r="V1502" s="39">
        <f t="shared" si="471"/>
        <v>-52769.276398312584</v>
      </c>
      <c r="W1502" s="39">
        <f t="shared" si="472"/>
        <v>39453033.915971242</v>
      </c>
      <c r="X1502" s="30">
        <f t="shared" si="473"/>
        <v>328.19274624245207</v>
      </c>
    </row>
  </sheetData>
  <conditionalFormatting sqref="B20:B22">
    <cfRule type="containsText" dxfId="1" priority="1" operator="containsText" text="VALID">
      <formula>NOT(ISERROR(SEARCH("VALID",B20)))</formula>
    </cfRule>
    <cfRule type="containsText" dxfId="0" priority="2" operator="containsText" text="ERROR">
      <formula>NOT(ISERROR(SEARCH("ERROR",B20)))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9CA39-0692-4EC4-8C1C-FADCF62F11E0}">
  <dimension ref="A1:A36"/>
  <sheetViews>
    <sheetView workbookViewId="0">
      <selection activeCell="A37" sqref="A37"/>
    </sheetView>
  </sheetViews>
  <sheetFormatPr defaultRowHeight="14.4" x14ac:dyDescent="0.3"/>
  <sheetData>
    <row r="1" spans="1:1" x14ac:dyDescent="0.3">
      <c r="A1" s="1" t="s">
        <v>80</v>
      </c>
    </row>
    <row r="2" spans="1:1" x14ac:dyDescent="0.3">
      <c r="A2" s="1" t="s">
        <v>72</v>
      </c>
    </row>
    <row r="14" spans="1:1" x14ac:dyDescent="0.3">
      <c r="A14" s="1" t="s">
        <v>73</v>
      </c>
    </row>
    <row r="15" spans="1:1" x14ac:dyDescent="0.3">
      <c r="A15" t="s">
        <v>74</v>
      </c>
    </row>
    <row r="16" spans="1:1" x14ac:dyDescent="0.3">
      <c r="A16" t="s">
        <v>75</v>
      </c>
    </row>
    <row r="17" spans="1:1" x14ac:dyDescent="0.3">
      <c r="A17" t="s">
        <v>76</v>
      </c>
    </row>
    <row r="18" spans="1:1" x14ac:dyDescent="0.3">
      <c r="A18" t="s">
        <v>91</v>
      </c>
    </row>
    <row r="19" spans="1:1" x14ac:dyDescent="0.3">
      <c r="A19" t="s">
        <v>93</v>
      </c>
    </row>
    <row r="31" spans="1:1" x14ac:dyDescent="0.3">
      <c r="A31" s="1" t="s">
        <v>79</v>
      </c>
    </row>
    <row r="32" spans="1:1" x14ac:dyDescent="0.3">
      <c r="A32" s="1" t="s">
        <v>73</v>
      </c>
    </row>
    <row r="33" spans="1:1" x14ac:dyDescent="0.3">
      <c r="A33" t="s">
        <v>81</v>
      </c>
    </row>
    <row r="34" spans="1:1" x14ac:dyDescent="0.3">
      <c r="A34" t="s">
        <v>77</v>
      </c>
    </row>
    <row r="35" spans="1:1" x14ac:dyDescent="0.3">
      <c r="A35" t="s">
        <v>78</v>
      </c>
    </row>
    <row r="36" spans="1:1" x14ac:dyDescent="0.3">
      <c r="A36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9685-6511-49DC-8D42-6D2C92AF6961}">
  <dimension ref="B4:M103"/>
  <sheetViews>
    <sheetView topLeftCell="D1" zoomScale="82" workbookViewId="0">
      <selection activeCell="G29" sqref="G29"/>
    </sheetView>
  </sheetViews>
  <sheetFormatPr defaultColWidth="8.77734375" defaultRowHeight="14.4" x14ac:dyDescent="0.3"/>
  <cols>
    <col min="1" max="1" width="12" style="14" bestFit="1" customWidth="1"/>
    <col min="2" max="2" width="13.33203125" style="14" bestFit="1" customWidth="1"/>
    <col min="3" max="3" width="23.5546875" style="14" bestFit="1" customWidth="1"/>
    <col min="4" max="4" width="22.5546875" style="14" bestFit="1" customWidth="1"/>
    <col min="5" max="7" width="23.5546875" style="14" bestFit="1" customWidth="1"/>
    <col min="8" max="8" width="23.5546875" style="14" customWidth="1"/>
    <col min="9" max="9" width="24.5546875" style="14" customWidth="1"/>
    <col min="10" max="10" width="23.44140625" style="14" bestFit="1" customWidth="1"/>
    <col min="11" max="13" width="24.5546875" style="14" bestFit="1" customWidth="1"/>
    <col min="14" max="16384" width="8.77734375" style="14"/>
  </cols>
  <sheetData>
    <row r="4" spans="2:13" ht="15" thickBot="1" x14ac:dyDescent="0.35">
      <c r="J4" s="14">
        <v>0</v>
      </c>
      <c r="K4" s="14">
        <v>10</v>
      </c>
      <c r="L4" s="14">
        <v>50</v>
      </c>
      <c r="M4" s="14">
        <v>125</v>
      </c>
    </row>
    <row r="5" spans="2:13" x14ac:dyDescent="0.3">
      <c r="B5" s="3" t="s">
        <v>12</v>
      </c>
      <c r="C5" s="4" t="s">
        <v>13</v>
      </c>
      <c r="D5" s="4" t="s">
        <v>14</v>
      </c>
      <c r="E5" s="4" t="s">
        <v>13</v>
      </c>
      <c r="F5" s="4" t="s">
        <v>13</v>
      </c>
      <c r="G5" s="9" t="s">
        <v>13</v>
      </c>
      <c r="H5" s="8"/>
    </row>
    <row r="6" spans="2:13" x14ac:dyDescent="0.3">
      <c r="B6" s="11"/>
      <c r="C6" s="8" t="s">
        <v>17</v>
      </c>
      <c r="D6" s="8" t="s">
        <v>17</v>
      </c>
      <c r="E6" s="8" t="s">
        <v>18</v>
      </c>
      <c r="F6" s="8" t="s">
        <v>19</v>
      </c>
      <c r="G6" s="12" t="s">
        <v>20</v>
      </c>
      <c r="H6" s="8"/>
      <c r="J6" s="8" t="s">
        <v>17</v>
      </c>
      <c r="K6" s="8" t="s">
        <v>18</v>
      </c>
      <c r="L6" s="8" t="s">
        <v>19</v>
      </c>
      <c r="M6" s="12" t="s">
        <v>20</v>
      </c>
    </row>
    <row r="7" spans="2:13" ht="16.8" thickBot="1" x14ac:dyDescent="0.35">
      <c r="B7" s="5" t="s">
        <v>21</v>
      </c>
      <c r="C7" s="6" t="s">
        <v>22</v>
      </c>
      <c r="D7" s="6" t="s">
        <v>23</v>
      </c>
      <c r="E7" s="6" t="s">
        <v>22</v>
      </c>
      <c r="F7" s="6" t="s">
        <v>22</v>
      </c>
      <c r="G7" s="13" t="s">
        <v>22</v>
      </c>
      <c r="H7" s="8"/>
    </row>
    <row r="8" spans="2:13" ht="15.6" x14ac:dyDescent="0.35">
      <c r="B8" s="15">
        <v>0.48449999999999999</v>
      </c>
      <c r="C8" s="16">
        <v>15.25</v>
      </c>
      <c r="D8" s="16">
        <v>99.15</v>
      </c>
      <c r="E8" s="16">
        <v>20.83</v>
      </c>
      <c r="F8" s="16">
        <v>43.18</v>
      </c>
      <c r="G8" s="17">
        <v>85.07</v>
      </c>
      <c r="H8" s="16"/>
      <c r="I8" s="14" t="s">
        <v>39</v>
      </c>
      <c r="J8" s="14">
        <f>J40</f>
        <v>1.0994456289350627</v>
      </c>
      <c r="K8" s="14">
        <f>K65</f>
        <v>1.0992802148536285</v>
      </c>
      <c r="L8" s="14">
        <f>K83</f>
        <v>1.0997650044731653</v>
      </c>
      <c r="M8" s="14">
        <f>K98</f>
        <v>1.0996705119569874</v>
      </c>
    </row>
    <row r="9" spans="2:13" x14ac:dyDescent="0.3">
      <c r="B9" s="15">
        <v>0.57669999999999999</v>
      </c>
      <c r="C9" s="16">
        <v>21.35</v>
      </c>
      <c r="D9" s="16">
        <v>96.6</v>
      </c>
      <c r="E9" s="16">
        <v>29.17</v>
      </c>
      <c r="F9" s="16">
        <v>60.45</v>
      </c>
      <c r="G9" s="17">
        <v>119.1</v>
      </c>
      <c r="H9" s="16"/>
      <c r="I9" s="14" t="s">
        <v>42</v>
      </c>
      <c r="J9" s="14">
        <f>J41</f>
        <v>19.353707050301288</v>
      </c>
      <c r="K9" s="14">
        <f>K66</f>
        <v>26.430277475029783</v>
      </c>
      <c r="L9" s="14">
        <f>K84</f>
        <v>54.830943875915509</v>
      </c>
      <c r="M9" s="14">
        <f>K99</f>
        <v>108.00857188859888</v>
      </c>
    </row>
    <row r="10" spans="2:13" ht="15.6" x14ac:dyDescent="0.35">
      <c r="B10" s="15">
        <v>0.65720000000000001</v>
      </c>
      <c r="C10" s="16">
        <v>28.75</v>
      </c>
      <c r="D10" s="16">
        <v>93.5</v>
      </c>
      <c r="E10" s="16">
        <v>39.28</v>
      </c>
      <c r="F10" s="16">
        <v>81.400000000000006</v>
      </c>
      <c r="G10" s="17">
        <v>160.38999999999999</v>
      </c>
      <c r="H10" s="16"/>
      <c r="I10" s="14" t="s">
        <v>53</v>
      </c>
      <c r="K10" s="14">
        <f>(K4)/((K9/$J$9)-1)</f>
        <v>27.34899236312458</v>
      </c>
      <c r="L10" s="14">
        <f>(L4)/((L9/$J$9)-1)</f>
        <v>27.276232285835889</v>
      </c>
      <c r="M10" s="14">
        <f>(M4)/((M9/$J$9)-1)</f>
        <v>27.287993565837535</v>
      </c>
    </row>
    <row r="11" spans="2:13" x14ac:dyDescent="0.3">
      <c r="B11" s="15">
        <v>0.74570000000000003</v>
      </c>
      <c r="C11" s="16">
        <v>40.799999999999997</v>
      </c>
      <c r="D11" s="16">
        <v>88.42</v>
      </c>
      <c r="E11" s="16">
        <v>55.74</v>
      </c>
      <c r="F11" s="16">
        <v>115.52</v>
      </c>
      <c r="G11" s="17">
        <v>227.6</v>
      </c>
      <c r="H11" s="16"/>
    </row>
    <row r="12" spans="2:13" ht="15" thickBot="1" x14ac:dyDescent="0.35">
      <c r="B12" s="18">
        <v>0.93410000000000004</v>
      </c>
      <c r="C12" s="19">
        <v>109.42</v>
      </c>
      <c r="D12" s="19">
        <v>59.42</v>
      </c>
      <c r="E12" s="19">
        <v>149.54</v>
      </c>
      <c r="F12" s="19" t="s">
        <v>24</v>
      </c>
      <c r="G12" s="20" t="s">
        <v>24</v>
      </c>
      <c r="H12" s="16"/>
      <c r="I12" s="14" t="s">
        <v>49</v>
      </c>
      <c r="J12" s="14">
        <f>1/J8</f>
        <v>0.90954929801177431</v>
      </c>
    </row>
    <row r="13" spans="2:13" x14ac:dyDescent="0.3">
      <c r="B13" s="43" t="s">
        <v>9</v>
      </c>
      <c r="C13" s="43"/>
      <c r="D13" s="43"/>
      <c r="E13" s="43"/>
      <c r="F13" s="43"/>
      <c r="G13" s="43"/>
      <c r="H13" s="43"/>
      <c r="I13" s="43"/>
      <c r="J13" s="43"/>
    </row>
    <row r="16" spans="2:13" ht="15" thickBot="1" x14ac:dyDescent="0.35"/>
    <row r="17" spans="2:12" x14ac:dyDescent="0.3">
      <c r="B17" s="3" t="s">
        <v>10</v>
      </c>
      <c r="C17" s="9" t="s">
        <v>11</v>
      </c>
    </row>
    <row r="18" spans="2:12" ht="17.399999999999999" thickBot="1" x14ac:dyDescent="0.4">
      <c r="B18" s="7" t="s">
        <v>15</v>
      </c>
      <c r="C18" s="10" t="s">
        <v>16</v>
      </c>
      <c r="F18" s="22" t="s">
        <v>47</v>
      </c>
      <c r="G18" s="14">
        <f>SLOPE(C19:C27,B19:B27)</f>
        <v>2.7E-2</v>
      </c>
    </row>
    <row r="19" spans="2:12" x14ac:dyDescent="0.3">
      <c r="B19" s="15">
        <v>0.04</v>
      </c>
      <c r="C19" s="17">
        <v>6.1199999999999997E-2</v>
      </c>
      <c r="F19" s="23" t="s">
        <v>48</v>
      </c>
      <c r="G19" s="14">
        <f>INTERCEPT(C19:C27,B19:B27)</f>
        <v>6.0522222222222213E-2</v>
      </c>
    </row>
    <row r="20" spans="2:12" x14ac:dyDescent="0.3">
      <c r="B20" s="15">
        <v>0.08</v>
      </c>
      <c r="C20" s="17">
        <v>6.3700000000000007E-2</v>
      </c>
    </row>
    <row r="21" spans="2:12" x14ac:dyDescent="0.3">
      <c r="B21" s="15">
        <v>0.12</v>
      </c>
      <c r="C21" s="17">
        <v>6.3600000000000004E-2</v>
      </c>
    </row>
    <row r="22" spans="2:12" x14ac:dyDescent="0.3">
      <c r="B22" s="15">
        <v>0.16</v>
      </c>
      <c r="C22" s="17">
        <v>6.4799999999999996E-2</v>
      </c>
    </row>
    <row r="23" spans="2:12" x14ac:dyDescent="0.3">
      <c r="B23" s="15">
        <v>0.2</v>
      </c>
      <c r="C23" s="17">
        <v>6.6000000000000003E-2</v>
      </c>
    </row>
    <row r="24" spans="2:12" x14ac:dyDescent="0.3">
      <c r="B24" s="15">
        <v>0.24</v>
      </c>
      <c r="C24" s="17">
        <v>6.6500000000000004E-2</v>
      </c>
    </row>
    <row r="25" spans="2:12" x14ac:dyDescent="0.3">
      <c r="B25" s="15">
        <v>0.28000000000000003</v>
      </c>
      <c r="C25" s="17">
        <v>6.7100000000000007E-2</v>
      </c>
    </row>
    <row r="26" spans="2:12" x14ac:dyDescent="0.3">
      <c r="B26" s="15">
        <v>0.32</v>
      </c>
      <c r="C26" s="17">
        <v>6.9599999999999995E-2</v>
      </c>
    </row>
    <row r="27" spans="2:12" ht="15" thickBot="1" x14ac:dyDescent="0.35">
      <c r="B27" s="18">
        <v>0.36</v>
      </c>
      <c r="C27" s="20">
        <v>7.0800000000000002E-2</v>
      </c>
    </row>
    <row r="28" spans="2:12" x14ac:dyDescent="0.3">
      <c r="B28" s="43" t="s">
        <v>8</v>
      </c>
      <c r="C28" s="43"/>
      <c r="D28" s="43"/>
      <c r="E28" s="43"/>
      <c r="F28" s="43"/>
    </row>
    <row r="30" spans="2:12" ht="15" thickBot="1" x14ac:dyDescent="0.35"/>
    <row r="31" spans="2:12" x14ac:dyDescent="0.3">
      <c r="B31" s="3" t="s">
        <v>12</v>
      </c>
      <c r="C31" s="4" t="s">
        <v>13</v>
      </c>
      <c r="D31" s="4" t="s">
        <v>14</v>
      </c>
      <c r="E31" s="4" t="s">
        <v>26</v>
      </c>
      <c r="F31" s="4"/>
      <c r="G31" s="9"/>
      <c r="H31" s="8"/>
    </row>
    <row r="32" spans="2:12" ht="16.8" x14ac:dyDescent="0.35">
      <c r="B32" s="11"/>
      <c r="C32" s="8" t="s">
        <v>17</v>
      </c>
      <c r="D32" s="8" t="s">
        <v>17</v>
      </c>
      <c r="E32" s="8" t="s">
        <v>27</v>
      </c>
      <c r="F32" s="8" t="s">
        <v>29</v>
      </c>
      <c r="G32" s="12" t="s">
        <v>25</v>
      </c>
      <c r="H32" s="8" t="s">
        <v>37</v>
      </c>
      <c r="L32" s="14" t="s">
        <v>37</v>
      </c>
    </row>
    <row r="33" spans="2:12" ht="16.8" thickBot="1" x14ac:dyDescent="0.35">
      <c r="B33" s="5" t="s">
        <v>21</v>
      </c>
      <c r="C33" s="6" t="s">
        <v>22</v>
      </c>
      <c r="D33" s="6" t="s">
        <v>23</v>
      </c>
      <c r="E33" s="6" t="s">
        <v>28</v>
      </c>
      <c r="F33" s="6" t="s">
        <v>30</v>
      </c>
      <c r="G33" s="13" t="s">
        <v>31</v>
      </c>
      <c r="H33" s="8"/>
      <c r="I33" s="14" t="s">
        <v>40</v>
      </c>
      <c r="L33" s="14" t="s">
        <v>38</v>
      </c>
    </row>
    <row r="34" spans="2:12" x14ac:dyDescent="0.3">
      <c r="B34" s="15">
        <v>0.48449999999999999</v>
      </c>
      <c r="C34" s="16">
        <v>15.25</v>
      </c>
      <c r="D34" s="16">
        <v>99.15</v>
      </c>
      <c r="E34" s="16">
        <f>D34/(250-C34)</f>
        <v>0.4223642172523962</v>
      </c>
      <c r="F34" s="16">
        <f>1/E34</f>
        <v>2.3676248108925866</v>
      </c>
      <c r="G34" s="17">
        <f t="shared" ref="G34:H38" si="0">1/B34</f>
        <v>2.0639834881320951</v>
      </c>
      <c r="H34" s="16">
        <f t="shared" si="0"/>
        <v>6.5573770491803282E-2</v>
      </c>
      <c r="I34" s="14" t="s">
        <v>32</v>
      </c>
      <c r="J34" s="21">
        <f>SLOPE(F34:F38,G34:G38)</f>
        <v>1.8921291235846301E-3</v>
      </c>
      <c r="K34" s="14" t="s">
        <v>24</v>
      </c>
      <c r="L34" s="14">
        <f>1/C34</f>
        <v>6.5573770491803282E-2</v>
      </c>
    </row>
    <row r="35" spans="2:12" ht="16.8" x14ac:dyDescent="0.35">
      <c r="B35" s="15">
        <v>0.57669999999999999</v>
      </c>
      <c r="C35" s="16">
        <v>21.35</v>
      </c>
      <c r="D35" s="16">
        <v>96.6</v>
      </c>
      <c r="E35" s="16">
        <f t="shared" ref="E35:E38" si="1">D35/(250-C35)</f>
        <v>0.4224797725781762</v>
      </c>
      <c r="F35" s="16">
        <f t="shared" ref="F35:F38" si="2">1/E35</f>
        <v>2.366977225672878</v>
      </c>
      <c r="G35" s="17">
        <f t="shared" si="0"/>
        <v>1.7340038148083927</v>
      </c>
      <c r="H35" s="16">
        <f t="shared" si="0"/>
        <v>4.6838407494145196E-2</v>
      </c>
      <c r="I35" s="8" t="s">
        <v>33</v>
      </c>
      <c r="J35" s="21">
        <f>1/INTERCEPT(F34:F38,G34:G38)</f>
        <v>0.42307861848573175</v>
      </c>
      <c r="K35" s="14" t="s">
        <v>36</v>
      </c>
      <c r="L35" s="14">
        <f t="shared" ref="L35:L38" si="3">1/C35</f>
        <v>4.6838407494145196E-2</v>
      </c>
    </row>
    <row r="36" spans="2:12" x14ac:dyDescent="0.3">
      <c r="B36" s="15">
        <v>0.65720000000000001</v>
      </c>
      <c r="C36" s="16">
        <v>28.75</v>
      </c>
      <c r="D36" s="16">
        <v>93.5</v>
      </c>
      <c r="E36" s="16">
        <f t="shared" si="1"/>
        <v>0.42259887005649716</v>
      </c>
      <c r="F36" s="16">
        <f t="shared" si="2"/>
        <v>2.3663101604278074</v>
      </c>
      <c r="G36" s="17">
        <f t="shared" si="0"/>
        <v>1.5216068167985393</v>
      </c>
      <c r="H36" s="16">
        <f t="shared" si="0"/>
        <v>3.4782608695652174E-2</v>
      </c>
      <c r="I36" s="14" t="s">
        <v>34</v>
      </c>
      <c r="J36" s="21">
        <f>J34*J35</f>
        <v>8.0051937560280371E-4</v>
      </c>
      <c r="K36" s="14" t="s">
        <v>35</v>
      </c>
      <c r="L36" s="14">
        <f t="shared" si="3"/>
        <v>3.4782608695652174E-2</v>
      </c>
    </row>
    <row r="37" spans="2:12" x14ac:dyDescent="0.3">
      <c r="B37" s="15">
        <v>0.74570000000000003</v>
      </c>
      <c r="C37" s="16">
        <v>40.799999999999997</v>
      </c>
      <c r="D37" s="16">
        <v>88.42</v>
      </c>
      <c r="E37" s="16">
        <f t="shared" si="1"/>
        <v>0.42265774378585091</v>
      </c>
      <c r="F37" s="16">
        <f t="shared" si="2"/>
        <v>2.3659805473874687</v>
      </c>
      <c r="G37" s="17">
        <f t="shared" si="0"/>
        <v>1.3410218586562961</v>
      </c>
      <c r="H37" s="16">
        <f t="shared" si="0"/>
        <v>2.4509803921568631E-2</v>
      </c>
      <c r="L37" s="14">
        <f t="shared" si="3"/>
        <v>2.4509803921568631E-2</v>
      </c>
    </row>
    <row r="38" spans="2:12" ht="15" thickBot="1" x14ac:dyDescent="0.35">
      <c r="B38" s="18">
        <v>0.93410000000000004</v>
      </c>
      <c r="C38" s="19">
        <v>109.42</v>
      </c>
      <c r="D38" s="19">
        <v>59.42</v>
      </c>
      <c r="E38" s="19">
        <f t="shared" si="1"/>
        <v>0.42267747901550723</v>
      </c>
      <c r="F38" s="19">
        <f t="shared" si="2"/>
        <v>2.3658700774150114</v>
      </c>
      <c r="G38" s="20">
        <f t="shared" si="0"/>
        <v>1.0705491917353602</v>
      </c>
      <c r="H38" s="16">
        <f t="shared" si="0"/>
        <v>9.1390970572107471E-3</v>
      </c>
      <c r="L38" s="14">
        <f t="shared" si="3"/>
        <v>9.1390970572107471E-3</v>
      </c>
    </row>
    <row r="39" spans="2:12" x14ac:dyDescent="0.3">
      <c r="G39" s="14">
        <v>0</v>
      </c>
      <c r="H39" s="14">
        <f>INTERCEPT(H34:H38,G34:G38)</f>
        <v>-5.1669674573899739E-2</v>
      </c>
      <c r="I39" s="14" t="s">
        <v>41</v>
      </c>
    </row>
    <row r="40" spans="2:12" ht="15.6" x14ac:dyDescent="0.35">
      <c r="I40" s="14" t="s">
        <v>39</v>
      </c>
      <c r="J40" s="14">
        <f>1/INTERCEPT(G34:G38,L34:L38)</f>
        <v>1.0994456289350627</v>
      </c>
    </row>
    <row r="41" spans="2:12" x14ac:dyDescent="0.3">
      <c r="I41" s="14" t="s">
        <v>42</v>
      </c>
      <c r="J41" s="14">
        <f>J40*SLOPE(G34:G38,L34:L38)</f>
        <v>19.353707050301288</v>
      </c>
      <c r="K41" s="14" t="s">
        <v>44</v>
      </c>
    </row>
    <row r="43" spans="2:12" x14ac:dyDescent="0.3">
      <c r="I43" s="14" t="s">
        <v>43</v>
      </c>
    </row>
    <row r="44" spans="2:12" ht="16.8" thickBot="1" x14ac:dyDescent="0.35">
      <c r="I44" s="5" t="s">
        <v>21</v>
      </c>
      <c r="J44" s="6" t="s">
        <v>22</v>
      </c>
      <c r="K44" s="6" t="s">
        <v>23</v>
      </c>
    </row>
    <row r="45" spans="2:12" x14ac:dyDescent="0.3">
      <c r="I45" s="15">
        <v>0.48449999999999999</v>
      </c>
      <c r="J45" s="16">
        <f>$J$41*I45/($J$40-I45)</f>
        <v>15.248292897226456</v>
      </c>
      <c r="K45" s="16">
        <f>$J$35*(250-J45)</f>
        <v>99.318427928208564</v>
      </c>
    </row>
    <row r="46" spans="2:12" x14ac:dyDescent="0.3">
      <c r="I46" s="15">
        <v>0.57669999999999999</v>
      </c>
      <c r="J46" s="16">
        <f t="shared" ref="J46:J49" si="4">$J$41*I46/($J$40-I46)</f>
        <v>21.351269600563693</v>
      </c>
      <c r="K46" s="16">
        <f t="shared" ref="K46:K49" si="5">$J$35*(250-J46)</f>
        <v>96.73638897591006</v>
      </c>
    </row>
    <row r="47" spans="2:12" x14ac:dyDescent="0.3">
      <c r="I47" s="15">
        <v>0.65720000000000001</v>
      </c>
      <c r="J47" s="16">
        <f t="shared" si="4"/>
        <v>28.760615009550818</v>
      </c>
      <c r="K47" s="16">
        <f t="shared" si="5"/>
        <v>93.601653356392177</v>
      </c>
    </row>
    <row r="48" spans="2:12" x14ac:dyDescent="0.3">
      <c r="I48" s="15">
        <v>0.74570000000000003</v>
      </c>
      <c r="J48" s="16">
        <f t="shared" si="4"/>
        <v>40.797845024564175</v>
      </c>
      <c r="K48" s="16">
        <f t="shared" si="5"/>
        <v>88.508958711245342</v>
      </c>
    </row>
    <row r="49" spans="2:11" ht="15" thickBot="1" x14ac:dyDescent="0.35">
      <c r="I49" s="18">
        <v>0.93410000000000004</v>
      </c>
      <c r="J49" s="16">
        <f t="shared" si="4"/>
        <v>109.33641168576915</v>
      </c>
      <c r="K49" s="16">
        <f t="shared" si="5"/>
        <v>59.51175661523051</v>
      </c>
    </row>
    <row r="62" spans="2:11" ht="15" thickBot="1" x14ac:dyDescent="0.35"/>
    <row r="63" spans="2:11" x14ac:dyDescent="0.3">
      <c r="B63" s="3" t="s">
        <v>12</v>
      </c>
      <c r="C63" s="4" t="s">
        <v>13</v>
      </c>
      <c r="D63" s="4"/>
      <c r="E63" s="4"/>
    </row>
    <row r="64" spans="2:11" x14ac:dyDescent="0.3">
      <c r="B64" s="11"/>
      <c r="C64" s="8" t="s">
        <v>18</v>
      </c>
      <c r="D64" s="8"/>
      <c r="E64" s="8"/>
    </row>
    <row r="65" spans="2:11" ht="17.399999999999999" thickBot="1" x14ac:dyDescent="0.4">
      <c r="B65" s="5" t="s">
        <v>21</v>
      </c>
      <c r="C65" s="6" t="s">
        <v>22</v>
      </c>
      <c r="D65" s="6" t="s">
        <v>45</v>
      </c>
      <c r="E65" s="6" t="s">
        <v>46</v>
      </c>
      <c r="J65" s="14" t="s">
        <v>39</v>
      </c>
      <c r="K65" s="14">
        <f>1/INTERCEPT(D66:D70,E66:E70)</f>
        <v>1.0992802148536285</v>
      </c>
    </row>
    <row r="66" spans="2:11" x14ac:dyDescent="0.3">
      <c r="B66" s="15">
        <v>0.48449999999999999</v>
      </c>
      <c r="C66" s="16">
        <v>20.83</v>
      </c>
      <c r="D66" s="16">
        <f>1/B66</f>
        <v>2.0639834881320951</v>
      </c>
      <c r="E66" s="16">
        <f>1/C66</f>
        <v>4.8007681228996645E-2</v>
      </c>
      <c r="J66" s="14" t="s">
        <v>42</v>
      </c>
      <c r="K66" s="14">
        <f>SLOPE(D66:D70,E66:E70)*K65</f>
        <v>26.430277475029783</v>
      </c>
    </row>
    <row r="67" spans="2:11" x14ac:dyDescent="0.3">
      <c r="B67" s="15">
        <v>0.57669999999999999</v>
      </c>
      <c r="C67" s="16">
        <v>29.17</v>
      </c>
      <c r="D67" s="16">
        <f t="shared" ref="D67:D70" si="6">1/B67</f>
        <v>1.7340038148083927</v>
      </c>
      <c r="E67" s="16">
        <f t="shared" ref="E67:E70" si="7">1/C67</f>
        <v>3.4281796366129581E-2</v>
      </c>
    </row>
    <row r="68" spans="2:11" x14ac:dyDescent="0.3">
      <c r="B68" s="15">
        <v>0.65720000000000001</v>
      </c>
      <c r="C68" s="16">
        <v>39.28</v>
      </c>
      <c r="D68" s="16">
        <f t="shared" si="6"/>
        <v>1.5216068167985393</v>
      </c>
      <c r="E68" s="16">
        <f t="shared" si="7"/>
        <v>2.545824847250509E-2</v>
      </c>
    </row>
    <row r="69" spans="2:11" x14ac:dyDescent="0.3">
      <c r="B69" s="15">
        <v>0.74570000000000003</v>
      </c>
      <c r="C69" s="16">
        <v>55.74</v>
      </c>
      <c r="D69" s="16">
        <f t="shared" si="6"/>
        <v>1.3410218586562961</v>
      </c>
      <c r="E69" s="16">
        <f t="shared" si="7"/>
        <v>1.7940437746681019E-2</v>
      </c>
    </row>
    <row r="70" spans="2:11" ht="15" thickBot="1" x14ac:dyDescent="0.35">
      <c r="B70" s="18">
        <v>0.93410000000000004</v>
      </c>
      <c r="C70" s="19">
        <v>149.54</v>
      </c>
      <c r="D70" s="19">
        <f t="shared" si="6"/>
        <v>1.0705491917353602</v>
      </c>
      <c r="E70" s="19">
        <f t="shared" si="7"/>
        <v>6.6871740002674871E-3</v>
      </c>
    </row>
    <row r="71" spans="2:11" x14ac:dyDescent="0.3">
      <c r="D71" s="14">
        <v>0</v>
      </c>
      <c r="E71" s="14">
        <f>INTERCEPT(E66:E70,D66:D70)</f>
        <v>-3.7835390377239708E-2</v>
      </c>
    </row>
    <row r="80" spans="2:11" ht="15" thickBot="1" x14ac:dyDescent="0.35"/>
    <row r="81" spans="2:11" x14ac:dyDescent="0.3">
      <c r="B81" s="3" t="s">
        <v>12</v>
      </c>
      <c r="C81" s="4" t="s">
        <v>13</v>
      </c>
      <c r="D81" s="4"/>
      <c r="E81" s="4"/>
    </row>
    <row r="82" spans="2:11" x14ac:dyDescent="0.3">
      <c r="B82" s="11"/>
      <c r="C82" s="8" t="s">
        <v>19</v>
      </c>
      <c r="D82" s="8"/>
      <c r="E82" s="8"/>
    </row>
    <row r="83" spans="2:11" ht="17.399999999999999" thickBot="1" x14ac:dyDescent="0.4">
      <c r="B83" s="5" t="s">
        <v>21</v>
      </c>
      <c r="C83" s="6" t="s">
        <v>22</v>
      </c>
      <c r="D83" s="6" t="s">
        <v>45</v>
      </c>
      <c r="E83" s="6" t="s">
        <v>46</v>
      </c>
      <c r="J83" s="14" t="s">
        <v>39</v>
      </c>
      <c r="K83" s="14">
        <f>1/INTERCEPT(D84:D88,E84:E88)</f>
        <v>1.0997650044731653</v>
      </c>
    </row>
    <row r="84" spans="2:11" x14ac:dyDescent="0.3">
      <c r="B84" s="15">
        <v>0.48449999999999999</v>
      </c>
      <c r="C84" s="16">
        <v>43.18</v>
      </c>
      <c r="D84" s="16">
        <f t="shared" ref="D84:E87" si="8">1/B84</f>
        <v>2.0639834881320951</v>
      </c>
      <c r="E84" s="16">
        <f t="shared" si="8"/>
        <v>2.3158869847151459E-2</v>
      </c>
      <c r="J84" s="14" t="s">
        <v>42</v>
      </c>
      <c r="K84" s="14">
        <f>SLOPE(D84:D88,E84:E88)*K83</f>
        <v>54.830943875915509</v>
      </c>
    </row>
    <row r="85" spans="2:11" x14ac:dyDescent="0.3">
      <c r="B85" s="15">
        <v>0.57669999999999999</v>
      </c>
      <c r="C85" s="16">
        <v>60.45</v>
      </c>
      <c r="D85" s="16">
        <f t="shared" si="8"/>
        <v>1.7340038148083927</v>
      </c>
      <c r="E85" s="16">
        <f t="shared" si="8"/>
        <v>1.6542597187758478E-2</v>
      </c>
    </row>
    <row r="86" spans="2:11" x14ac:dyDescent="0.3">
      <c r="B86" s="15">
        <v>0.65720000000000001</v>
      </c>
      <c r="C86" s="16">
        <v>81.400000000000006</v>
      </c>
      <c r="D86" s="16">
        <f t="shared" si="8"/>
        <v>1.5216068167985393</v>
      </c>
      <c r="E86" s="16">
        <f t="shared" si="8"/>
        <v>1.2285012285012284E-2</v>
      </c>
    </row>
    <row r="87" spans="2:11" x14ac:dyDescent="0.3">
      <c r="B87" s="15">
        <v>0.74570000000000003</v>
      </c>
      <c r="C87" s="16">
        <v>115.52</v>
      </c>
      <c r="D87" s="16">
        <f t="shared" si="8"/>
        <v>1.3410218586562961</v>
      </c>
      <c r="E87" s="16">
        <f t="shared" si="8"/>
        <v>8.6565096952908593E-3</v>
      </c>
    </row>
    <row r="88" spans="2:11" ht="15" thickBot="1" x14ac:dyDescent="0.35">
      <c r="B88" s="18">
        <v>0.93410000000000004</v>
      </c>
      <c r="C88" s="19" t="s">
        <v>24</v>
      </c>
      <c r="D88" s="19">
        <v>0</v>
      </c>
      <c r="E88" s="14">
        <f>INTERCEPT(E84:E87,D84:D87)</f>
        <v>-1.823787619177189E-2</v>
      </c>
    </row>
    <row r="89" spans="2:11" x14ac:dyDescent="0.3">
      <c r="D89" s="14">
        <v>0</v>
      </c>
      <c r="E89" s="14">
        <f>INTERCEPT(E84:E87,D84:D87)</f>
        <v>-1.823787619177189E-2</v>
      </c>
    </row>
    <row r="92" spans="2:11" x14ac:dyDescent="0.3">
      <c r="E92" s="14">
        <f>INTERCEPT(E87:E90,D87:D90)</f>
        <v>-1.823787619177189E-2</v>
      </c>
    </row>
    <row r="95" spans="2:11" ht="15" thickBot="1" x14ac:dyDescent="0.35"/>
    <row r="96" spans="2:11" x14ac:dyDescent="0.3">
      <c r="B96" s="3" t="s">
        <v>12</v>
      </c>
      <c r="C96" s="9" t="s">
        <v>13</v>
      </c>
      <c r="D96" s="4"/>
      <c r="E96" s="4"/>
    </row>
    <row r="97" spans="2:11" x14ac:dyDescent="0.3">
      <c r="B97" s="11"/>
      <c r="C97" s="12" t="s">
        <v>20</v>
      </c>
      <c r="D97" s="8"/>
      <c r="E97" s="8"/>
    </row>
    <row r="98" spans="2:11" ht="17.399999999999999" thickBot="1" x14ac:dyDescent="0.4">
      <c r="B98" s="5" t="s">
        <v>21</v>
      </c>
      <c r="C98" s="13" t="s">
        <v>22</v>
      </c>
      <c r="D98" s="6" t="s">
        <v>45</v>
      </c>
      <c r="E98" s="6" t="s">
        <v>46</v>
      </c>
      <c r="J98" s="14" t="s">
        <v>39</v>
      </c>
      <c r="K98" s="14">
        <f>1/INTERCEPT(D99:D103,E99:E103)</f>
        <v>1.0996705119569874</v>
      </c>
    </row>
    <row r="99" spans="2:11" x14ac:dyDescent="0.3">
      <c r="B99" s="15">
        <v>0.48449999999999999</v>
      </c>
      <c r="C99" s="17">
        <v>85.07</v>
      </c>
      <c r="D99" s="16">
        <f t="shared" ref="D99:E102" si="9">1/B99</f>
        <v>2.0639834881320951</v>
      </c>
      <c r="E99" s="16">
        <f t="shared" si="9"/>
        <v>1.1755025273304338E-2</v>
      </c>
      <c r="J99" s="14" t="s">
        <v>42</v>
      </c>
      <c r="K99" s="14">
        <f>SLOPE(D99:D103,E99:E103)*K98</f>
        <v>108.00857188859888</v>
      </c>
    </row>
    <row r="100" spans="2:11" x14ac:dyDescent="0.3">
      <c r="B100" s="15">
        <v>0.57669999999999999</v>
      </c>
      <c r="C100" s="17">
        <v>119.1</v>
      </c>
      <c r="D100" s="16">
        <f t="shared" si="9"/>
        <v>1.7340038148083927</v>
      </c>
      <c r="E100" s="16">
        <f t="shared" si="9"/>
        <v>8.3963056255247689E-3</v>
      </c>
    </row>
    <row r="101" spans="2:11" x14ac:dyDescent="0.3">
      <c r="B101" s="15">
        <v>0.65720000000000001</v>
      </c>
      <c r="C101" s="17">
        <v>160.38999999999999</v>
      </c>
      <c r="D101" s="16">
        <f t="shared" si="9"/>
        <v>1.5216068167985393</v>
      </c>
      <c r="E101" s="16">
        <f t="shared" si="9"/>
        <v>6.234802668495543E-3</v>
      </c>
    </row>
    <row r="102" spans="2:11" x14ac:dyDescent="0.3">
      <c r="B102" s="15">
        <v>0.74570000000000003</v>
      </c>
      <c r="C102" s="17">
        <v>227.6</v>
      </c>
      <c r="D102" s="16">
        <f t="shared" si="9"/>
        <v>1.3410218586562961</v>
      </c>
      <c r="E102" s="16">
        <f t="shared" si="9"/>
        <v>4.3936731107205628E-3</v>
      </c>
    </row>
    <row r="103" spans="2:11" ht="15" thickBot="1" x14ac:dyDescent="0.35">
      <c r="B103" s="18">
        <v>0.93410000000000004</v>
      </c>
      <c r="C103" s="20" t="s">
        <v>24</v>
      </c>
      <c r="D103" s="19">
        <v>0</v>
      </c>
      <c r="E103" s="19">
        <f>INTERCEPT(E99:E102,D99:D102)</f>
        <v>-9.258524225497184E-3</v>
      </c>
    </row>
  </sheetData>
  <mergeCells count="2">
    <mergeCell ref="B13:J13"/>
    <mergeCell ref="B28:F2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4DCFE-F7AA-4CC9-AFCA-9ED70F0D9739}">
  <dimension ref="A1"/>
  <sheetViews>
    <sheetView topLeftCell="F1" zoomScale="115" zoomScaleNormal="115" workbookViewId="0">
      <selection activeCell="T26" sqref="T26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E478DF1B165445B797528AE487D5F0" ma:contentTypeVersion="17" ma:contentTypeDescription="Create a new document." ma:contentTypeScope="" ma:versionID="b15fdda460e774b4da450f7964017f94">
  <xsd:schema xmlns:xsd="http://www.w3.org/2001/XMLSchema" xmlns:xs="http://www.w3.org/2001/XMLSchema" xmlns:p="http://schemas.microsoft.com/office/2006/metadata/properties" xmlns:ns3="72da41b2-7232-4b9f-bca1-01241bc33071" xmlns:ns4="9387e342-1601-46d9-a5ce-362cc25c143f" targetNamespace="http://schemas.microsoft.com/office/2006/metadata/properties" ma:root="true" ma:fieldsID="b1feeb629131e442d691d41881170e56" ns3:_="" ns4:_="">
    <xsd:import namespace="72da41b2-7232-4b9f-bca1-01241bc33071"/>
    <xsd:import namespace="9387e342-1601-46d9-a5ce-362cc25c143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LengthInSeconds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da41b2-7232-4b9f-bca1-01241bc330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7e342-1601-46d9-a5ce-362cc25c14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2da41b2-7232-4b9f-bca1-01241bc3307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F23EC2-98BC-48C0-ADD9-06BBECE1B6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da41b2-7232-4b9f-bca1-01241bc33071"/>
    <ds:schemaRef ds:uri="9387e342-1601-46d9-a5ce-362cc25c14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F8600C-E4DB-44EC-B88B-976529768932}">
  <ds:schemaRefs>
    <ds:schemaRef ds:uri="9387e342-1601-46d9-a5ce-362cc25c143f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72da41b2-7232-4b9f-bca1-01241bc3307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36EA21D-48C6-492B-9CF1-179079E7ECC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Title Page</vt:lpstr>
      <vt:lpstr>Data Analysis</vt:lpstr>
      <vt:lpstr>Reactor</vt:lpstr>
      <vt:lpstr>Assumptions and considerations</vt:lpstr>
      <vt:lpstr>Experimental Data</vt:lpstr>
      <vt:lpstr>Models</vt:lpstr>
      <vt:lpstr>'Data Analysis'!x__Ref180839610</vt:lpstr>
      <vt:lpstr>'Experimental Data'!x__Ref180839610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Brown</dc:creator>
  <cp:keywords/>
  <dc:description/>
  <cp:lastModifiedBy>Samuel Harrison</cp:lastModifiedBy>
  <cp:revision/>
  <dcterms:created xsi:type="dcterms:W3CDTF">2024-10-30T04:10:17Z</dcterms:created>
  <dcterms:modified xsi:type="dcterms:W3CDTF">2024-11-19T19:22:56Z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0x01010041E478DF1B165445B797528AE487D5F0</vt:lpwstr>
  </property>
</Properties>
</file>