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ADI_serial" sheetId="1" state="visible" r:id="rId2"/>
    <sheet name="ADI_scalar" sheetId="2" state="visible" r:id="rId3"/>
    <sheet name="ADI_AVX" sheetId="3" state="visible" r:id="rId4"/>
    <sheet name="ADI_scaling" sheetId="4" state="visible" r:id="rId5"/>
    <sheet name="RW_runtime" sheetId="5" state="visible" r:id="rId6"/>
    <sheet name="RW_scaling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<sst xmlns="http://schemas.openxmlformats.org/spreadsheetml/2006/main" count="84" uniqueCount="28">
  <si>
    <t xml:space="preserve">N</t>
  </si>
  <si>
    <t xml:space="preserve">n_steps</t>
  </si>
  <si>
    <t xml:space="preserve">adds</t>
  </si>
  <si>
    <t xml:space="preserve">mults</t>
  </si>
  <si>
    <t xml:space="preserve">divs</t>
  </si>
  <si>
    <t xml:space="preserve">flops</t>
  </si>
  <si>
    <t xml:space="preserve">cycles</t>
  </si>
  <si>
    <t xml:space="preserve">perf</t>
  </si>
  <si>
    <t xml:space="preserve">L1 miss</t>
  </si>
  <si>
    <t xml:space="preserve">L2 miss</t>
  </si>
  <si>
    <t xml:space="preserve">L3 miss</t>
  </si>
  <si>
    <t xml:space="preserve">opIL2</t>
  </si>
  <si>
    <t xml:space="preserve">opIL3</t>
  </si>
  <si>
    <t xml:space="preserve">opIRAM</t>
  </si>
  <si>
    <t xml:space="preserve">peak perf</t>
  </si>
  <si>
    <t xml:space="preserve">% peak</t>
  </si>
  <si>
    <t xml:space="preserve">Strong</t>
  </si>
  <si>
    <t xml:space="preserve">N = 3840</t>
  </si>
  <si>
    <t xml:space="preserve">Weak</t>
  </si>
  <si>
    <t xml:space="preserve">n_threads</t>
  </si>
  <si>
    <t xml:space="preserve">speedup</t>
  </si>
  <si>
    <t xml:space="preserve">efficiency</t>
  </si>
  <si>
    <t xml:space="preserve">AVX</t>
  </si>
  <si>
    <t xml:space="preserve">N = 7680</t>
  </si>
  <si>
    <t xml:space="preserve">Serial</t>
  </si>
  <si>
    <t xml:space="preserve">Scalar</t>
  </si>
  <si>
    <t xml:space="preserve">N = 3842</t>
  </si>
  <si>
    <t xml:space="preserve">N = 7682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</si>
</sst>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E+00"/>
    <numFmt numFmtId="166" formatCode="0.000"/>
    <numFmt numFmtId="167" formatCode="0%"/>
    <numFmt numFmtId="168" formatCode="0.0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7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19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1"/>
  <sheetViews>
    <sheetView windowProtection="false" showFormulas="false" showGridLines="true" showRowColHeaders="true" showZeros="true" rightToLeft="false" tabSelected="false" showOutlineSymbols="true" defaultGridColor="true" view="normal" topLeftCell="E1" colorId="64" zoomScale="100" zoomScaleNormal="100" zoomScalePageLayoutView="100" workbookViewId="0">
      <selection pane="topLeft" activeCell="G2" activeCellId="0" sqref="G2"/>
    </sheetView>
  </sheetViews>
  <sheetFormatPr defaultRowHeight="12.75"/>
  <cols>
    <col collapsed="false" hidden="false" max="1" min="1" style="0" width="8.63775510204082"/>
    <col collapsed="false" hidden="false" max="2" min="2" style="1" width="7.69387755102041"/>
    <col collapsed="false" hidden="false" max="6" min="3" style="1" width="8.63775510204082"/>
    <col collapsed="false" hidden="false" max="7" min="7" style="1" width="9.16836734693878"/>
    <col collapsed="false" hidden="false" max="8" min="8" style="0" width="8.63775510204082"/>
    <col collapsed="false" hidden="false" max="13" min="9" style="0" width="8.77551020408163"/>
    <col collapsed="false" hidden="false" max="14" min="14" style="0" width="9.86224489795918"/>
    <col collapsed="false" hidden="false" max="1025" min="15" style="0" width="8.63775510204082"/>
  </cols>
  <sheetData>
    <row r="1" customFormat="false" ht="12.75" hidden="false" customHeight="false" outlineLevel="0" collapsed="false">
      <c r="A1" s="0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0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customFormat="false" ht="12.75" hidden="false" customHeight="false" outlineLevel="0" collapsed="false">
      <c r="A2" s="0" t="n">
        <v>10</v>
      </c>
      <c r="B2" s="2" t="n">
        <v>1000</v>
      </c>
      <c r="C2" s="1" t="n">
        <f aca="false">B2*2*((A2-2)*(4+(A2-3)*7))</f>
        <v>848000</v>
      </c>
      <c r="D2" s="1" t="n">
        <f aca="false">B2*2*((A2-2)*(5+(A2-3)*8))</f>
        <v>976000</v>
      </c>
      <c r="E2" s="1" t="n">
        <f aca="false">B2*2*(A2-2+(A2-2)*(A2-3))</f>
        <v>128000</v>
      </c>
      <c r="F2" s="1" t="n">
        <f aca="false">C2+D2+E2</f>
        <v>1952000</v>
      </c>
      <c r="G2" s="1" t="n">
        <v>2660340</v>
      </c>
      <c r="H2" s="3" t="n">
        <f aca="false">F2/G2</f>
        <v>0.733740800048114</v>
      </c>
      <c r="I2" s="1" t="n">
        <v>7875</v>
      </c>
      <c r="J2" s="1" t="n">
        <v>3934</v>
      </c>
      <c r="K2" s="1" t="n">
        <v>940</v>
      </c>
      <c r="L2" s="3" t="n">
        <f aca="false">$F2/(I2*64/10)</f>
        <v>38.7301587301587</v>
      </c>
      <c r="M2" s="3" t="n">
        <f aca="false">$F2/(J2*64/10)</f>
        <v>77.5292323335028</v>
      </c>
      <c r="N2" s="3" t="n">
        <f aca="false">$F2/(K2*64/10)</f>
        <v>324.468085106383</v>
      </c>
    </row>
    <row r="3" customFormat="false" ht="12.75" hidden="false" customHeight="false" outlineLevel="0" collapsed="false">
      <c r="A3" s="0" t="n">
        <v>18</v>
      </c>
      <c r="B3" s="2" t="n">
        <v>1000</v>
      </c>
      <c r="C3" s="1" t="n">
        <f aca="false">B3*2*((A3-2)*(4+(A3-3)*7))</f>
        <v>3488000</v>
      </c>
      <c r="D3" s="1" t="n">
        <f aca="false">B3*2*((A3-2)*(5+(A3-3)*8))</f>
        <v>4000000</v>
      </c>
      <c r="E3" s="1" t="n">
        <f aca="false">B3*2*(A3-2+(A3-2)*(A3-3))</f>
        <v>512000</v>
      </c>
      <c r="F3" s="1" t="n">
        <f aca="false">C3+D3+E3</f>
        <v>8000000</v>
      </c>
      <c r="G3" s="1" t="n">
        <v>15212056</v>
      </c>
      <c r="H3" s="3" t="n">
        <f aca="false">F3/G3</f>
        <v>0.5258986687927</v>
      </c>
      <c r="I3" s="1" t="n">
        <v>8975</v>
      </c>
      <c r="J3" s="1" t="n">
        <v>3914</v>
      </c>
      <c r="K3" s="1" t="n">
        <v>977</v>
      </c>
      <c r="L3" s="3" t="n">
        <f aca="false">$F3/(I3*64/10)</f>
        <v>139.275766016713</v>
      </c>
      <c r="M3" s="3" t="n">
        <f aca="false">$F3/(J3*64/10)</f>
        <v>319.366377107818</v>
      </c>
      <c r="N3" s="3" t="n">
        <f aca="false">$F3/(K3*64/10)</f>
        <v>1279.42681678608</v>
      </c>
    </row>
    <row r="4" customFormat="false" ht="12.75" hidden="false" customHeight="false" outlineLevel="0" collapsed="false">
      <c r="A4" s="0" t="n">
        <v>34</v>
      </c>
      <c r="B4" s="2" t="n">
        <v>1000</v>
      </c>
      <c r="C4" s="1" t="n">
        <f aca="false">B4*2*((A4-2)*(4+(A4-3)*7))</f>
        <v>14144000</v>
      </c>
      <c r="D4" s="1" t="n">
        <f aca="false">B4*2*((A4-2)*(5+(A4-3)*8))</f>
        <v>16192000</v>
      </c>
      <c r="E4" s="1" t="n">
        <f aca="false">B4*2*(A4-2+(A4-2)*(A4-3))</f>
        <v>2048000</v>
      </c>
      <c r="F4" s="1" t="n">
        <f aca="false">C4+D4+E4</f>
        <v>32384000</v>
      </c>
      <c r="G4" s="1" t="n">
        <v>67465372</v>
      </c>
      <c r="H4" s="3" t="n">
        <f aca="false">F4/G4</f>
        <v>0.480009211243955</v>
      </c>
      <c r="I4" s="1" t="n">
        <v>17861</v>
      </c>
      <c r="J4" s="1" t="n">
        <v>4862</v>
      </c>
      <c r="K4" s="1" t="n">
        <v>946</v>
      </c>
      <c r="L4" s="3" t="n">
        <f aca="false">$F4/(I4*64/10)</f>
        <v>283.298807457589</v>
      </c>
      <c r="M4" s="3" t="n">
        <f aca="false">$F4/(J4*64/10)</f>
        <v>1040.72398190045</v>
      </c>
      <c r="N4" s="3" t="n">
        <f aca="false">$F4/(K4*64/10)</f>
        <v>5348.83720930233</v>
      </c>
    </row>
    <row r="5" customFormat="false" ht="12.75" hidden="false" customHeight="false" outlineLevel="0" collapsed="false">
      <c r="A5" s="0" t="n">
        <v>66</v>
      </c>
      <c r="B5" s="2" t="n">
        <v>1000</v>
      </c>
      <c r="C5" s="1" t="n">
        <f aca="false">B5*2*((A5-2)*(4+(A5-3)*7))</f>
        <v>56960000</v>
      </c>
      <c r="D5" s="1" t="n">
        <f aca="false">B5*2*((A5-2)*(5+(A5-3)*8))</f>
        <v>65152000</v>
      </c>
      <c r="E5" s="1" t="n">
        <f aca="false">B5*2*(A5-2+(A5-2)*(A5-3))</f>
        <v>8192000</v>
      </c>
      <c r="F5" s="1" t="n">
        <f aca="false">C5+D5+E5</f>
        <v>130304000</v>
      </c>
      <c r="G5" s="1" t="n">
        <v>283717286</v>
      </c>
      <c r="H5" s="3" t="n">
        <f aca="false">F5/G5</f>
        <v>0.459274095833555</v>
      </c>
      <c r="I5" s="1" t="n">
        <v>20017453</v>
      </c>
      <c r="J5" s="1" t="n">
        <v>5791</v>
      </c>
      <c r="K5" s="1" t="n">
        <v>982</v>
      </c>
      <c r="L5" s="3" t="n">
        <f aca="false">$F5/(I5*64/10)</f>
        <v>1.01711241684944</v>
      </c>
      <c r="M5" s="3" t="n">
        <f aca="false">$F5/(J5*64/10)</f>
        <v>3515.80037989984</v>
      </c>
      <c r="N5" s="3" t="n">
        <f aca="false">$F5/(K5*64/10)</f>
        <v>20733.1975560081</v>
      </c>
    </row>
    <row r="6" customFormat="false" ht="12.75" hidden="false" customHeight="false" outlineLevel="0" collapsed="false">
      <c r="A6" s="0" t="n">
        <v>122</v>
      </c>
      <c r="B6" s="2" t="n">
        <v>1000</v>
      </c>
      <c r="C6" s="1" t="n">
        <f aca="false">B6*2*((A6-2)*(4+(A6-3)*7))</f>
        <v>200880000</v>
      </c>
      <c r="D6" s="1" t="n">
        <f aca="false">B6*2*((A6-2)*(5+(A6-3)*8))</f>
        <v>229680000</v>
      </c>
      <c r="E6" s="1" t="n">
        <f aca="false">B6*2*(A6-2+(A6-2)*(A6-3))</f>
        <v>28800000</v>
      </c>
      <c r="F6" s="1" t="n">
        <f aca="false">C6+D6+E6</f>
        <v>459360000</v>
      </c>
      <c r="G6" s="1" t="n">
        <v>1023417704</v>
      </c>
      <c r="H6" s="3" t="n">
        <f aca="false">F6/G6</f>
        <v>0.448848987275288</v>
      </c>
      <c r="I6" s="1" t="n">
        <v>90096187</v>
      </c>
      <c r="J6" s="1" t="n">
        <v>414650</v>
      </c>
      <c r="K6" s="1" t="n">
        <v>983</v>
      </c>
      <c r="L6" s="3" t="n">
        <f aca="false">$F6/(I6*64/10)</f>
        <v>0.796648586249272</v>
      </c>
      <c r="M6" s="3" t="n">
        <f aca="false">$F6/(J6*64/10)</f>
        <v>173.097793319667</v>
      </c>
      <c r="N6" s="3" t="n">
        <f aca="false">$F6/(K6*64/10)</f>
        <v>73016.2767039675</v>
      </c>
    </row>
    <row r="7" customFormat="false" ht="12.75" hidden="false" customHeight="false" outlineLevel="0" collapsed="false">
      <c r="A7" s="0" t="n">
        <v>242</v>
      </c>
      <c r="B7" s="2" t="n">
        <v>1000</v>
      </c>
      <c r="C7" s="1" t="n">
        <f aca="false">B7*2*((A7-2)*(4+(A7-3)*7))</f>
        <v>804960000</v>
      </c>
      <c r="D7" s="1" t="n">
        <f aca="false">B7*2*((A7-2)*(5+(A7-3)*8))</f>
        <v>920160000</v>
      </c>
      <c r="E7" s="1" t="n">
        <f aca="false">B7*2*(A7-2+(A7-2)*(A7-3))</f>
        <v>115200000</v>
      </c>
      <c r="F7" s="1" t="n">
        <f aca="false">C7+D7+E7</f>
        <v>1840320000</v>
      </c>
      <c r="G7" s="1" t="n">
        <v>4149885946</v>
      </c>
      <c r="H7" s="3" t="n">
        <f aca="false">F7/G7</f>
        <v>0.443462790049411</v>
      </c>
      <c r="I7" s="1" t="n">
        <v>2545226463</v>
      </c>
      <c r="J7" s="1" t="n">
        <v>199105307</v>
      </c>
      <c r="K7" s="1" t="n">
        <v>1526</v>
      </c>
      <c r="L7" s="3" t="n">
        <f aca="false">$F7/(I7*64/10)</f>
        <v>0.112976194527332</v>
      </c>
      <c r="M7" s="3" t="n">
        <f aca="false">$F7/(J7*64/10)</f>
        <v>1.44421062568664</v>
      </c>
      <c r="N7" s="3" t="n">
        <f aca="false">$F7/(K7*64/10)</f>
        <v>188433.81389253</v>
      </c>
    </row>
    <row r="8" customFormat="false" ht="12.75" hidden="false" customHeight="false" outlineLevel="0" collapsed="false">
      <c r="A8" s="0" t="n">
        <v>482</v>
      </c>
      <c r="B8" s="2" t="n">
        <v>1000</v>
      </c>
      <c r="C8" s="1" t="n">
        <f aca="false">B8*2*((A8-2)*(4+(A8-3)*7))</f>
        <v>3222720000</v>
      </c>
      <c r="D8" s="1" t="n">
        <f aca="false">B8*2*((A8-2)*(5+(A8-3)*8))</f>
        <v>3683520000</v>
      </c>
      <c r="E8" s="1" t="n">
        <f aca="false">B8*2*(A8-2+(A8-2)*(A8-3))</f>
        <v>460800000</v>
      </c>
      <c r="F8" s="1" t="n">
        <f aca="false">C8+D8+E8</f>
        <v>7367040000</v>
      </c>
      <c r="G8" s="1" t="n">
        <v>16714511968</v>
      </c>
      <c r="H8" s="3" t="n">
        <f aca="false">F8/G8</f>
        <v>0.44075711059373</v>
      </c>
      <c r="I8" s="1" t="n">
        <v>8279550387</v>
      </c>
      <c r="J8" s="1" t="n">
        <v>3040574187</v>
      </c>
      <c r="K8" s="1" t="n">
        <v>1163</v>
      </c>
      <c r="L8" s="3" t="n">
        <f aca="false">$F8/(I8*64/10)</f>
        <v>0.139029288571923</v>
      </c>
      <c r="M8" s="3" t="n">
        <f aca="false">$F8/(J8*64/10)</f>
        <v>0.378579810656006</v>
      </c>
      <c r="N8" s="3" t="n">
        <f aca="false">$F8/(K8*64/10)</f>
        <v>989767.841788478</v>
      </c>
    </row>
    <row r="9" customFormat="false" ht="12.75" hidden="false" customHeight="false" outlineLevel="0" collapsed="false">
      <c r="A9" s="0" t="n">
        <v>962</v>
      </c>
      <c r="B9" s="2" t="n">
        <v>1000</v>
      </c>
      <c r="C9" s="1" t="n">
        <f aca="false">B9*2*((A9-2)*(4+(A9-3)*7))</f>
        <v>12896640000</v>
      </c>
      <c r="D9" s="1" t="n">
        <f aca="false">B9*2*((A9-2)*(5+(A9-3)*8))</f>
        <v>14739840000</v>
      </c>
      <c r="E9" s="1" t="n">
        <f aca="false">B9*2*(A9-2+(A9-2)*(A9-3))</f>
        <v>1843200000</v>
      </c>
      <c r="F9" s="1" t="n">
        <f aca="false">C9+D9+E9</f>
        <v>29479680000</v>
      </c>
      <c r="G9" s="1" t="n">
        <v>78836296474</v>
      </c>
      <c r="H9" s="3" t="n">
        <f aca="false">F9/G9</f>
        <v>0.373935373913998</v>
      </c>
      <c r="I9" s="1" t="n">
        <v>41517051230</v>
      </c>
      <c r="J9" s="1" t="n">
        <v>7318079178</v>
      </c>
      <c r="K9" s="1" t="n">
        <v>287681</v>
      </c>
      <c r="L9" s="3" t="n">
        <f aca="false">$F9/(I9*64/10)</f>
        <v>0.110947185879897</v>
      </c>
      <c r="M9" s="3" t="n">
        <f aca="false">$F9/(J9*64/10)</f>
        <v>0.62942746149118</v>
      </c>
      <c r="N9" s="3" t="n">
        <f aca="false">$F9/(K9*64/10)</f>
        <v>16011.4849433922</v>
      </c>
    </row>
    <row r="10" customFormat="false" ht="12.75" hidden="false" customHeight="false" outlineLevel="0" collapsed="false">
      <c r="A10" s="0" t="n">
        <v>1922</v>
      </c>
      <c r="B10" s="2" t="n">
        <v>1000</v>
      </c>
      <c r="C10" s="1" t="n">
        <f aca="false">B10*2*((A10-2)*(4+(A10-3)*7))</f>
        <v>51598080000</v>
      </c>
      <c r="D10" s="1" t="n">
        <f aca="false">B10*2*((A10-2)*(5+(A10-3)*8))</f>
        <v>58970880000</v>
      </c>
      <c r="E10" s="1" t="n">
        <f aca="false">B10*2*(A10-2+(A10-2)*(A10-3))</f>
        <v>7372800000</v>
      </c>
      <c r="F10" s="1" t="n">
        <f aca="false">C10+D10+E10</f>
        <v>117941760000</v>
      </c>
      <c r="G10" s="1" t="n">
        <v>354014868042</v>
      </c>
      <c r="H10" s="3" t="n">
        <f aca="false">F10/G10</f>
        <v>0.333154821017312</v>
      </c>
      <c r="I10" s="1" t="n">
        <v>194136835505</v>
      </c>
      <c r="J10" s="1" t="n">
        <v>139489232975</v>
      </c>
      <c r="K10" s="1" t="n">
        <v>7893370650</v>
      </c>
      <c r="L10" s="3" t="n">
        <f aca="false">$F10/(I10*64/10)</f>
        <v>0.0949247985425485</v>
      </c>
      <c r="M10" s="3" t="n">
        <f aca="false">$F10/(J10*64/10)</f>
        <v>0.132113422713442</v>
      </c>
      <c r="N10" s="3" t="n">
        <f aca="false">$F10/(K10*64/10)</f>
        <v>2.33466801663495</v>
      </c>
    </row>
    <row r="11" customFormat="false" ht="12.75" hidden="false" customHeight="false" outlineLevel="0" collapsed="false">
      <c r="A11" s="0" t="n">
        <v>3842</v>
      </c>
      <c r="B11" s="2" t="n">
        <v>1000</v>
      </c>
      <c r="C11" s="1" t="n">
        <f aca="false">B11*2*((A11-2)*(4+(A11-3)*7))</f>
        <v>206415360000</v>
      </c>
      <c r="D11" s="1" t="n">
        <f aca="false">B11*2*((A11-2)*(5+(A11-3)*8))</f>
        <v>235906560000</v>
      </c>
      <c r="E11" s="1" t="n">
        <f aca="false">B11*2*(A11-2+(A11-2)*(A11-3))</f>
        <v>29491200000</v>
      </c>
      <c r="F11" s="1" t="n">
        <f aca="false">C11+D11+E11</f>
        <v>471813120000</v>
      </c>
      <c r="G11" s="1" t="n">
        <v>1545784109690</v>
      </c>
      <c r="H11" s="3" t="n">
        <f aca="false">F11/G11</f>
        <v>0.305225753740359</v>
      </c>
      <c r="I11" s="1" t="n">
        <v>984391427372</v>
      </c>
      <c r="J11" s="1" t="n">
        <v>663780020907</v>
      </c>
      <c r="K11" s="1" t="n">
        <v>38542235695</v>
      </c>
      <c r="L11" s="3" t="n">
        <f aca="false">$F11/(I11*64/10)</f>
        <v>0.0748897216596148</v>
      </c>
      <c r="M11" s="3" t="n">
        <f aca="false">$F11/(J11*64/10)</f>
        <v>0.111062095390076</v>
      </c>
      <c r="N11" s="3" t="n">
        <f aca="false">$F11/(K11*64/10)</f>
        <v>1.91272765242219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11"/>
  <sheetViews>
    <sheetView windowProtection="false" showFormulas="false" showGridLines="true" showRowColHeaders="true" showZeros="true" rightToLeft="false" tabSelected="false" showOutlineSymbols="true" defaultGridColor="true" view="normal" topLeftCell="D1" colorId="64" zoomScale="100" zoomScaleNormal="100" zoomScalePageLayoutView="100" workbookViewId="0">
      <selection pane="topLeft" activeCell="F2" activeCellId="0" sqref="F2"/>
    </sheetView>
  </sheetViews>
  <sheetFormatPr defaultRowHeight="12.75"/>
  <cols>
    <col collapsed="false" hidden="false" max="1" min="1" style="0" width="8.63775510204082"/>
    <col collapsed="false" hidden="false" max="2" min="2" style="1" width="8.77551020408163"/>
    <col collapsed="false" hidden="false" max="5" min="3" style="1" width="8.63775510204082"/>
    <col collapsed="false" hidden="false" max="6" min="6" style="1" width="9.43877551020408"/>
    <col collapsed="false" hidden="false" max="7" min="7" style="0" width="8.63775510204082"/>
    <col collapsed="false" hidden="false" max="8" min="8" style="0" width="8.23469387755102"/>
    <col collapsed="false" hidden="false" max="9" min="9" style="0" width="7.1530612244898"/>
    <col collapsed="false" hidden="false" max="12" min="10" style="1" width="8.50510204081633"/>
    <col collapsed="false" hidden="false" max="14" min="13" style="0" width="8.63775510204082"/>
    <col collapsed="false" hidden="false" max="15" min="15" style="0" width="9.71938775510204"/>
    <col collapsed="false" hidden="false" max="1025" min="16" style="0" width="8.63775510204082"/>
  </cols>
  <sheetData>
    <row r="1" customFormat="false" ht="12.75" hidden="false" customHeight="false" outlineLevel="0" collapsed="false">
      <c r="A1" s="0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6</v>
      </c>
      <c r="G1" s="0" t="s">
        <v>7</v>
      </c>
      <c r="H1" s="1" t="s">
        <v>14</v>
      </c>
      <c r="I1" s="1" t="s">
        <v>15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customFormat="false" ht="12.75" hidden="false" customHeight="false" outlineLevel="0" collapsed="false">
      <c r="A2" s="0" t="n">
        <v>10</v>
      </c>
      <c r="B2" s="2" t="n">
        <v>1000</v>
      </c>
      <c r="C2" s="1" t="n">
        <f aca="false">B2*2*(FLOOR((A2-2)/8,1)*(16+24+(A2-3)*(24+8))+MOD(A2-2,8)*(2+3+(A2-3)*(3+1)))</f>
        <v>528000</v>
      </c>
      <c r="D2" s="1" t="n">
        <f aca="false">B2*2*(FLOOR((A2-2)/8,1)*(24+16+(A2-3)*(16+8))+MOD(A2-2,8)*(3+2+(A2-3)*(2+1)))</f>
        <v>416000</v>
      </c>
      <c r="E2" s="1" t="n">
        <f aca="false">C2+D2</f>
        <v>944000</v>
      </c>
      <c r="F2" s="1" t="n">
        <v>609455</v>
      </c>
      <c r="G2" s="3" t="n">
        <f aca="false">E2/F2</f>
        <v>1.54892485909542</v>
      </c>
      <c r="H2" s="3" t="n">
        <f aca="false">2*E2/(MIN(C2:D2)+ABS(D2-C2))</f>
        <v>3.57575757575758</v>
      </c>
      <c r="I2" s="4" t="n">
        <f aca="false">G2/H2</f>
        <v>0.433173901272448</v>
      </c>
      <c r="J2" s="1" t="n">
        <v>7524</v>
      </c>
      <c r="K2" s="1" t="n">
        <v>3712</v>
      </c>
      <c r="L2" s="1" t="n">
        <v>922</v>
      </c>
      <c r="M2" s="3" t="n">
        <f aca="false">$E2/(J2*64)</f>
        <v>1.96039340776183</v>
      </c>
      <c r="N2" s="3" t="n">
        <f aca="false">$E2/(K2*64)</f>
        <v>3.97359913793103</v>
      </c>
      <c r="O2" s="3" t="n">
        <f aca="false">$E2/(L2*64)</f>
        <v>15.997830802603</v>
      </c>
    </row>
    <row r="3" customFormat="false" ht="12.75" hidden="false" customHeight="false" outlineLevel="0" collapsed="false">
      <c r="A3" s="0" t="n">
        <v>18</v>
      </c>
      <c r="B3" s="2" t="n">
        <v>1000</v>
      </c>
      <c r="C3" s="1" t="n">
        <f aca="false">B3*2*(FLOOR((A3-2)/8,1)*(16+24+(A3-3)*(24+8))+MOD(A3-2,8)*(2+3+(A3-3)*(3+1)))</f>
        <v>2080000</v>
      </c>
      <c r="D3" s="1" t="n">
        <f aca="false">B3*2*(FLOOR((A3-2)/8,1)*(24+16+(A3-3)*(16+8))+MOD(A3-2,8)*(3+2+(A3-3)*(2+1)))</f>
        <v>1600000</v>
      </c>
      <c r="E3" s="1" t="n">
        <f aca="false">C3+D3</f>
        <v>3680000</v>
      </c>
      <c r="F3" s="1" t="n">
        <v>2140148</v>
      </c>
      <c r="G3" s="3" t="n">
        <f aca="false">E3/F3</f>
        <v>1.71950724903138</v>
      </c>
      <c r="H3" s="3" t="n">
        <f aca="false">2*E3/(MIN(C3:D3)+ABS(D3-C3))</f>
        <v>3.53846153846154</v>
      </c>
      <c r="I3" s="4" t="n">
        <f aca="false">G3/H3</f>
        <v>0.485947700813215</v>
      </c>
      <c r="J3" s="1" t="n">
        <v>9065</v>
      </c>
      <c r="K3" s="1" t="n">
        <v>4069</v>
      </c>
      <c r="L3" s="1" t="n">
        <v>1007</v>
      </c>
      <c r="M3" s="3" t="n">
        <f aca="false">$E3/(J3*64)</f>
        <v>6.3430777716492</v>
      </c>
      <c r="N3" s="3" t="n">
        <f aca="false">$E3/(K3*64)</f>
        <v>14.1312361759646</v>
      </c>
      <c r="O3" s="3" t="n">
        <f aca="false">$E3/(L3*64)</f>
        <v>57.1002979145978</v>
      </c>
    </row>
    <row r="4" customFormat="false" ht="12.75" hidden="false" customHeight="false" outlineLevel="0" collapsed="false">
      <c r="A4" s="0" t="n">
        <v>34</v>
      </c>
      <c r="B4" s="2" t="n">
        <v>1000</v>
      </c>
      <c r="C4" s="1" t="n">
        <f aca="false">B4*2*(FLOOR((A4-2)/8,1)*(16+24+(A4-3)*(24+8))+MOD(A4-2,8)*(2+3+(A4-3)*(3+1)))</f>
        <v>8256000</v>
      </c>
      <c r="D4" s="1" t="n">
        <f aca="false">B4*2*(FLOOR((A4-2)/8,1)*(24+16+(A4-3)*(16+8))+MOD(A4-2,8)*(3+2+(A4-3)*(2+1)))</f>
        <v>6272000</v>
      </c>
      <c r="E4" s="1" t="n">
        <f aca="false">C4+D4</f>
        <v>14528000</v>
      </c>
      <c r="F4" s="1" t="n">
        <v>8580912</v>
      </c>
      <c r="G4" s="3" t="n">
        <f aca="false">E4/F4</f>
        <v>1.69306013160373</v>
      </c>
      <c r="H4" s="3" t="n">
        <f aca="false">2*E4/(MIN(C4:D4)+ABS(D4-C4))</f>
        <v>3.51937984496124</v>
      </c>
      <c r="I4" s="4" t="n">
        <f aca="false">G4/H4</f>
        <v>0.481067746645112</v>
      </c>
      <c r="J4" s="1" t="n">
        <v>85116</v>
      </c>
      <c r="K4" s="1" t="n">
        <v>4696</v>
      </c>
      <c r="L4" s="1" t="n">
        <v>1017</v>
      </c>
      <c r="M4" s="3" t="n">
        <f aca="false">$E4/(J4*64)</f>
        <v>2.66694863480427</v>
      </c>
      <c r="N4" s="3" t="n">
        <f aca="false">$E4/(K4*64)</f>
        <v>48.3390119250426</v>
      </c>
      <c r="O4" s="3" t="n">
        <f aca="false">$E4/(L4*64)</f>
        <v>223.205506391347</v>
      </c>
    </row>
    <row r="5" customFormat="false" ht="12.75" hidden="false" customHeight="false" outlineLevel="0" collapsed="false">
      <c r="A5" s="0" t="n">
        <v>66</v>
      </c>
      <c r="B5" s="2" t="n">
        <v>1000</v>
      </c>
      <c r="C5" s="1" t="n">
        <f aca="false">B5*2*(FLOOR((A5-2)/8,1)*(16+24+(A5-3)*(24+8))+MOD(A5-2,8)*(2+3+(A5-3)*(3+1)))</f>
        <v>32896000</v>
      </c>
      <c r="D5" s="1" t="n">
        <f aca="false">B5*2*(FLOOR((A5-2)/8,1)*(24+16+(A5-3)*(16+8))+MOD(A5-2,8)*(3+2+(A5-3)*(2+1)))</f>
        <v>24832000</v>
      </c>
      <c r="E5" s="1" t="n">
        <f aca="false">C5+D5</f>
        <v>57728000</v>
      </c>
      <c r="F5" s="1" t="n">
        <v>34565558</v>
      </c>
      <c r="G5" s="3" t="n">
        <f aca="false">E5/F5</f>
        <v>1.6701017816637</v>
      </c>
      <c r="H5" s="3" t="n">
        <f aca="false">2*E5/(MIN(C5:D5)+ABS(D5-C5))</f>
        <v>3.50972762645914</v>
      </c>
      <c r="I5" s="4" t="n">
        <f aca="false">G5/H5</f>
        <v>0.475849398988438</v>
      </c>
      <c r="J5" s="1" t="n">
        <v>20930905</v>
      </c>
      <c r="K5" s="1" t="n">
        <v>7655</v>
      </c>
      <c r="L5" s="1" t="n">
        <v>1022</v>
      </c>
      <c r="M5" s="3" t="n">
        <f aca="false">$E5/(J5*64)</f>
        <v>0.043094171035605</v>
      </c>
      <c r="N5" s="3" t="n">
        <f aca="false">$E5/(K5*64)</f>
        <v>117.831482691052</v>
      </c>
      <c r="O5" s="3" t="n">
        <f aca="false">$E5/(L5*64)</f>
        <v>882.583170254403</v>
      </c>
    </row>
    <row r="6" customFormat="false" ht="12.75" hidden="false" customHeight="false" outlineLevel="0" collapsed="false">
      <c r="A6" s="0" t="n">
        <v>122</v>
      </c>
      <c r="B6" s="2" t="n">
        <v>1000</v>
      </c>
      <c r="C6" s="1" t="n">
        <f aca="false">B6*2*(FLOOR((A6-2)/8,1)*(16+24+(A6-3)*(24+8))+MOD(A6-2,8)*(2+3+(A6-3)*(3+1)))</f>
        <v>115440000</v>
      </c>
      <c r="D6" s="1" t="n">
        <f aca="false">B6*2*(FLOOR((A6-2)/8,1)*(24+16+(A6-3)*(16+8))+MOD(A6-2,8)*(3+2+(A6-3)*(2+1)))</f>
        <v>86880000</v>
      </c>
      <c r="E6" s="1" t="n">
        <f aca="false">C6+D6</f>
        <v>202320000</v>
      </c>
      <c r="F6" s="1" t="n">
        <v>124533788</v>
      </c>
      <c r="G6" s="3" t="n">
        <f aca="false">E6/F6</f>
        <v>1.6246193362399</v>
      </c>
      <c r="H6" s="3" t="n">
        <f aca="false">2*E6/(MIN(C6:D6)+ABS(D6-C6))</f>
        <v>3.5051975051975</v>
      </c>
      <c r="I6" s="4" t="n">
        <f aca="false">G6/H6</f>
        <v>0.463488671845427</v>
      </c>
      <c r="J6" s="1" t="n">
        <v>129531963</v>
      </c>
      <c r="K6" s="1" t="n">
        <v>3459625</v>
      </c>
      <c r="L6" s="1" t="n">
        <v>1061</v>
      </c>
      <c r="M6" s="3" t="n">
        <f aca="false">$E6/(J6*64)</f>
        <v>0.0244051732621392</v>
      </c>
      <c r="N6" s="3" t="n">
        <f aca="false">$E6/(K6*64)</f>
        <v>0.913755103515554</v>
      </c>
      <c r="O6" s="3" t="n">
        <f aca="false">$E6/(L6*64)</f>
        <v>2979.50047125353</v>
      </c>
    </row>
    <row r="7" customFormat="false" ht="12.75" hidden="false" customHeight="false" outlineLevel="0" collapsed="false">
      <c r="A7" s="0" t="n">
        <v>242</v>
      </c>
      <c r="B7" s="2" t="n">
        <v>1000</v>
      </c>
      <c r="C7" s="1" t="n">
        <f aca="false">B7*2*(FLOOR((A7-2)/8,1)*(16+24+(A7-3)*(24+8))+MOD(A7-2,8)*(2+3+(A7-3)*(3+1)))</f>
        <v>461280000</v>
      </c>
      <c r="D7" s="1" t="n">
        <f aca="false">B7*2*(FLOOR((A7-2)/8,1)*(24+16+(A7-3)*(16+8))+MOD(A7-2,8)*(3+2+(A7-3)*(2+1)))</f>
        <v>346560000</v>
      </c>
      <c r="E7" s="1" t="n">
        <f aca="false">C7+D7</f>
        <v>807840000</v>
      </c>
      <c r="F7" s="1" t="n">
        <v>570110102</v>
      </c>
      <c r="G7" s="3" t="n">
        <f aca="false">E7/F7</f>
        <v>1.41698945022377</v>
      </c>
      <c r="H7" s="3" t="n">
        <f aca="false">2*E7/(MIN(C7:D7)+ABS(D7-C7))</f>
        <v>3.50260145681582</v>
      </c>
      <c r="I7" s="4" t="n">
        <f aca="false">G7/H7</f>
        <v>0.404553434838101</v>
      </c>
      <c r="J7" s="1" t="n">
        <v>792273251</v>
      </c>
      <c r="K7" s="1" t="n">
        <v>218016192</v>
      </c>
      <c r="L7" s="1" t="n">
        <v>1052</v>
      </c>
      <c r="M7" s="3" t="n">
        <f aca="false">$E7/(J7*64)</f>
        <v>0.0159320032376052</v>
      </c>
      <c r="N7" s="3" t="n">
        <f aca="false">$E7/(K7*64)</f>
        <v>0.0578970758282027</v>
      </c>
      <c r="O7" s="3" t="n">
        <f aca="false">$E7/(L7*64)</f>
        <v>11998.5741444867</v>
      </c>
    </row>
    <row r="8" customFormat="false" ht="12.75" hidden="false" customHeight="false" outlineLevel="0" collapsed="false">
      <c r="A8" s="0" t="n">
        <v>482</v>
      </c>
      <c r="B8" s="2" t="n">
        <v>1000</v>
      </c>
      <c r="C8" s="1" t="n">
        <f aca="false">B8*2*(FLOOR((A8-2)/8,1)*(16+24+(A8-3)*(24+8))+MOD(A8-2,8)*(2+3+(A8-3)*(3+1)))</f>
        <v>1844160000</v>
      </c>
      <c r="D8" s="1" t="n">
        <f aca="false">B8*2*(FLOOR((A8-2)/8,1)*(24+16+(A8-3)*(16+8))+MOD(A8-2,8)*(3+2+(A8-3)*(2+1)))</f>
        <v>1384320000</v>
      </c>
      <c r="E8" s="1" t="n">
        <f aca="false">C8+D8</f>
        <v>3228480000</v>
      </c>
      <c r="F8" s="1" t="n">
        <v>2455958232</v>
      </c>
      <c r="G8" s="3" t="n">
        <f aca="false">E8/F8</f>
        <v>1.314550043211</v>
      </c>
      <c r="H8" s="3" t="n">
        <f aca="false">2*E8/(MIN(C8:D8)+ABS(D8-C8))</f>
        <v>3.50130140551796</v>
      </c>
      <c r="I8" s="4" t="n">
        <f aca="false">G8/H8</f>
        <v>0.375446124443699</v>
      </c>
      <c r="J8" s="1" t="n">
        <v>3339787446</v>
      </c>
      <c r="K8" s="1" t="n">
        <v>1297444347</v>
      </c>
      <c r="L8" s="1" t="n">
        <v>1216</v>
      </c>
      <c r="M8" s="3" t="n">
        <f aca="false">$E8/(J8*64)</f>
        <v>0.0151042546316584</v>
      </c>
      <c r="N8" s="3" t="n">
        <f aca="false">$E8/(K8*64)</f>
        <v>0.0388802803886277</v>
      </c>
      <c r="O8" s="3" t="n">
        <f aca="false">$E8/(L8*64)</f>
        <v>41484.375</v>
      </c>
    </row>
    <row r="9" customFormat="false" ht="12.75" hidden="false" customHeight="false" outlineLevel="0" collapsed="false">
      <c r="A9" s="0" t="n">
        <v>962</v>
      </c>
      <c r="B9" s="2" t="n">
        <v>1000</v>
      </c>
      <c r="C9" s="1" t="n">
        <f aca="false">B9*2*(FLOOR((A9-2)/8,1)*(16+24+(A9-3)*(24+8))+MOD(A9-2,8)*(2+3+(A9-3)*(3+1)))</f>
        <v>7374720000</v>
      </c>
      <c r="D9" s="1" t="n">
        <f aca="false">B9*2*(FLOOR((A9-2)/8,1)*(24+16+(A9-3)*(16+8))+MOD(A9-2,8)*(3+2+(A9-3)*(2+1)))</f>
        <v>5533440000</v>
      </c>
      <c r="E9" s="1" t="n">
        <f aca="false">C9+D9</f>
        <v>12908160000</v>
      </c>
      <c r="F9" s="1" t="n">
        <v>13341730856</v>
      </c>
      <c r="G9" s="3" t="n">
        <f aca="false">E9/F9</f>
        <v>0.967502653090546</v>
      </c>
      <c r="H9" s="3" t="n">
        <f aca="false">2*E9/(MIN(C9:D9)+ABS(D9-C9))</f>
        <v>3.50065087216871</v>
      </c>
      <c r="I9" s="4" t="n">
        <f aca="false">G9/H9</f>
        <v>0.276377933253071</v>
      </c>
      <c r="J9" s="1" t="n">
        <v>14055724285</v>
      </c>
      <c r="K9" s="1" t="n">
        <v>7345197550</v>
      </c>
      <c r="L9" s="1" t="n">
        <v>809193</v>
      </c>
      <c r="M9" s="3" t="n">
        <f aca="false">$E9/(J9*64)</f>
        <v>0.0143493139101512</v>
      </c>
      <c r="N9" s="3" t="n">
        <f aca="false">$E9/(K9*64)</f>
        <v>0.0274587577293956</v>
      </c>
      <c r="O9" s="3" t="n">
        <f aca="false">$E9/(L9*64)</f>
        <v>249.248325183238</v>
      </c>
    </row>
    <row r="10" customFormat="false" ht="12.75" hidden="false" customHeight="false" outlineLevel="0" collapsed="false">
      <c r="A10" s="0" t="n">
        <v>1922</v>
      </c>
      <c r="B10" s="2" t="n">
        <v>1000</v>
      </c>
      <c r="C10" s="1" t="n">
        <f aca="false">B10*2*(FLOOR((A10-2)/8,1)*(16+24+(A10-3)*(24+8))+MOD(A10-2,8)*(2+3+(A10-3)*(3+1)))</f>
        <v>29495040000</v>
      </c>
      <c r="D10" s="1" t="n">
        <f aca="false">B10*2*(FLOOR((A10-2)/8,1)*(24+16+(A10-3)*(16+8))+MOD(A10-2,8)*(3+2+(A10-3)*(2+1)))</f>
        <v>22126080000</v>
      </c>
      <c r="E10" s="1" t="n">
        <f aca="false">C10+D10</f>
        <v>51621120000</v>
      </c>
      <c r="F10" s="1" t="n">
        <v>77109120432</v>
      </c>
      <c r="G10" s="3" t="n">
        <f aca="false">E10/F10</f>
        <v>0.669455438095977</v>
      </c>
      <c r="H10" s="3" t="n">
        <f aca="false">2*E10/(MIN(C10:D10)+ABS(D10-C10))</f>
        <v>3.50032547845333</v>
      </c>
      <c r="I10" s="4" t="n">
        <f aca="false">G10/H10</f>
        <v>0.191255196757242</v>
      </c>
      <c r="J10" s="1" t="n">
        <v>59007828325</v>
      </c>
      <c r="K10" s="1" t="n">
        <v>36446923740</v>
      </c>
      <c r="L10" s="1" t="n">
        <v>7789079598</v>
      </c>
      <c r="M10" s="3" t="n">
        <f aca="false">$E10/(J10*64)</f>
        <v>0.0136690338027281</v>
      </c>
      <c r="N10" s="3" t="n">
        <f aca="false">$E10/(K10*64)</f>
        <v>0.0221302627830504</v>
      </c>
      <c r="O10" s="3" t="n">
        <f aca="false">$E10/(L10*64)</f>
        <v>0.103552671384576</v>
      </c>
    </row>
    <row r="11" customFormat="false" ht="12.75" hidden="false" customHeight="false" outlineLevel="0" collapsed="false">
      <c r="A11" s="0" t="n">
        <v>3842</v>
      </c>
      <c r="B11" s="2" t="n">
        <v>1000</v>
      </c>
      <c r="C11" s="1" t="n">
        <f aca="false">B11*2*(FLOOR((A11-2)/8,1)*(16+24+(A11-3)*(24+8))+MOD(A11-2,8)*(2+3+(A11-3)*(3+1)))</f>
        <v>117972480000</v>
      </c>
      <c r="D11" s="1" t="n">
        <f aca="false">B11*2*(FLOOR((A11-2)/8,1)*(24+16+(A11-3)*(16+8))+MOD(A11-2,8)*(3+2+(A11-3)*(2+1)))</f>
        <v>88488960000</v>
      </c>
      <c r="E11" s="1" t="n">
        <f aca="false">C11+D11</f>
        <v>206461440000</v>
      </c>
      <c r="F11" s="1" t="n">
        <v>322608921400</v>
      </c>
      <c r="G11" s="3" t="n">
        <f aca="false">E11/F11</f>
        <v>0.639974366189366</v>
      </c>
      <c r="H11" s="3" t="n">
        <f aca="false">2*E11/(MIN(C11:D11)+ABS(D11-C11))</f>
        <v>3.50016274982097</v>
      </c>
      <c r="I11" s="4" t="n">
        <f aca="false">G11/H11</f>
        <v>0.182841316799369</v>
      </c>
      <c r="J11" s="1" t="n">
        <v>258803668862</v>
      </c>
      <c r="K11" s="1" t="n">
        <v>161272355675</v>
      </c>
      <c r="L11" s="1" t="n">
        <v>38520460874</v>
      </c>
      <c r="M11" s="3" t="n">
        <f aca="false">$E11/(J11*64)</f>
        <v>0.0124648928440043</v>
      </c>
      <c r="N11" s="3" t="n">
        <f aca="false">$E11/(K11*64)</f>
        <v>0.0200031802505634</v>
      </c>
      <c r="O11" s="3" t="n">
        <f aca="false">$E11/(L11*64)</f>
        <v>0.0837466615612954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" activeCellId="0" sqref="F2"/>
    </sheetView>
  </sheetViews>
  <sheetFormatPr defaultRowHeight="12.8"/>
  <cols>
    <col collapsed="false" hidden="false" max="1" min="1" style="0" width="8.63775510204082"/>
    <col collapsed="false" hidden="false" max="2" min="2" style="1" width="8.77551020408163"/>
    <col collapsed="false" hidden="false" max="5" min="3" style="1" width="8.63775510204082"/>
    <col collapsed="false" hidden="false" max="6" min="6" style="1" width="9.02551020408163"/>
    <col collapsed="false" hidden="false" max="8" min="7" style="0" width="8.63775510204082"/>
    <col collapsed="false" hidden="false" max="9" min="9" style="0" width="8.77551020408163"/>
    <col collapsed="false" hidden="false" max="12" min="10" style="0" width="8.63775510204082"/>
    <col collapsed="false" hidden="false" max="13" min="13" style="0" width="10.1428571428571"/>
    <col collapsed="false" hidden="false" max="1025" min="14" style="0" width="8.63775510204082"/>
  </cols>
  <sheetData>
    <row r="1" customFormat="false" ht="12.8" hidden="false" customHeight="false" outlineLevel="0" collapsed="false">
      <c r="A1" s="0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6</v>
      </c>
      <c r="G1" s="0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</row>
    <row r="2" customFormat="false" ht="12.8" hidden="false" customHeight="false" outlineLevel="0" collapsed="false">
      <c r="A2" s="0" t="n">
        <v>10</v>
      </c>
      <c r="B2" s="2" t="n">
        <v>1000</v>
      </c>
      <c r="C2" s="1" t="n">
        <f aca="false">B2*2*(FLOOR((A2-2)/8,1)*(16+24+(A2-3)*(24+8))+MOD(A2-2,8)*(2+3+(A2-3)*(3+1)))</f>
        <v>528000</v>
      </c>
      <c r="D2" s="1" t="n">
        <f aca="false">B2*((FLOOR((A2-2)/8,1)*(24+16+(A2-3)*(16+8))+MOD(A2-2,8)*(3+2+(A2-3)*(2+1)))+(FLOOR((A2-2)/8,1)*(32+24+(A2-3)*(32+8))+MOD(A2-2,8)*(3+2+(A2-3)*(2+1))))</f>
        <v>544000</v>
      </c>
      <c r="E2" s="1" t="n">
        <f aca="false">C2+D2</f>
        <v>1072000</v>
      </c>
      <c r="F2" s="1" t="n">
        <v>556954</v>
      </c>
      <c r="G2" s="3" t="n">
        <f aca="false">E2/F2</f>
        <v>1.92475500669714</v>
      </c>
      <c r="H2" s="1" t="n">
        <v>8280</v>
      </c>
      <c r="I2" s="1" t="n">
        <v>3819</v>
      </c>
      <c r="J2" s="1" t="n">
        <v>943</v>
      </c>
      <c r="K2" s="3" t="n">
        <f aca="false">$E2/(H2*64)</f>
        <v>2.02294685990338</v>
      </c>
      <c r="L2" s="3" t="n">
        <f aca="false">$E2/(I2*64)</f>
        <v>4.3859649122807</v>
      </c>
      <c r="M2" s="3" t="n">
        <f aca="false">$E2/(J2*64)</f>
        <v>17.762460233298</v>
      </c>
    </row>
    <row r="3" customFormat="false" ht="12.8" hidden="false" customHeight="false" outlineLevel="0" collapsed="false">
      <c r="A3" s="0" t="n">
        <v>18</v>
      </c>
      <c r="B3" s="2" t="n">
        <v>1000</v>
      </c>
      <c r="C3" s="1" t="n">
        <f aca="false">B3*2*(FLOOR((A3-2)/8,1)*(16+24+(A3-3)*(24+8))+MOD(A3-2,8)*(2+3+(A3-3)*(3+1)))</f>
        <v>2080000</v>
      </c>
      <c r="D3" s="1" t="n">
        <f aca="false">B3*((FLOOR((A3-2)/8,1)*(24+16+(A3-3)*(16+8))+MOD(A3-2,8)*(3+2+(A3-3)*(2+1)))+(FLOOR((A3-2)/8,1)*(32+24+(A3-3)*(32+8))+MOD(A3-2,8)*(3+2+(A3-3)*(2+1))))</f>
        <v>2112000</v>
      </c>
      <c r="E3" s="1" t="n">
        <f aca="false">C3+D3</f>
        <v>4192000</v>
      </c>
      <c r="F3" s="1" t="n">
        <v>2030545</v>
      </c>
      <c r="G3" s="3" t="n">
        <f aca="false">E3/F3</f>
        <v>2.06447037617979</v>
      </c>
      <c r="H3" s="1" t="n">
        <v>8989</v>
      </c>
      <c r="I3" s="1" t="n">
        <v>4726</v>
      </c>
      <c r="J3" s="1" t="n">
        <v>1047</v>
      </c>
      <c r="K3" s="3" t="n">
        <f aca="false">$E3/(H3*64)</f>
        <v>7.28668372455223</v>
      </c>
      <c r="L3" s="3" t="n">
        <f aca="false">$E3/(I3*64)</f>
        <v>13.8595006347863</v>
      </c>
      <c r="M3" s="3" t="n">
        <f aca="false">$E3/(J3*64)</f>
        <v>62.559694364852</v>
      </c>
    </row>
    <row r="4" customFormat="false" ht="12.8" hidden="false" customHeight="false" outlineLevel="0" collapsed="false">
      <c r="A4" s="0" t="n">
        <v>34</v>
      </c>
      <c r="B4" s="2" t="n">
        <v>1000</v>
      </c>
      <c r="C4" s="1" t="n">
        <f aca="false">B4*2*(FLOOR((A4-2)/8,1)*(16+24+(A4-3)*(24+8))+MOD(A4-2,8)*(2+3+(A4-3)*(3+1)))</f>
        <v>8256000</v>
      </c>
      <c r="D4" s="1" t="n">
        <f aca="false">B4*((FLOOR((A4-2)/8,1)*(24+16+(A4-3)*(16+8))+MOD(A4-2,8)*(3+2+(A4-3)*(2+1)))+(FLOOR((A4-2)/8,1)*(32+24+(A4-3)*(32+8))+MOD(A4-2,8)*(3+2+(A4-3)*(2+1))))</f>
        <v>8320000</v>
      </c>
      <c r="E4" s="1" t="n">
        <f aca="false">C4+D4</f>
        <v>16576000</v>
      </c>
      <c r="F4" s="1" t="n">
        <v>7175058</v>
      </c>
      <c r="G4" s="3" t="n">
        <f aca="false">E4/F4</f>
        <v>2.31022522744764</v>
      </c>
      <c r="H4" s="1" t="n">
        <v>23086</v>
      </c>
      <c r="I4" s="1" t="n">
        <v>5258</v>
      </c>
      <c r="J4" s="1" t="n">
        <v>1009</v>
      </c>
      <c r="K4" s="3" t="n">
        <f aca="false">$E4/(H4*64)</f>
        <v>11.2189205579139</v>
      </c>
      <c r="L4" s="3" t="n">
        <f aca="false">$E4/(I4*64)</f>
        <v>49.2582731076455</v>
      </c>
      <c r="M4" s="3" t="n">
        <f aca="false">$E4/(J4*64)</f>
        <v>256.689791873142</v>
      </c>
    </row>
    <row r="5" customFormat="false" ht="12.8" hidden="false" customHeight="false" outlineLevel="0" collapsed="false">
      <c r="A5" s="0" t="n">
        <v>66</v>
      </c>
      <c r="B5" s="2" t="n">
        <v>1000</v>
      </c>
      <c r="C5" s="1" t="n">
        <f aca="false">B5*2*(FLOOR((A5-2)/8,1)*(16+24+(A5-3)*(24+8))+MOD(A5-2,8)*(2+3+(A5-3)*(3+1)))</f>
        <v>32896000</v>
      </c>
      <c r="D5" s="1" t="n">
        <f aca="false">B5*((FLOOR((A5-2)/8,1)*(24+16+(A5-3)*(16+8))+MOD(A5-2,8)*(3+2+(A5-3)*(2+1)))+(FLOOR((A5-2)/8,1)*(32+24+(A5-3)*(32+8))+MOD(A5-2,8)*(3+2+(A5-3)*(2+1))))</f>
        <v>33024000</v>
      </c>
      <c r="E5" s="1" t="n">
        <f aca="false">C5+D5</f>
        <v>65920000</v>
      </c>
      <c r="F5" s="1" t="n">
        <v>32227887</v>
      </c>
      <c r="G5" s="3" t="n">
        <f aca="false">E5/F5</f>
        <v>2.04543350918414</v>
      </c>
      <c r="H5" s="1" t="n">
        <v>20653787</v>
      </c>
      <c r="I5" s="1" t="n">
        <v>7019</v>
      </c>
      <c r="J5" s="1" t="n">
        <v>1022</v>
      </c>
      <c r="K5" s="3" t="n">
        <f aca="false">$E5/(H5*64)</f>
        <v>0.0498697890125428</v>
      </c>
      <c r="L5" s="3" t="n">
        <f aca="false">$E5/(I5*64)</f>
        <v>146.74455050577</v>
      </c>
      <c r="M5" s="3" t="n">
        <f aca="false">$E5/(J5*64)</f>
        <v>1007.82778864971</v>
      </c>
    </row>
    <row r="6" customFormat="false" ht="12.8" hidden="false" customHeight="false" outlineLevel="0" collapsed="false">
      <c r="A6" s="0" t="n">
        <v>122</v>
      </c>
      <c r="B6" s="2" t="n">
        <v>1000</v>
      </c>
      <c r="C6" s="1" t="n">
        <f aca="false">B6*2*(FLOOR((A6-2)/8,1)*(16+24+(A6-3)*(24+8))+MOD(A6-2,8)*(2+3+(A6-3)*(3+1)))</f>
        <v>115440000</v>
      </c>
      <c r="D6" s="1" t="n">
        <f aca="false">B6*((FLOOR((A6-2)/8,1)*(24+16+(A6-3)*(16+8))+MOD(A6-2,8)*(3+2+(A6-3)*(2+1)))+(FLOOR((A6-2)/8,1)*(32+24+(A6-3)*(32+8))+MOD(A6-2,8)*(3+2+(A6-3)*(2+1))))</f>
        <v>115680000</v>
      </c>
      <c r="E6" s="1" t="n">
        <f aca="false">C6+D6</f>
        <v>231120000</v>
      </c>
      <c r="F6" s="1" t="n">
        <v>118033356</v>
      </c>
      <c r="G6" s="3" t="n">
        <f aca="false">E6/F6</f>
        <v>1.95809055874002</v>
      </c>
      <c r="H6" s="1" t="n">
        <v>128968216</v>
      </c>
      <c r="I6" s="1" t="n">
        <v>8787574</v>
      </c>
      <c r="J6" s="1" t="n">
        <v>1008</v>
      </c>
      <c r="K6" s="3" t="n">
        <f aca="false">$E6/(H6*64)</f>
        <v>0.0280010851665964</v>
      </c>
      <c r="L6" s="3" t="n">
        <f aca="false">$E6/(I6*64)</f>
        <v>0.410949597693288</v>
      </c>
      <c r="M6" s="3" t="n">
        <f aca="false">$E6/(J6*64)</f>
        <v>3582.58928571429</v>
      </c>
    </row>
    <row r="7" customFormat="false" ht="12.8" hidden="false" customHeight="false" outlineLevel="0" collapsed="false">
      <c r="A7" s="0" t="n">
        <v>242</v>
      </c>
      <c r="B7" s="2" t="n">
        <v>1000</v>
      </c>
      <c r="C7" s="1" t="n">
        <f aca="false">B7*2*(FLOOR((A7-2)/8,1)*(16+24+(A7-3)*(24+8))+MOD(A7-2,8)*(2+3+(A7-3)*(3+1)))</f>
        <v>461280000</v>
      </c>
      <c r="D7" s="1" t="n">
        <f aca="false">B7*((FLOOR((A7-2)/8,1)*(24+16+(A7-3)*(16+8))+MOD(A7-2,8)*(3+2+(A7-3)*(2+1)))+(FLOOR((A7-2)/8,1)*(32+24+(A7-3)*(32+8))+MOD(A7-2,8)*(3+2+(A7-3)*(2+1))))</f>
        <v>461760000</v>
      </c>
      <c r="E7" s="1" t="n">
        <f aca="false">C7+D7</f>
        <v>923040000</v>
      </c>
      <c r="F7" s="1" t="n">
        <v>514134617</v>
      </c>
      <c r="G7" s="3" t="n">
        <f aca="false">E7/F7</f>
        <v>1.79532746770872</v>
      </c>
      <c r="H7" s="1" t="n">
        <v>746686255</v>
      </c>
      <c r="I7" s="1" t="n">
        <v>211848137</v>
      </c>
      <c r="J7" s="1" t="n">
        <v>1075</v>
      </c>
      <c r="K7" s="3" t="n">
        <f aca="false">$E7/(H7*64)</f>
        <v>0.0193153414883739</v>
      </c>
      <c r="L7" s="3" t="n">
        <f aca="false">$E7/(I7*64)</f>
        <v>0.0680794280480267</v>
      </c>
      <c r="M7" s="3" t="n">
        <f aca="false">$E7/(J7*64)</f>
        <v>13416.2790697674</v>
      </c>
    </row>
    <row r="8" customFormat="false" ht="12.8" hidden="false" customHeight="false" outlineLevel="0" collapsed="false">
      <c r="A8" s="0" t="n">
        <v>482</v>
      </c>
      <c r="B8" s="2" t="n">
        <v>1000</v>
      </c>
      <c r="C8" s="1" t="n">
        <f aca="false">B8*2*(FLOOR((A8-2)/8,1)*(16+24+(A8-3)*(24+8))+MOD(A8-2,8)*(2+3+(A8-3)*(3+1)))</f>
        <v>1844160000</v>
      </c>
      <c r="D8" s="1" t="n">
        <f aca="false">B8*((FLOOR((A8-2)/8,1)*(24+16+(A8-3)*(16+8))+MOD(A8-2,8)*(3+2+(A8-3)*(2+1)))+(FLOOR((A8-2)/8,1)*(32+24+(A8-3)*(32+8))+MOD(A8-2,8)*(3+2+(A8-3)*(2+1))))</f>
        <v>1845120000</v>
      </c>
      <c r="E8" s="1" t="n">
        <f aca="false">C8+D8</f>
        <v>3689280000</v>
      </c>
      <c r="F8" s="1" t="n">
        <v>2113379757</v>
      </c>
      <c r="G8" s="3" t="n">
        <f aca="false">E8/F8</f>
        <v>1.74567774096456</v>
      </c>
      <c r="H8" s="1" t="n">
        <v>3112232036</v>
      </c>
      <c r="I8" s="1" t="n">
        <v>913585507</v>
      </c>
      <c r="J8" s="1" t="n">
        <v>2165</v>
      </c>
      <c r="K8" s="3" t="n">
        <f aca="false">$E8/(H8*64)</f>
        <v>0.0185220765460947</v>
      </c>
      <c r="L8" s="3" t="n">
        <f aca="false">$E8/(I8*64)</f>
        <v>0.0630975421110747</v>
      </c>
      <c r="M8" s="3" t="n">
        <f aca="false">$E8/(J8*64)</f>
        <v>26625.8660508083</v>
      </c>
    </row>
    <row r="9" customFormat="false" ht="12.8" hidden="false" customHeight="false" outlineLevel="0" collapsed="false">
      <c r="A9" s="0" t="n">
        <v>962</v>
      </c>
      <c r="B9" s="2" t="n">
        <v>1000</v>
      </c>
      <c r="C9" s="1" t="n">
        <f aca="false">B9*2*(FLOOR((A9-2)/8,1)*(16+24+(A9-3)*(24+8))+MOD(A9-2,8)*(2+3+(A9-3)*(3+1)))</f>
        <v>7374720000</v>
      </c>
      <c r="D9" s="1" t="n">
        <f aca="false">B9*((FLOOR((A9-2)/8,1)*(24+16+(A9-3)*(16+8))+MOD(A9-2,8)*(3+2+(A9-3)*(2+1)))+(FLOOR((A9-2)/8,1)*(32+24+(A9-3)*(32+8))+MOD(A9-2,8)*(3+2+(A9-3)*(2+1))))</f>
        <v>7376640000</v>
      </c>
      <c r="E9" s="1" t="n">
        <f aca="false">C9+D9</f>
        <v>14751360000</v>
      </c>
      <c r="F9" s="1" t="n">
        <v>11778571009</v>
      </c>
      <c r="G9" s="3" t="n">
        <f aca="false">E9/F9</f>
        <v>1.25238961404813</v>
      </c>
      <c r="H9" s="1" t="n">
        <v>13268034301</v>
      </c>
      <c r="I9" s="1" t="n">
        <v>6349474537</v>
      </c>
      <c r="J9" s="1" t="n">
        <v>1064463</v>
      </c>
      <c r="K9" s="3" t="n">
        <f aca="false">$E9/(H9*64)</f>
        <v>0.0173718272632615</v>
      </c>
      <c r="L9" s="3" t="n">
        <f aca="false">$E9/(I9*64)</f>
        <v>0.0363006416762326</v>
      </c>
      <c r="M9" s="3" t="n">
        <f aca="false">$E9/(J9*64)</f>
        <v>216.531715992007</v>
      </c>
    </row>
    <row r="10" customFormat="false" ht="12.8" hidden="false" customHeight="false" outlineLevel="0" collapsed="false">
      <c r="A10" s="0" t="n">
        <v>1922</v>
      </c>
      <c r="B10" s="2" t="n">
        <v>1000</v>
      </c>
      <c r="C10" s="1" t="n">
        <f aca="false">B10*2*(FLOOR((A10-2)/8,1)*(16+24+(A10-3)*(24+8))+MOD(A10-2,8)*(2+3+(A10-3)*(3+1)))</f>
        <v>29495040000</v>
      </c>
      <c r="D10" s="1" t="n">
        <f aca="false">B10*((FLOOR((A10-2)/8,1)*(24+16+(A10-3)*(16+8))+MOD(A10-2,8)*(3+2+(A10-3)*(2+1)))+(FLOOR((A10-2)/8,1)*(32+24+(A10-3)*(32+8))+MOD(A10-2,8)*(3+2+(A10-3)*(2+1))))</f>
        <v>29498880000</v>
      </c>
      <c r="E10" s="1" t="n">
        <f aca="false">C10+D10</f>
        <v>58993920000</v>
      </c>
      <c r="F10" s="1" t="n">
        <v>63603267703</v>
      </c>
      <c r="G10" s="3" t="n">
        <f aca="false">E10/F10</f>
        <v>0.927529702962375</v>
      </c>
      <c r="H10" s="1" t="n">
        <v>55974679645</v>
      </c>
      <c r="I10" s="1" t="n">
        <v>33587268503</v>
      </c>
      <c r="J10" s="1" t="n">
        <v>7733202693</v>
      </c>
      <c r="K10" s="3" t="n">
        <f aca="false">$E10/(H10*64)</f>
        <v>0.0164678030467717</v>
      </c>
      <c r="L10" s="3" t="n">
        <f aca="false">$E10/(I10*64)</f>
        <v>0.0274443276004319</v>
      </c>
      <c r="M10" s="3" t="n">
        <f aca="false">$E10/(J10*64)</f>
        <v>0.119197703279443</v>
      </c>
    </row>
    <row r="11" customFormat="false" ht="12.8" hidden="false" customHeight="false" outlineLevel="0" collapsed="false">
      <c r="A11" s="0" t="n">
        <v>3842</v>
      </c>
      <c r="B11" s="2" t="n">
        <v>1000</v>
      </c>
      <c r="C11" s="1" t="n">
        <f aca="false">B11*2*(FLOOR((A11-2)/8,1)*(16+24+(A11-3)*(24+8))+MOD(A11-2,8)*(2+3+(A11-3)*(3+1)))</f>
        <v>117972480000</v>
      </c>
      <c r="D11" s="1" t="n">
        <f aca="false">B11*((FLOOR((A11-2)/8,1)*(24+16+(A11-3)*(16+8))+MOD(A11-2,8)*(3+2+(A11-3)*(2+1)))+(FLOOR((A11-2)/8,1)*(32+24+(A11-3)*(32+8))+MOD(A11-2,8)*(3+2+(A11-3)*(2+1))))</f>
        <v>117980160000</v>
      </c>
      <c r="E11" s="1" t="n">
        <f aca="false">C11+D11</f>
        <v>235952640000</v>
      </c>
      <c r="F11" s="1" t="n">
        <v>288138307328</v>
      </c>
      <c r="G11" s="3" t="n">
        <f aca="false">E11/F11</f>
        <v>0.818886742925873</v>
      </c>
      <c r="H11" s="1" t="n">
        <v>243818914456</v>
      </c>
      <c r="I11" s="1" t="n">
        <v>149636781655</v>
      </c>
      <c r="J11" s="1" t="n">
        <v>37848264041</v>
      </c>
      <c r="K11" s="3" t="n">
        <f aca="false">$E11/(H11*64)</f>
        <v>0.0151208941612498</v>
      </c>
      <c r="L11" s="3" t="n">
        <f aca="false">$E11/(I11*64)</f>
        <v>0.0246380599691066</v>
      </c>
      <c r="M11" s="3" t="n">
        <f aca="false">$E11/(J11*64)</f>
        <v>0.097408958994955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7" activeCellId="0" sqref="F17"/>
    </sheetView>
  </sheetViews>
  <sheetFormatPr defaultRowHeight="12.75"/>
  <cols>
    <col collapsed="false" hidden="false" max="1" min="1" style="0" width="8.50510204081633"/>
    <col collapsed="false" hidden="false" max="2" min="2" style="1" width="9.04591836734694"/>
    <col collapsed="false" hidden="false" max="4" min="3" style="0" width="8.50510204081633"/>
    <col collapsed="false" hidden="false" max="5" min="5" style="1" width="9.44897959183673"/>
    <col collapsed="false" hidden="false" max="1025" min="6" style="0" width="8.50510204081633"/>
  </cols>
  <sheetData>
    <row r="1" customFormat="false" ht="12.75" hidden="false" customHeight="false" outlineLevel="0" collapsed="false">
      <c r="A1" s="0" t="s">
        <v>16</v>
      </c>
      <c r="B1" s="2" t="s">
        <v>17</v>
      </c>
      <c r="D1" s="0" t="s">
        <v>18</v>
      </c>
    </row>
    <row r="2" customFormat="false" ht="12.75" hidden="false" customHeight="false" outlineLevel="0" collapsed="false">
      <c r="A2" s="0" t="s">
        <v>19</v>
      </c>
      <c r="B2" s="1" t="s">
        <v>6</v>
      </c>
      <c r="C2" s="0" t="s">
        <v>20</v>
      </c>
      <c r="D2" s="0" t="s">
        <v>19</v>
      </c>
      <c r="E2" s="1" t="s">
        <v>6</v>
      </c>
      <c r="F2" s="0" t="s">
        <v>21</v>
      </c>
    </row>
    <row r="3" customFormat="false" ht="12.75" hidden="false" customHeight="false" outlineLevel="0" collapsed="false">
      <c r="A3" s="0" t="s">
        <v>22</v>
      </c>
      <c r="B3" s="1" t="n">
        <v>289774979577</v>
      </c>
      <c r="D3" s="0" t="n">
        <v>1</v>
      </c>
      <c r="E3" s="1" t="n">
        <v>17036254999</v>
      </c>
      <c r="F3" s="5" t="n">
        <f aca="false">$E$3/E3</f>
        <v>1</v>
      </c>
    </row>
    <row r="4" customFormat="false" ht="12.75" hidden="false" customHeight="false" outlineLevel="0" collapsed="false">
      <c r="A4" s="0" t="n">
        <v>1</v>
      </c>
      <c r="B4" s="1" t="n">
        <v>300646909920</v>
      </c>
      <c r="C4" s="5" t="n">
        <f aca="false">$B$4/B4</f>
        <v>1</v>
      </c>
      <c r="D4" s="0" t="n">
        <v>2</v>
      </c>
      <c r="E4" s="1" t="n">
        <v>21204302129</v>
      </c>
      <c r="F4" s="5" t="n">
        <f aca="false">$E$3/E4</f>
        <v>0.803433892582601</v>
      </c>
    </row>
    <row r="5" customFormat="false" ht="12.75" hidden="false" customHeight="false" outlineLevel="0" collapsed="false">
      <c r="A5" s="0" t="n">
        <v>2</v>
      </c>
      <c r="B5" s="1" t="n">
        <v>152976012295</v>
      </c>
      <c r="C5" s="5" t="n">
        <f aca="false">$B$4/B5</f>
        <v>1.96532061079112</v>
      </c>
      <c r="D5" s="0" t="n">
        <v>4</v>
      </c>
      <c r="E5" s="1" t="n">
        <v>26101815056</v>
      </c>
      <c r="F5" s="5" t="n">
        <f aca="false">$E$3/E5</f>
        <v>0.652684687346441</v>
      </c>
    </row>
    <row r="6" customFormat="false" ht="12.75" hidden="false" customHeight="false" outlineLevel="0" collapsed="false">
      <c r="A6" s="0" t="n">
        <v>4</v>
      </c>
      <c r="B6" s="1" t="n">
        <v>81678153773</v>
      </c>
      <c r="C6" s="5" t="n">
        <f aca="false">$B$4/B6</f>
        <v>3.68087298784395</v>
      </c>
      <c r="D6" s="0" t="n">
        <v>6</v>
      </c>
      <c r="E6" s="1" t="n">
        <v>28164078259</v>
      </c>
      <c r="F6" s="5" t="n">
        <f aca="false">$E$3/E6</f>
        <v>0.604893042915614</v>
      </c>
    </row>
    <row r="7" customFormat="false" ht="12.75" hidden="false" customHeight="false" outlineLevel="0" collapsed="false">
      <c r="A7" s="0" t="n">
        <v>6</v>
      </c>
      <c r="B7" s="1" t="n">
        <v>62859134506</v>
      </c>
      <c r="C7" s="5" t="n">
        <f aca="false">$B$4/B7</f>
        <v>4.78286747475505</v>
      </c>
      <c r="D7" s="0" t="n">
        <v>8</v>
      </c>
      <c r="E7" s="1" t="n">
        <v>30825554830</v>
      </c>
      <c r="F7" s="5" t="n">
        <f aca="false">$E$3/E7</f>
        <v>0.552666613559864</v>
      </c>
    </row>
    <row r="8" customFormat="false" ht="12.75" hidden="false" customHeight="false" outlineLevel="0" collapsed="false">
      <c r="A8" s="0" t="n">
        <v>8</v>
      </c>
      <c r="B8" s="1" t="n">
        <v>47518479658</v>
      </c>
      <c r="C8" s="5" t="n">
        <f aca="false">$B$4/B8</f>
        <v>6.3269471600063</v>
      </c>
      <c r="D8" s="0" t="n">
        <v>10</v>
      </c>
      <c r="E8" s="1" t="n">
        <v>36256056443</v>
      </c>
      <c r="F8" s="5" t="n">
        <f aca="false">$E$3/E8</f>
        <v>0.469887149083176</v>
      </c>
    </row>
    <row r="9" customFormat="false" ht="12.75" hidden="false" customHeight="false" outlineLevel="0" collapsed="false">
      <c r="A9" s="0" t="n">
        <v>10</v>
      </c>
      <c r="B9" s="1" t="n">
        <v>53653018170</v>
      </c>
      <c r="C9" s="5" t="n">
        <f aca="false">$B$4/B9</f>
        <v>5.60354142552425</v>
      </c>
      <c r="D9" s="0" t="n">
        <v>12</v>
      </c>
      <c r="E9" s="1" t="n">
        <v>46046129469</v>
      </c>
      <c r="F9" s="5" t="n">
        <f aca="false">$E$3/E9</f>
        <v>0.369982345866213</v>
      </c>
    </row>
    <row r="10" customFormat="false" ht="12.75" hidden="false" customHeight="false" outlineLevel="0" collapsed="false">
      <c r="A10" s="0" t="n">
        <v>12</v>
      </c>
      <c r="B10" s="1" t="n">
        <v>46556729735</v>
      </c>
      <c r="C10" s="5" t="n">
        <f aca="false">$B$4/B10</f>
        <v>6.45764665240184</v>
      </c>
    </row>
    <row r="11" customFormat="false" ht="12.75" hidden="false" customHeight="false" outlineLevel="0" collapsed="false">
      <c r="A11" s="0" t="n">
        <v>16</v>
      </c>
      <c r="B11" s="1" t="n">
        <v>48420333428</v>
      </c>
      <c r="C11" s="5" t="n">
        <f aca="false">$B$4/B11</f>
        <v>6.20910449464491</v>
      </c>
    </row>
    <row r="12" customFormat="false" ht="12.75" hidden="false" customHeight="false" outlineLevel="0" collapsed="false">
      <c r="A12" s="0" t="n">
        <v>20</v>
      </c>
      <c r="B12" s="1" t="n">
        <v>48674157041</v>
      </c>
      <c r="C12" s="5" t="n">
        <f aca="false">$B$4/B12</f>
        <v>6.17672556027533</v>
      </c>
    </row>
    <row r="13" customFormat="false" ht="12.75" hidden="false" customHeight="false" outlineLevel="0" collapsed="false">
      <c r="A13" s="0" t="n">
        <v>24</v>
      </c>
      <c r="B13" s="1" t="n">
        <v>44813138615</v>
      </c>
      <c r="C13" s="5" t="n">
        <f aca="false">$B$4/B13</f>
        <v>6.70890098778679</v>
      </c>
    </row>
    <row r="15" customFormat="false" ht="12.8" hidden="false" customHeight="false" outlineLevel="0" collapsed="false">
      <c r="A15" s="0" t="s">
        <v>16</v>
      </c>
      <c r="B15" s="2" t="s">
        <v>23</v>
      </c>
      <c r="D15" s="0" t="s">
        <v>18</v>
      </c>
    </row>
    <row r="16" customFormat="false" ht="12.8" hidden="false" customHeight="false" outlineLevel="0" collapsed="false">
      <c r="A16" s="0" t="s">
        <v>19</v>
      </c>
      <c r="B16" s="1" t="s">
        <v>6</v>
      </c>
      <c r="C16" s="0" t="s">
        <v>20</v>
      </c>
      <c r="D16" s="0" t="s">
        <v>19</v>
      </c>
      <c r="E16" s="1" t="s">
        <v>6</v>
      </c>
      <c r="F16" s="0" t="s">
        <v>21</v>
      </c>
    </row>
    <row r="17" customFormat="false" ht="12.8" hidden="false" customHeight="false" outlineLevel="0" collapsed="false">
      <c r="A17" s="0" t="n">
        <v>1</v>
      </c>
      <c r="B17" s="1" t="n">
        <v>1628927133144</v>
      </c>
      <c r="C17" s="3" t="n">
        <f aca="false">$B$17/B17</f>
        <v>1</v>
      </c>
      <c r="D17" s="0" t="n">
        <v>1</v>
      </c>
      <c r="E17" s="1" t="n">
        <v>93765710777</v>
      </c>
      <c r="F17" s="3" t="n">
        <f aca="false">$E$17/E17</f>
        <v>1</v>
      </c>
    </row>
    <row r="18" customFormat="false" ht="12.8" hidden="false" customHeight="false" outlineLevel="0" collapsed="false">
      <c r="A18" s="0" t="n">
        <v>2</v>
      </c>
      <c r="B18" s="1" t="n">
        <v>875899735704</v>
      </c>
      <c r="C18" s="3" t="n">
        <f aca="false">$B$17/B18</f>
        <v>1.85971871750225</v>
      </c>
      <c r="D18" s="0" t="n">
        <v>2</v>
      </c>
      <c r="E18" s="1" t="n">
        <v>100701516018</v>
      </c>
      <c r="F18" s="3" t="n">
        <f aca="false">$E$17/E18</f>
        <v>0.931125115934101</v>
      </c>
    </row>
    <row r="19" customFormat="false" ht="12.8" hidden="false" customHeight="false" outlineLevel="0" collapsed="false">
      <c r="A19" s="0" t="n">
        <v>4</v>
      </c>
      <c r="B19" s="1" t="n">
        <v>452355152308</v>
      </c>
      <c r="C19" s="3" t="n">
        <f aca="false">$B$17/B19</f>
        <v>3.60099166513946</v>
      </c>
      <c r="D19" s="0" t="n">
        <v>4</v>
      </c>
      <c r="E19" s="1" t="n">
        <v>115744240933</v>
      </c>
      <c r="F19" s="3" t="n">
        <f aca="false">$E$17/E19</f>
        <v>0.81011124200363</v>
      </c>
    </row>
    <row r="20" customFormat="false" ht="12.8" hidden="false" customHeight="false" outlineLevel="0" collapsed="false">
      <c r="A20" s="0" t="n">
        <v>6</v>
      </c>
      <c r="B20" s="1" t="n">
        <v>327365800187</v>
      </c>
      <c r="C20" s="3" t="n">
        <f aca="false">$B$17/B20</f>
        <v>4.97586226848838</v>
      </c>
      <c r="D20" s="0" t="n">
        <v>6</v>
      </c>
      <c r="E20" s="1" t="n">
        <v>116708986235</v>
      </c>
      <c r="F20" s="3" t="n">
        <f aca="false">$E$17/E20</f>
        <v>0.803414662416805</v>
      </c>
    </row>
    <row r="21" customFormat="false" ht="12.8" hidden="false" customHeight="false" outlineLevel="0" collapsed="false">
      <c r="A21" s="0" t="n">
        <v>8</v>
      </c>
      <c r="B21" s="1" t="n">
        <v>254374423524</v>
      </c>
      <c r="C21" s="3" t="n">
        <f aca="false">$B$17/B21</f>
        <v>6.40365926171942</v>
      </c>
      <c r="D21" s="0" t="n">
        <v>8</v>
      </c>
      <c r="E21" s="1" t="n">
        <v>128851914467</v>
      </c>
      <c r="F21" s="3" t="n">
        <f aca="false">$E$17/E21</f>
        <v>0.727701339672482</v>
      </c>
    </row>
    <row r="22" customFormat="false" ht="12.8" hidden="false" customHeight="false" outlineLevel="0" collapsed="false">
      <c r="A22" s="0" t="n">
        <v>10</v>
      </c>
      <c r="B22" s="1" t="n">
        <v>231848527750</v>
      </c>
      <c r="C22" s="3" t="n">
        <f aca="false">$B$17/B22</f>
        <v>7.02582478720959</v>
      </c>
      <c r="D22" s="0" t="n">
        <v>10</v>
      </c>
      <c r="E22" s="1" t="n">
        <v>158370698795</v>
      </c>
      <c r="F22" s="3" t="n">
        <f aca="false">$E$17/E22</f>
        <v>0.592064766338963</v>
      </c>
    </row>
    <row r="23" customFormat="false" ht="12.8" hidden="false" customHeight="false" outlineLevel="0" collapsed="false">
      <c r="A23" s="0" t="n">
        <v>12</v>
      </c>
      <c r="B23" s="1" t="n">
        <v>220340724398</v>
      </c>
      <c r="C23" s="3" t="n">
        <f aca="false">$B$17/B23</f>
        <v>7.3927647174368</v>
      </c>
      <c r="D23" s="0" t="n">
        <v>12</v>
      </c>
      <c r="E23" s="1" t="n">
        <v>223639209042</v>
      </c>
      <c r="F23" s="3" t="n">
        <f aca="false">$E$17/E23</f>
        <v>0.419272233964083</v>
      </c>
    </row>
    <row r="24" customFormat="false" ht="12.75" hidden="false" customHeight="false" outlineLevel="0" collapsed="false">
      <c r="A24" s="0" t="n">
        <v>16</v>
      </c>
      <c r="B24" s="1" t="n">
        <v>237683005100</v>
      </c>
      <c r="C24" s="3" t="n">
        <f aca="false">$B$17/B24</f>
        <v>6.85335971942405</v>
      </c>
    </row>
    <row r="25" customFormat="false" ht="12.75" hidden="false" customHeight="false" outlineLevel="0" collapsed="false">
      <c r="A25" s="0" t="n">
        <v>20</v>
      </c>
      <c r="B25" s="1" t="n">
        <v>218365048581</v>
      </c>
      <c r="C25" s="3" t="n">
        <f aca="false">$B$17/B25</f>
        <v>7.45965136696209</v>
      </c>
    </row>
    <row r="26" customFormat="false" ht="12.75" hidden="false" customHeight="false" outlineLevel="0" collapsed="false">
      <c r="A26" s="0" t="n">
        <v>24</v>
      </c>
      <c r="B26" s="1" t="n">
        <v>226347044864</v>
      </c>
      <c r="C26" s="3" t="n">
        <f aca="false">$B$17/B26</f>
        <v>7.19659112016566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RowHeight="12.75"/>
  <cols>
    <col collapsed="false" hidden="false" max="1" min="1" style="0" width="8.50510204081633"/>
    <col collapsed="false" hidden="false" max="2" min="2" style="1" width="9.04591836734694"/>
    <col collapsed="false" hidden="false" max="3" min="3" style="0" width="14.8673469387755"/>
    <col collapsed="false" hidden="false" max="4" min="4" style="1" width="19.1683673469388"/>
    <col collapsed="false" hidden="false" max="5" min="5" style="0" width="8.50510204081633"/>
    <col collapsed="false" hidden="false" max="6" min="6" style="1" width="9.04591836734694"/>
    <col collapsed="false" hidden="false" max="1025" min="7" style="0" width="8.50510204081633"/>
  </cols>
  <sheetData>
    <row r="1" customFormat="false" ht="12.75" hidden="false" customHeight="false" outlineLevel="0" collapsed="false">
      <c r="A1" s="0" t="s">
        <v>0</v>
      </c>
      <c r="B1" s="1" t="s">
        <v>24</v>
      </c>
      <c r="C1" s="0" t="s">
        <v>25</v>
      </c>
      <c r="D1" s="1" t="s">
        <v>22</v>
      </c>
    </row>
    <row r="2" customFormat="false" ht="12.75" hidden="false" customHeight="false" outlineLevel="0" collapsed="false">
      <c r="A2" s="0" t="n">
        <v>8</v>
      </c>
      <c r="B2" s="2"/>
      <c r="C2" s="2" t="n">
        <v>1928770</v>
      </c>
      <c r="D2" s="2" t="n">
        <v>984673</v>
      </c>
    </row>
    <row r="3" customFormat="false" ht="12.75" hidden="false" customHeight="false" outlineLevel="0" collapsed="false">
      <c r="A3" s="0" t="n">
        <v>14</v>
      </c>
      <c r="B3" s="2"/>
      <c r="C3" s="2" t="n">
        <v>7297062</v>
      </c>
      <c r="D3" s="2" t="n">
        <v>4466187</v>
      </c>
    </row>
    <row r="4" customFormat="false" ht="12.75" hidden="false" customHeight="false" outlineLevel="0" collapsed="false">
      <c r="A4" s="0" t="n">
        <v>26</v>
      </c>
      <c r="B4" s="2"/>
      <c r="C4" s="2" t="n">
        <v>29534200</v>
      </c>
      <c r="D4" s="2" t="n">
        <v>17933604</v>
      </c>
    </row>
    <row r="5" customFormat="false" ht="12.75" hidden="false" customHeight="false" outlineLevel="0" collapsed="false">
      <c r="A5" s="0" t="n">
        <v>50</v>
      </c>
      <c r="B5" s="2"/>
      <c r="C5" s="2" t="n">
        <v>117667172</v>
      </c>
      <c r="D5" s="2" t="n">
        <v>70529758</v>
      </c>
    </row>
    <row r="6" customFormat="false" ht="12.75" hidden="false" customHeight="false" outlineLevel="0" collapsed="false">
      <c r="A6" s="0" t="n">
        <v>122</v>
      </c>
      <c r="B6" s="2"/>
      <c r="C6" s="2" t="n">
        <v>742727438</v>
      </c>
      <c r="D6" s="2" t="n">
        <v>424078593</v>
      </c>
    </row>
    <row r="7" customFormat="false" ht="12.75" hidden="false" customHeight="false" outlineLevel="0" collapsed="false">
      <c r="A7" s="0" t="n">
        <v>242</v>
      </c>
      <c r="B7" s="2"/>
      <c r="C7" s="2" t="n">
        <v>3119875776</v>
      </c>
      <c r="D7" s="2" t="n">
        <v>1674315443</v>
      </c>
    </row>
    <row r="8" customFormat="false" ht="12.75" hidden="false" customHeight="false" outlineLevel="0" collapsed="false">
      <c r="A8" s="0" t="n">
        <v>482</v>
      </c>
      <c r="B8" s="2"/>
      <c r="C8" s="2" t="n">
        <v>14822367366</v>
      </c>
      <c r="D8" s="2" t="n">
        <v>6897876151</v>
      </c>
    </row>
    <row r="9" customFormat="false" ht="12.75" hidden="false" customHeight="false" outlineLevel="0" collapsed="false">
      <c r="A9" s="0" t="n">
        <v>962</v>
      </c>
      <c r="B9" s="2"/>
      <c r="C9" s="2" t="n">
        <v>93828448269</v>
      </c>
      <c r="D9" s="2" t="n">
        <v>30231108504</v>
      </c>
    </row>
    <row r="10" customFormat="false" ht="12.75" hidden="false" customHeight="false" outlineLevel="0" collapsed="false">
      <c r="A10" s="0" t="n">
        <v>1922</v>
      </c>
      <c r="B10" s="2"/>
      <c r="C10" s="2" t="n">
        <v>804670339872</v>
      </c>
      <c r="D10" s="2" t="n">
        <v>139269726014</v>
      </c>
    </row>
    <row r="11" customFormat="false" ht="12.75" hidden="false" customHeight="false" outlineLevel="0" collapsed="false">
      <c r="A11" s="0" t="n">
        <v>3842</v>
      </c>
      <c r="B11" s="2"/>
      <c r="C11" s="2" t="n">
        <v>3523207716584</v>
      </c>
      <c r="D11" s="2" t="n">
        <v>728742030923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553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25" activeCellId="0" sqref="F25"/>
    </sheetView>
  </sheetViews>
  <sheetFormatPr defaultRowHeight="12.75"/>
  <cols>
    <col collapsed="false" hidden="false" max="1" min="1" style="0" width="8.50510204081633"/>
    <col collapsed="false" hidden="false" max="2" min="2" style="1" width="9.04591836734694"/>
    <col collapsed="false" hidden="false" max="4" min="3" style="0" width="8.50510204081633"/>
    <col collapsed="false" hidden="false" max="5" min="5" style="1" width="9.44897959183673"/>
    <col collapsed="false" hidden="false" max="1025" min="6" style="0" width="8.50510204081633"/>
  </cols>
  <sheetData>
    <row r="1" customFormat="false" ht="12.75" hidden="false" customHeight="false" outlineLevel="0" collapsed="false">
      <c r="A1" s="0" t="s">
        <v>16</v>
      </c>
      <c r="B1" s="1" t="s">
        <v>26</v>
      </c>
      <c r="D1" s="0" t="s">
        <v>18</v>
      </c>
    </row>
    <row r="2" customFormat="false" ht="12.75" hidden="false" customHeight="false" outlineLevel="0" collapsed="false">
      <c r="A2" s="0" t="s">
        <v>19</v>
      </c>
      <c r="B2" s="1" t="s">
        <v>6</v>
      </c>
      <c r="C2" s="0" t="s">
        <v>20</v>
      </c>
      <c r="D2" s="0" t="s">
        <v>19</v>
      </c>
      <c r="E2" s="1" t="s">
        <v>6</v>
      </c>
      <c r="F2" s="0" t="s">
        <v>21</v>
      </c>
    </row>
    <row r="3" customFormat="false" ht="12.75" hidden="false" customHeight="false" outlineLevel="0" collapsed="false">
      <c r="A3" s="0" t="s">
        <v>22</v>
      </c>
      <c r="B3" s="1" t="n">
        <v>728632702118</v>
      </c>
      <c r="D3" s="0" t="n">
        <v>1</v>
      </c>
      <c r="E3" s="1" t="n">
        <v>41555343536</v>
      </c>
      <c r="F3" s="5" t="n">
        <f aca="false">$E$3/E3</f>
        <v>1</v>
      </c>
    </row>
    <row r="4" customFormat="false" ht="12.75" hidden="false" customHeight="false" outlineLevel="0" collapsed="false">
      <c r="A4" s="0" t="n">
        <v>1</v>
      </c>
      <c r="B4" s="1" t="n">
        <v>733314727132</v>
      </c>
      <c r="C4" s="5" t="n">
        <f aca="false">$B$4/B4</f>
        <v>1</v>
      </c>
      <c r="D4" s="0" t="n">
        <v>2</v>
      </c>
      <c r="E4" s="1" t="n">
        <v>47053883254</v>
      </c>
      <c r="F4" s="5" t="n">
        <f aca="false">$E$3/E4</f>
        <v>0.883143763325154</v>
      </c>
    </row>
    <row r="5" customFormat="false" ht="12.75" hidden="false" customHeight="false" outlineLevel="0" collapsed="false">
      <c r="A5" s="0" t="n">
        <v>2</v>
      </c>
      <c r="B5" s="1" t="n">
        <v>380862967514</v>
      </c>
      <c r="C5" s="5" t="n">
        <f aca="false">$B$4/B5</f>
        <v>1.92540307060713</v>
      </c>
      <c r="D5" s="0" t="n">
        <v>4</v>
      </c>
      <c r="E5" s="1" t="n">
        <v>57779151942</v>
      </c>
      <c r="F5" s="5" t="n">
        <f aca="false">$E$3/E5</f>
        <v>0.719209994250421</v>
      </c>
    </row>
    <row r="6" customFormat="false" ht="12.75" hidden="false" customHeight="false" outlineLevel="0" collapsed="false">
      <c r="A6" s="0" t="n">
        <v>4</v>
      </c>
      <c r="B6" s="1" t="n">
        <v>231011424735</v>
      </c>
      <c r="C6" s="5" t="n">
        <f aca="false">$B$4/B6</f>
        <v>3.1743656313674</v>
      </c>
      <c r="D6" s="0" t="n">
        <v>6</v>
      </c>
      <c r="E6" s="1" t="n">
        <v>60312988433</v>
      </c>
      <c r="F6" s="5" t="n">
        <f aca="false">$E$3/E6</f>
        <v>0.68899493484994</v>
      </c>
    </row>
    <row r="7" customFormat="false" ht="12.75" hidden="false" customHeight="false" outlineLevel="0" collapsed="false">
      <c r="A7" s="0" t="n">
        <v>6</v>
      </c>
      <c r="B7" s="1" t="n">
        <v>161230160220</v>
      </c>
      <c r="C7" s="5" t="n">
        <f aca="false">$B$4/B7</f>
        <v>4.54824783484297</v>
      </c>
      <c r="D7" s="0" t="n">
        <v>8</v>
      </c>
      <c r="E7" s="1" t="n">
        <v>65120138320</v>
      </c>
      <c r="F7" s="5" t="n">
        <f aca="false">$E$3/E7</f>
        <v>0.638133526863799</v>
      </c>
    </row>
    <row r="8" customFormat="false" ht="12.75" hidden="false" customHeight="false" outlineLevel="0" collapsed="false">
      <c r="A8" s="0" t="n">
        <v>8</v>
      </c>
      <c r="B8" s="1" t="n">
        <v>122628513899</v>
      </c>
      <c r="C8" s="5" t="n">
        <f aca="false">$B$4/B8</f>
        <v>5.97996912639728</v>
      </c>
      <c r="D8" s="0" t="n">
        <v>10</v>
      </c>
      <c r="E8" s="1" t="n">
        <v>68353349704</v>
      </c>
      <c r="F8" s="5" t="n">
        <f aca="false">$E$3/E8</f>
        <v>0.607948896666409</v>
      </c>
    </row>
    <row r="9" customFormat="false" ht="12.75" hidden="false" customHeight="false" outlineLevel="0" collapsed="false">
      <c r="A9" s="0" t="n">
        <v>10</v>
      </c>
      <c r="B9" s="1" t="n">
        <v>98513025514</v>
      </c>
      <c r="C9" s="5" t="n">
        <f aca="false">$B$4/B9</f>
        <v>7.44383520154689</v>
      </c>
      <c r="D9" s="0" t="n">
        <v>12</v>
      </c>
      <c r="E9" s="1" t="n">
        <v>82384155609</v>
      </c>
      <c r="F9" s="5" t="n">
        <f aca="false">$E$3/E9</f>
        <v>0.504409412572292</v>
      </c>
    </row>
    <row r="10" customFormat="false" ht="12.75" hidden="false" customHeight="false" outlineLevel="0" collapsed="false">
      <c r="A10" s="0" t="n">
        <v>12</v>
      </c>
      <c r="B10" s="1" t="n">
        <v>82500722689</v>
      </c>
      <c r="C10" s="5" t="n">
        <f aca="false">$B$4/B10</f>
        <v>8.88858549635195</v>
      </c>
    </row>
    <row r="11" customFormat="false" ht="12.75" hidden="false" customHeight="false" outlineLevel="0" collapsed="false">
      <c r="A11" s="0" t="n">
        <v>16</v>
      </c>
      <c r="B11" s="1" t="n">
        <v>69811242071</v>
      </c>
      <c r="C11" s="5" t="n">
        <f aca="false">$B$4/B11</f>
        <v>10.5042498224885</v>
      </c>
    </row>
    <row r="12" customFormat="false" ht="12.75" hidden="false" customHeight="false" outlineLevel="0" collapsed="false">
      <c r="A12" s="0" t="n">
        <v>20</v>
      </c>
      <c r="B12" s="1" t="n">
        <v>72087170374</v>
      </c>
      <c r="C12" s="5" t="n">
        <f aca="false">$B$4/B12</f>
        <v>10.1726107895128</v>
      </c>
    </row>
    <row r="13" customFormat="false" ht="12.75" hidden="false" customHeight="false" outlineLevel="0" collapsed="false">
      <c r="A13" s="0" t="n">
        <v>24</v>
      </c>
      <c r="B13" s="1" t="n">
        <v>63151564389</v>
      </c>
      <c r="C13" s="5" t="n">
        <f aca="false">$B$4/B13</f>
        <v>11.6119803876107</v>
      </c>
    </row>
    <row r="15" customFormat="false" ht="12.8" hidden="false" customHeight="false" outlineLevel="0" collapsed="false">
      <c r="A15" s="0" t="s">
        <v>16</v>
      </c>
      <c r="B15" s="1" t="s">
        <v>27</v>
      </c>
      <c r="D15" s="0" t="s">
        <v>18</v>
      </c>
    </row>
    <row r="16" customFormat="false" ht="12.8" hidden="false" customHeight="false" outlineLevel="0" collapsed="false">
      <c r="A16" s="0" t="s">
        <v>19</v>
      </c>
      <c r="B16" s="1" t="s">
        <v>6</v>
      </c>
      <c r="C16" s="0" t="s">
        <v>20</v>
      </c>
      <c r="D16" s="0" t="s">
        <v>19</v>
      </c>
      <c r="E16" s="1" t="s">
        <v>6</v>
      </c>
      <c r="F16" s="0" t="s">
        <v>21</v>
      </c>
    </row>
    <row r="17" customFormat="false" ht="12.8" hidden="false" customHeight="false" outlineLevel="0" collapsed="false">
      <c r="A17" s="0" t="n">
        <v>1</v>
      </c>
      <c r="C17" s="5" t="e">
        <f aca="false">$B$17/B17</f>
        <v>#DIV/0!</v>
      </c>
      <c r="D17" s="0" t="n">
        <v>1</v>
      </c>
      <c r="E17" s="1" t="n">
        <v>152903800812</v>
      </c>
      <c r="F17" s="3" t="n">
        <f aca="false">$E$17/E17</f>
        <v>1</v>
      </c>
    </row>
    <row r="18" customFormat="false" ht="12.8" hidden="false" customHeight="false" outlineLevel="0" collapsed="false">
      <c r="A18" s="0" t="n">
        <v>2</v>
      </c>
      <c r="C18" s="5" t="e">
        <f aca="false">$B$17/B18</f>
        <v>#DIV/0!</v>
      </c>
      <c r="D18" s="0" t="n">
        <v>2</v>
      </c>
      <c r="E18" s="1" t="n">
        <v>171871771028</v>
      </c>
      <c r="F18" s="3" t="n">
        <f aca="false">$E$17/E18</f>
        <v>0.889638827234113</v>
      </c>
    </row>
    <row r="19" customFormat="false" ht="12.8" hidden="false" customHeight="false" outlineLevel="0" collapsed="false">
      <c r="A19" s="0" t="n">
        <v>4</v>
      </c>
      <c r="C19" s="5" t="e">
        <f aca="false">$B$17/B19</f>
        <v>#DIV/0!</v>
      </c>
      <c r="D19" s="0" t="n">
        <v>4</v>
      </c>
      <c r="E19" s="1" t="n">
        <v>207868300577</v>
      </c>
      <c r="F19" s="3" t="n">
        <f aca="false">$E$17/E19</f>
        <v>0.735580174502655</v>
      </c>
    </row>
    <row r="20" customFormat="false" ht="12.8" hidden="false" customHeight="false" outlineLevel="0" collapsed="false">
      <c r="A20" s="0" t="n">
        <v>6</v>
      </c>
      <c r="C20" s="5" t="e">
        <f aca="false">$B$17/B20</f>
        <v>#DIV/0!</v>
      </c>
      <c r="D20" s="0" t="n">
        <v>6</v>
      </c>
      <c r="E20" s="1" t="n">
        <v>212911945219</v>
      </c>
      <c r="F20" s="3" t="n">
        <f aca="false">$E$17/E20</f>
        <v>0.718155107054816</v>
      </c>
    </row>
    <row r="21" customFormat="false" ht="12.8" hidden="false" customHeight="false" outlineLevel="0" collapsed="false">
      <c r="A21" s="0" t="n">
        <v>8</v>
      </c>
      <c r="C21" s="5" t="e">
        <f aca="false">$B$17/B21</f>
        <v>#DIV/0!</v>
      </c>
      <c r="D21" s="0" t="n">
        <v>8</v>
      </c>
      <c r="E21" s="1" t="n">
        <v>222097934918</v>
      </c>
      <c r="F21" s="3" t="n">
        <f aca="false">$E$17/E21</f>
        <v>0.688452150032161</v>
      </c>
    </row>
    <row r="22" customFormat="false" ht="12.8" hidden="false" customHeight="false" outlineLevel="0" collapsed="false">
      <c r="A22" s="0" t="n">
        <v>10</v>
      </c>
      <c r="C22" s="5" t="e">
        <f aca="false">$B$17/B22</f>
        <v>#DIV/0!</v>
      </c>
      <c r="D22" s="0" t="n">
        <v>10</v>
      </c>
      <c r="E22" s="1" t="n">
        <v>231521636079</v>
      </c>
      <c r="F22" s="3" t="n">
        <f aca="false">$E$17/E22</f>
        <v>0.660429856153168</v>
      </c>
    </row>
    <row r="23" customFormat="false" ht="12.8" hidden="false" customHeight="false" outlineLevel="0" collapsed="false">
      <c r="A23" s="0" t="n">
        <v>12</v>
      </c>
      <c r="C23" s="5" t="e">
        <f aca="false">$B$17/B23</f>
        <v>#DIV/0!</v>
      </c>
      <c r="D23" s="0" t="n">
        <v>12</v>
      </c>
      <c r="E23" s="1" t="n">
        <v>240564413837</v>
      </c>
      <c r="F23" s="3" t="n">
        <f aca="false">$E$17/E23</f>
        <v>0.635604403715354</v>
      </c>
    </row>
    <row r="24" customFormat="false" ht="12.8" hidden="false" customHeight="false" outlineLevel="0" collapsed="false">
      <c r="A24" s="0" t="n">
        <v>16</v>
      </c>
      <c r="C24" s="5" t="e">
        <f aca="false">$B$17/B24</f>
        <v>#DIV/0!</v>
      </c>
    </row>
    <row r="25" customFormat="false" ht="12.8" hidden="false" customHeight="false" outlineLevel="0" collapsed="false">
      <c r="A25" s="0" t="n">
        <v>20</v>
      </c>
      <c r="C25" s="5" t="e">
        <f aca="false">$B$17/B25</f>
        <v>#DIV/0!</v>
      </c>
    </row>
    <row r="26" customFormat="false" ht="12.8" hidden="false" customHeight="false" outlineLevel="0" collapsed="false">
      <c r="A26" s="0" t="n">
        <v>24</v>
      </c>
      <c r="C26" s="5" t="e">
        <f aca="false">$B$17/B26</f>
        <v>#DIV/0!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</TotalTime>
  <Application>LibreOffice/5.2.3.3$Linux_X86_64 LibreOffice_project/20$Build-3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2017-06-19T18:16:17Z</dcterms:created>
  <dc:creator/>
  <dc:description/>
  <dc:language>en-US</dc:language>
  <cp:lastModifiedBy/>
  <dcterms:modified xsi:type="dcterms:W3CDTF">2017-08-04T16:24:10Z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