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rrie\Desktop\"/>
    </mc:Choice>
  </mc:AlternateContent>
  <bookViews>
    <workbookView xWindow="0" yWindow="0" windowWidth="19155" windowHeight="6855"/>
  </bookViews>
  <sheets>
    <sheet name="Dilution Calculations" sheetId="1" r:id="rId1"/>
    <sheet name="CSV Forma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L2" i="1"/>
  <c r="L3" i="1"/>
  <c r="K3" i="1"/>
  <c r="H10" i="1" l="1"/>
  <c r="H7" i="1"/>
  <c r="H6" i="1"/>
  <c r="H5" i="1"/>
  <c r="H4" i="1"/>
  <c r="H3" i="1"/>
  <c r="H2" i="1"/>
  <c r="E11" i="1"/>
  <c r="E10" i="1"/>
  <c r="E8" i="1"/>
  <c r="E7" i="1"/>
  <c r="E6" i="1"/>
  <c r="E5" i="1"/>
  <c r="E4" i="1"/>
  <c r="E3" i="1"/>
  <c r="E2" i="1"/>
  <c r="G3" i="1"/>
  <c r="G2" i="1"/>
  <c r="G7" i="1"/>
  <c r="G8" i="1"/>
  <c r="H8" i="1" s="1"/>
  <c r="G10" i="1"/>
  <c r="G11" i="1"/>
  <c r="H11" i="1" s="1"/>
  <c r="G6" i="1"/>
  <c r="D9" i="1"/>
  <c r="G9" i="1" s="1"/>
  <c r="H9" i="1" s="1"/>
  <c r="E9" i="1" l="1"/>
  <c r="F4" i="1" l="1"/>
  <c r="F5" i="1" s="1"/>
  <c r="F6" i="1" s="1"/>
  <c r="F7" i="1" s="1"/>
  <c r="F8" i="1" s="1"/>
  <c r="F9" i="1" s="1"/>
  <c r="F10" i="1" s="1"/>
  <c r="F11" i="1" s="1"/>
  <c r="F3" i="1"/>
  <c r="D4" i="1"/>
  <c r="G4" i="1" s="1"/>
  <c r="D3" i="1"/>
  <c r="D5" i="1" l="1"/>
  <c r="G5" i="1" s="1"/>
</calcChain>
</file>

<file path=xl/sharedStrings.xml><?xml version="1.0" encoding="utf-8"?>
<sst xmlns="http://schemas.openxmlformats.org/spreadsheetml/2006/main" count="19" uniqueCount="18">
  <si>
    <t>Dilution Pt</t>
  </si>
  <si>
    <t>Volume (nL)</t>
  </si>
  <si>
    <t>Stock Conc</t>
  </si>
  <si>
    <t>Target Conc (mM)</t>
  </si>
  <si>
    <t>Actual Conc (mM)</t>
  </si>
  <si>
    <t>Total Vol</t>
  </si>
  <si>
    <t>DMSO Vol</t>
  </si>
  <si>
    <t>% accuracy</t>
  </si>
  <si>
    <t>Intermediate Plate</t>
  </si>
  <si>
    <t>Stock</t>
  </si>
  <si>
    <t>DMSO</t>
  </si>
  <si>
    <t>Source BC</t>
  </si>
  <si>
    <t>Source Well</t>
  </si>
  <si>
    <t>Dest BC</t>
  </si>
  <si>
    <t>Dest Well</t>
  </si>
  <si>
    <t>Source Plate</t>
  </si>
  <si>
    <t>A01</t>
  </si>
  <si>
    <t>Destination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</si>
</sst>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J29" sqref="J29"/>
    </sheetView>
  </sheetViews>
  <sheetFormatPr defaultRowHeight="15" x14ac:dyDescent="0.25"/>
  <cols>
    <col min="1" max="1" width="10.42578125" bestFit="1" customWidth="1"/>
    <col min="2" max="3" width="10.42578125" customWidth="1"/>
    <col min="4" max="4" width="11.85546875" bestFit="1" customWidth="1"/>
    <col min="5" max="5" width="11.85546875" customWidth="1"/>
    <col min="6" max="7" width="16.7109375" bestFit="1" customWidth="1"/>
    <col min="8" max="8" width="12.140625" bestFit="1" customWidth="1"/>
    <col min="10" max="10" width="18" bestFit="1" customWidth="1"/>
  </cols>
  <sheetData>
    <row r="1" spans="1:12" x14ac:dyDescent="0.25">
      <c r="A1" t="s">
        <v>0</v>
      </c>
      <c r="B1" t="s">
        <v>5</v>
      </c>
      <c r="C1" t="s">
        <v>2</v>
      </c>
      <c r="D1" t="s">
        <v>1</v>
      </c>
      <c r="E1" t="s">
        <v>6</v>
      </c>
      <c r="F1" t="s">
        <v>3</v>
      </c>
      <c r="G1" t="s">
        <v>4</v>
      </c>
      <c r="H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</v>
      </c>
      <c r="B2">
        <v>100</v>
      </c>
      <c r="C2">
        <v>10</v>
      </c>
      <c r="D2">
        <v>100</v>
      </c>
      <c r="E2">
        <f>B2-D2</f>
        <v>0</v>
      </c>
      <c r="F2">
        <v>10</v>
      </c>
      <c r="G2">
        <f t="shared" ref="G2:G5" si="0">(D2/B2)*C2</f>
        <v>10</v>
      </c>
      <c r="H2" s="1">
        <f>G2/F2</f>
        <v>1</v>
      </c>
      <c r="J2">
        <v>1</v>
      </c>
      <c r="K2">
        <f>(J2/C2)*10</f>
        <v>1</v>
      </c>
      <c r="L2">
        <f>10-K2</f>
        <v>9</v>
      </c>
    </row>
    <row r="3" spans="1:12" x14ac:dyDescent="0.25">
      <c r="A3">
        <v>2</v>
      </c>
      <c r="B3">
        <v>100</v>
      </c>
      <c r="C3">
        <v>10</v>
      </c>
      <c r="D3">
        <f>D2/2</f>
        <v>50</v>
      </c>
      <c r="E3">
        <f t="shared" ref="E3:E11" si="1">B3-D3</f>
        <v>50</v>
      </c>
      <c r="F3">
        <f>F2/2</f>
        <v>5</v>
      </c>
      <c r="G3">
        <f t="shared" si="0"/>
        <v>5</v>
      </c>
      <c r="H3" s="1">
        <f t="shared" ref="H3:H11" si="2">G3/F3</f>
        <v>1</v>
      </c>
      <c r="J3">
        <v>0.1</v>
      </c>
      <c r="K3">
        <f>(J3/C2)*10</f>
        <v>0.1</v>
      </c>
      <c r="L3">
        <f>10-K3</f>
        <v>9.9</v>
      </c>
    </row>
    <row r="4" spans="1:12" x14ac:dyDescent="0.25">
      <c r="A4">
        <v>3</v>
      </c>
      <c r="B4">
        <v>100</v>
      </c>
      <c r="C4">
        <v>10</v>
      </c>
      <c r="D4">
        <f t="shared" ref="D4:D5" si="3">D3/2</f>
        <v>25</v>
      </c>
      <c r="E4">
        <f t="shared" si="1"/>
        <v>75</v>
      </c>
      <c r="F4">
        <f t="shared" ref="F4:F11" si="4">F3/2</f>
        <v>2.5</v>
      </c>
      <c r="G4">
        <f t="shared" si="0"/>
        <v>2.5</v>
      </c>
      <c r="H4" s="1">
        <f t="shared" si="2"/>
        <v>1</v>
      </c>
    </row>
    <row r="5" spans="1:12" x14ac:dyDescent="0.25">
      <c r="A5">
        <v>4</v>
      </c>
      <c r="B5">
        <v>100</v>
      </c>
      <c r="C5">
        <v>10</v>
      </c>
      <c r="D5">
        <f t="shared" si="3"/>
        <v>12.5</v>
      </c>
      <c r="E5">
        <f t="shared" si="1"/>
        <v>87.5</v>
      </c>
      <c r="F5">
        <f t="shared" si="4"/>
        <v>1.25</v>
      </c>
      <c r="G5">
        <f t="shared" si="0"/>
        <v>1.25</v>
      </c>
      <c r="H5" s="1">
        <f t="shared" si="2"/>
        <v>1</v>
      </c>
    </row>
    <row r="6" spans="1:12" x14ac:dyDescent="0.25">
      <c r="A6">
        <v>5</v>
      </c>
      <c r="B6">
        <v>100</v>
      </c>
      <c r="C6">
        <v>1</v>
      </c>
      <c r="D6">
        <v>62.5</v>
      </c>
      <c r="E6">
        <f t="shared" si="1"/>
        <v>37.5</v>
      </c>
      <c r="F6">
        <f t="shared" si="4"/>
        <v>0.625</v>
      </c>
      <c r="G6">
        <f>(D6/B6)*C6</f>
        <v>0.625</v>
      </c>
      <c r="H6" s="1">
        <f t="shared" si="2"/>
        <v>1</v>
      </c>
    </row>
    <row r="7" spans="1:12" x14ac:dyDescent="0.25">
      <c r="A7">
        <v>6</v>
      </c>
      <c r="B7">
        <v>100</v>
      </c>
      <c r="C7">
        <v>1</v>
      </c>
      <c r="D7">
        <v>32.5</v>
      </c>
      <c r="E7">
        <f t="shared" si="1"/>
        <v>67.5</v>
      </c>
      <c r="F7">
        <f t="shared" si="4"/>
        <v>0.3125</v>
      </c>
      <c r="G7">
        <f t="shared" ref="G7:G11" si="5">(D7/B7)*C7</f>
        <v>0.32500000000000001</v>
      </c>
      <c r="H7" s="1">
        <f t="shared" si="2"/>
        <v>1.04</v>
      </c>
    </row>
    <row r="8" spans="1:12" x14ac:dyDescent="0.25">
      <c r="A8">
        <v>7</v>
      </c>
      <c r="B8">
        <v>100</v>
      </c>
      <c r="C8">
        <v>1</v>
      </c>
      <c r="D8">
        <v>15</v>
      </c>
      <c r="E8">
        <f t="shared" si="1"/>
        <v>85</v>
      </c>
      <c r="F8">
        <f t="shared" si="4"/>
        <v>0.15625</v>
      </c>
      <c r="G8">
        <f t="shared" si="5"/>
        <v>0.15</v>
      </c>
      <c r="H8" s="1">
        <f t="shared" si="2"/>
        <v>0.96</v>
      </c>
    </row>
    <row r="9" spans="1:12" x14ac:dyDescent="0.25">
      <c r="A9">
        <v>8</v>
      </c>
      <c r="B9">
        <v>100</v>
      </c>
      <c r="C9">
        <v>1</v>
      </c>
      <c r="D9">
        <f t="shared" ref="D9" si="6">D8/2</f>
        <v>7.5</v>
      </c>
      <c r="E9">
        <f t="shared" si="1"/>
        <v>92.5</v>
      </c>
      <c r="F9">
        <f t="shared" si="4"/>
        <v>7.8125E-2</v>
      </c>
      <c r="G9">
        <f t="shared" si="5"/>
        <v>7.4999999999999997E-2</v>
      </c>
      <c r="H9" s="1">
        <f t="shared" si="2"/>
        <v>0.96</v>
      </c>
    </row>
    <row r="10" spans="1:12" x14ac:dyDescent="0.25">
      <c r="A10">
        <v>9</v>
      </c>
      <c r="B10">
        <v>100</v>
      </c>
      <c r="C10">
        <v>0.1</v>
      </c>
      <c r="D10">
        <v>37.5</v>
      </c>
      <c r="E10">
        <f t="shared" si="1"/>
        <v>62.5</v>
      </c>
      <c r="F10">
        <f t="shared" si="4"/>
        <v>3.90625E-2</v>
      </c>
      <c r="G10">
        <f t="shared" si="5"/>
        <v>3.7500000000000006E-2</v>
      </c>
      <c r="H10" s="1">
        <f t="shared" si="2"/>
        <v>0.96000000000000019</v>
      </c>
    </row>
    <row r="11" spans="1:12" x14ac:dyDescent="0.25">
      <c r="A11">
        <v>10</v>
      </c>
      <c r="B11">
        <v>100</v>
      </c>
      <c r="C11">
        <v>0.1</v>
      </c>
      <c r="D11">
        <v>20</v>
      </c>
      <c r="E11">
        <f t="shared" si="1"/>
        <v>80</v>
      </c>
      <c r="F11">
        <f t="shared" si="4"/>
        <v>1.953125E-2</v>
      </c>
      <c r="G11">
        <f t="shared" si="5"/>
        <v>2.0000000000000004E-2</v>
      </c>
      <c r="H11" s="1">
        <f t="shared" si="2"/>
        <v>1.0240000000000002</v>
      </c>
      <c r="I1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32" sqref="G32"/>
    </sheetView>
  </sheetViews>
  <sheetFormatPr defaultRowHeight="15" x14ac:dyDescent="0.25"/>
  <cols>
    <col min="1" max="1" width="12" bestFit="1" customWidth="1"/>
    <col min="2" max="2" width="11.5703125" bestFit="1" customWidth="1"/>
    <col min="3" max="3" width="16.42578125" bestFit="1" customWidth="1"/>
    <col min="4" max="4" width="9.5703125" bestFit="1" customWidth="1"/>
  </cols>
  <sheetData>
    <row r="1" spans="1:4" x14ac:dyDescent="0.25">
      <c r="A1" t="s">
        <v>11</v>
      </c>
      <c r="B1" t="s">
        <v>12</v>
      </c>
      <c r="C1" t="s">
        <v>13</v>
      </c>
      <c r="D1" t="s">
        <v>14</v>
      </c>
    </row>
    <row r="2" spans="1:4" x14ac:dyDescent="0.25">
      <c r="A2" t="s">
        <v>15</v>
      </c>
      <c r="B2" t="s">
        <v>16</v>
      </c>
      <c r="C2" t="s">
        <v>17</v>
      </c>
      <c r="D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Dilution Calculations</vt:lpstr>
      <vt:lpstr>CSV Format</vt:lpstr>
    </vt:vector>
  </TitlesOfParts>
  <Company>The Broad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Corrie Aghia</dc:creator>
  <cp:lastModifiedBy>Corrie Aghia</cp:lastModifiedBy>
  <cp:lastPrinted>2018-05-02T14:41:01Z</cp:lastPrinted>
  <dcterms:created xsi:type="dcterms:W3CDTF">2018-05-02T14:01:44Z</dcterms:created>
  <dcterms:modified xsi:type="dcterms:W3CDTF">2018-05-09T19:57:46Z</dcterms:modified>
</cp:coreProperties>
</file>