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<sst xmlns="http://schemas.openxmlformats.org/spreadsheetml/2006/main" count="191" uniqueCount="107">
  <si>
    <t>C3106: Practical 2 - Part 1</t>
  </si>
  <si>
    <t>Results</t>
  </si>
  <si>
    <t>Table 1</t>
  </si>
  <si>
    <t>Table 2</t>
  </si>
  <si>
    <t>Table 3</t>
  </si>
  <si>
    <t>Table 1 - Mobile Keyboards</t>
  </si>
  <si>
    <r>
      <t>SS</t>
    </r>
    <r>
      <rPr>
        <rFont val="Calibri"/>
        <b/>
        <color theme="1"/>
        <sz val="11.0"/>
        <vertAlign val="subscript"/>
      </rPr>
      <t>error</t>
    </r>
  </si>
  <si>
    <r>
      <t>SS</t>
    </r>
    <r>
      <rPr>
        <rFont val="Calibri"/>
        <b/>
        <color theme="1"/>
        <sz val="11.0"/>
        <vertAlign val="subscript"/>
      </rPr>
      <t>total</t>
    </r>
  </si>
  <si>
    <t>A (QWERTY)</t>
  </si>
  <si>
    <t>B (QuickPath)</t>
  </si>
  <si>
    <t>(A - Mean(A))^2</t>
  </si>
  <si>
    <t>(B - Mean(B))^2</t>
  </si>
  <si>
    <t>(A - Mean(A+B))^2</t>
  </si>
  <si>
    <t>(B - Mean(A+B))^2</t>
  </si>
  <si>
    <r>
      <t>SS</t>
    </r>
    <r>
      <rPr>
        <rFont val="Calibri"/>
        <b/>
        <color theme="1"/>
        <sz val="11.0"/>
        <vertAlign val="subscript"/>
      </rPr>
      <t>effect</t>
    </r>
  </si>
  <si>
    <r>
      <t xml:space="preserve">n </t>
    </r>
    <r>
      <rPr>
        <rFont val="Calibri"/>
        <b/>
        <color theme="1"/>
        <sz val="11.0"/>
      </rPr>
      <t>Participants</t>
    </r>
  </si>
  <si>
    <t>C3106: Practical 2 - Part 3: Data Collection</t>
  </si>
  <si>
    <t>C3106: Practical 2 - Part 3</t>
  </si>
  <si>
    <t>Menu Style</t>
  </si>
  <si>
    <t>Table 1 - Menu Timing</t>
  </si>
  <si>
    <t>Linear</t>
  </si>
  <si>
    <r>
      <t>SS</t>
    </r>
    <r>
      <rPr>
        <rFont val="Calibri"/>
        <b/>
        <color theme="1"/>
        <sz val="11.0"/>
        <vertAlign val="subscript"/>
      </rPr>
      <t>error</t>
    </r>
  </si>
  <si>
    <t>Radial</t>
  </si>
  <si>
    <t>Participant Number</t>
  </si>
  <si>
    <r>
      <t>SS</t>
    </r>
    <r>
      <rPr>
        <rFont val="Calibri"/>
        <b/>
        <color theme="1"/>
        <sz val="11.0"/>
        <vertAlign val="subscript"/>
      </rPr>
      <t>total</t>
    </r>
  </si>
  <si>
    <t>A (Linear)</t>
  </si>
  <si>
    <t>B (Radial)</t>
  </si>
  <si>
    <t>Participant First Name</t>
  </si>
  <si>
    <t>Annie</t>
  </si>
  <si>
    <t>Joshua</t>
  </si>
  <si>
    <t>Ewan</t>
  </si>
  <si>
    <t>Alan</t>
  </si>
  <si>
    <t>James</t>
  </si>
  <si>
    <t>Edward</t>
  </si>
  <si>
    <t>Participant Last Name</t>
  </si>
  <si>
    <r>
      <t>SS</t>
    </r>
    <r>
      <rPr>
        <rFont val="Calibri"/>
        <b/>
        <color theme="1"/>
        <sz val="11.0"/>
        <vertAlign val="subscript"/>
      </rPr>
      <t>effect</t>
    </r>
  </si>
  <si>
    <t>Smith</t>
  </si>
  <si>
    <t>Park</t>
  </si>
  <si>
    <t>Gilligan</t>
  </si>
  <si>
    <t>Chodyniecki</t>
  </si>
  <si>
    <t>Allington</t>
  </si>
  <si>
    <t>Spencer</t>
  </si>
  <si>
    <t>Participant Matric No.</t>
  </si>
  <si>
    <t>Experienced Overleaf?</t>
  </si>
  <si>
    <t>No</t>
  </si>
  <si>
    <t>Yes</t>
  </si>
  <si>
    <t>Daily Computer Use?</t>
  </si>
  <si>
    <r>
      <t xml:space="preserve">n </t>
    </r>
    <r>
      <rPr>
        <rFont val="Calibri"/>
        <b/>
        <color theme="1"/>
        <sz val="11.0"/>
      </rPr>
      <t>Participants</t>
    </r>
  </si>
  <si>
    <r>
      <rPr>
        <rFont val="Calibri"/>
        <b/>
        <i/>
        <color theme="1"/>
        <sz val="11.0"/>
      </rPr>
      <t xml:space="preserve">m </t>
    </r>
    <r>
      <rPr>
        <rFont val="Calibri"/>
        <b/>
        <color theme="1"/>
        <sz val="11.0"/>
      </rPr>
      <t>Groups</t>
    </r>
  </si>
  <si>
    <t>Sight?</t>
  </si>
  <si>
    <r>
      <t>df</t>
    </r>
    <r>
      <rPr>
        <rFont val="Calibri"/>
        <b/>
        <color theme="1"/>
        <sz val="11.0"/>
        <vertAlign val="subscript"/>
      </rPr>
      <t>error</t>
    </r>
  </si>
  <si>
    <t>Full Motor Control?</t>
  </si>
  <si>
    <t>Sum</t>
  </si>
  <si>
    <r>
      <t>df</t>
    </r>
    <r>
      <rPr>
        <rFont val="Calibri"/>
        <b/>
        <color theme="1"/>
        <sz val="11.0"/>
        <vertAlign val="subscript"/>
      </rPr>
      <t>effect</t>
    </r>
  </si>
  <si>
    <t>Mean</t>
  </si>
  <si>
    <t>Timing Data (ms)</t>
  </si>
  <si>
    <r>
      <t>MS</t>
    </r>
    <r>
      <rPr>
        <rFont val="Calibri"/>
        <b/>
        <color theme="1"/>
        <sz val="11.0"/>
        <vertAlign val="subscript"/>
      </rPr>
      <t>error</t>
    </r>
  </si>
  <si>
    <r>
      <t>MS</t>
    </r>
    <r>
      <rPr>
        <rFont val="Calibri"/>
        <b/>
        <color theme="1"/>
        <sz val="11.0"/>
        <vertAlign val="subscript"/>
      </rPr>
      <t>effect</t>
    </r>
  </si>
  <si>
    <t>Mean(A+B)</t>
  </si>
  <si>
    <t>Overview</t>
  </si>
  <si>
    <t>Design</t>
  </si>
  <si>
    <t>SSA</t>
  </si>
  <si>
    <t>SSError</t>
  </si>
  <si>
    <t>Implementation</t>
  </si>
  <si>
    <t>Testing</t>
  </si>
  <si>
    <t>α Confidence Level</t>
  </si>
  <si>
    <t>SSB</t>
  </si>
  <si>
    <t>Limitations</t>
  </si>
  <si>
    <t>Conclusion</t>
  </si>
  <si>
    <t>Evaluation</t>
  </si>
  <si>
    <t>SSTotal</t>
  </si>
  <si>
    <t>Reference</t>
  </si>
  <si>
    <t>F-ratio</t>
  </si>
  <si>
    <r>
      <rPr>
        <rFont val="Calibri"/>
        <b/>
        <i/>
        <color theme="1"/>
        <sz val="11.0"/>
      </rPr>
      <t xml:space="preserve">m </t>
    </r>
    <r>
      <rPr>
        <rFont val="Calibri"/>
        <b/>
        <color theme="1"/>
        <sz val="11.0"/>
      </rPr>
      <t>Groups</t>
    </r>
  </si>
  <si>
    <t>Critical value</t>
  </si>
  <si>
    <r>
      <t>df</t>
    </r>
    <r>
      <rPr>
        <rFont val="Calibri"/>
        <b/>
        <color theme="1"/>
        <sz val="11.0"/>
        <vertAlign val="subscript"/>
      </rPr>
      <t>error</t>
    </r>
  </si>
  <si>
    <t>Significant?</t>
  </si>
  <si>
    <r>
      <t>df</t>
    </r>
    <r>
      <rPr>
        <rFont val="Calibri"/>
        <b/>
        <color theme="1"/>
        <sz val="11.0"/>
        <vertAlign val="subscript"/>
      </rPr>
      <t>effect</t>
    </r>
  </si>
  <si>
    <t>Table 2 - Menu Errors</t>
  </si>
  <si>
    <r>
      <t>MS</t>
    </r>
    <r>
      <rPr>
        <rFont val="Calibri"/>
        <b/>
        <color theme="1"/>
        <sz val="11.0"/>
        <vertAlign val="subscript"/>
      </rPr>
      <t>error</t>
    </r>
  </si>
  <si>
    <t>Median Timing Data (ms)</t>
  </si>
  <si>
    <r>
      <t>MS</t>
    </r>
    <r>
      <rPr>
        <rFont val="Calibri"/>
        <b/>
        <color theme="1"/>
        <sz val="11.0"/>
        <vertAlign val="subscript"/>
      </rPr>
      <t>effect</t>
    </r>
  </si>
  <si>
    <t>Error Data (Total)</t>
  </si>
  <si>
    <t>Normalised Error Data (Total)</t>
  </si>
  <si>
    <t xml:space="preserve">Thanks to </t>
  </si>
  <si>
    <t>Per Ola Kristensson, School of Computer Science, University of St Andrews, UK</t>
  </si>
  <si>
    <t>For base spreadsheet</t>
  </si>
  <si>
    <t>Table 1 Reporting</t>
  </si>
  <si>
    <t xml:space="preserve">The QWERTY keyboard resulted in fewer average errors per unit time than the QuickPath keyboard (12 compared to 17 respectively). We assumed these errors were normally distributed. Analysis of variance at a significance level of a = 0.05 showed that this difference was statistically significant (F8,1 = 6.25, p &lt; 0.05). </t>
  </si>
  <si>
    <t>Table 2 Reporting</t>
  </si>
  <si>
    <t>The SurePen tablet pen resulted in fewer average errors per unit time than the QuickPen tablet pen (7 compared to 11 respectively). We assumed these errors were normally distributed. Analysis of variance at a significance level of a = 0.05 showed that this difference was statistically insignificant (F8,1 = 4.44 (3sf), p &gt; 0.05); however analysis of variance at a significant level of a = 0.1 showed that this difference is statistically significant (F8,1 = 4.44 (3sf), p &lt; 0.1).</t>
  </si>
  <si>
    <t>Table 3 Reporting</t>
  </si>
  <si>
    <t xml:space="preserve">Siri resulted in fewer average errors per unit time than Alexa and Google Home (34 compared to 38 and 49 respectively). We assumed these errors were normally distributed. Analysis of variance at a significance level of a = 0.001 showed that this difference was statistically significant (F18,2 = 12.8 (3sf), p &lt; 0.01). </t>
  </si>
  <si>
    <t xml:space="preserve"> </t>
  </si>
  <si>
    <t>Table 2 - Tablet Pens</t>
  </si>
  <si>
    <t>A (SurePen)</t>
  </si>
  <si>
    <t>B (QuickPen)</t>
  </si>
  <si>
    <t>Table 3 - Speech Recoginition Systems</t>
  </si>
  <si>
    <t>A (Siri)</t>
  </si>
  <si>
    <t>B (Alexa)</t>
  </si>
  <si>
    <t>C (Google Home)</t>
  </si>
  <si>
    <t>(C - Mean(C))^2</t>
  </si>
  <si>
    <t>(A - Mean(A+B+C))^2</t>
  </si>
  <si>
    <t>(B - Mean(A+B+C))^2</t>
  </si>
  <si>
    <t>(C - Mean(A+B+C))^2</t>
  </si>
  <si>
    <t>Mean(A+B+C)</t>
  </si>
  <si>
    <t>SSC</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</si>
</sst>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sz val="24.0"/>
      <color rgb="FF000000"/>
      <name val="Calibri"/>
    </font>
    <font>
      <i/>
      <sz val="11.0"/>
      <color theme="1"/>
      <name val="Calibri"/>
    </font>
    <font>
      <b/>
      <sz val="14.0"/>
      <color theme="1"/>
      <name val="Calibri"/>
    </font>
    <font/>
    <font>
      <b/>
      <sz val="11.0"/>
      <color theme="1"/>
      <name val="Calibri"/>
    </font>
    <font>
      <color theme="1"/>
      <name val="Calibri"/>
    </font>
    <font>
      <sz val="11.0"/>
      <color theme="1"/>
      <name val="Calibri"/>
    </font>
    <font>
      <sz val="11.0"/>
      <color rgb="FF000000"/>
      <name val="Calibri"/>
    </font>
    <font>
      <b/>
      <i/>
      <sz val="11.0"/>
      <color theme="1"/>
      <name val="Calibri"/>
    </font>
    <font>
      <b/>
      <color theme="1"/>
      <name val="Calibri"/>
    </font>
    <font>
      <b/>
    </font>
    <font>
      <sz val="14.0"/>
      <color theme="1"/>
      <name val="Calibri"/>
    </font>
    <font>
      <i/>
      <sz val="11.0"/>
      <color rgb="FF000000"/>
      <name val="Calibri"/>
    </font>
  </fonts>
  <fills count="4">
    <fill>
      <patternFill patternType="none"/>
    </fill>
    <fill>
      <patternFill patternType="lightGray"/>
    </fill>
    <fill>
      <patternFill patternType="solid">
        <fgColor rgb="FFD9D9D9"/>
        <bgColor rgb="FFD9D9D9"/>
      </patternFill>
    </fill>
    <fill>
      <patternFill patternType="solid">
        <fgColor rgb="FFEFEFEF"/>
        <bgColor rgb="FFEFEFEF"/>
      </patternFill>
    </fill>
  </fills>
  <borders count="1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3" fillId="0" fontId="3" numFmtId="0" xfId="0" applyAlignment="1" applyBorder="1" applyFont="1">
      <alignment horizontal="center" readingOrder="0"/>
    </xf>
    <xf borderId="4" fillId="0" fontId="4" numFmtId="0" xfId="0" applyBorder="1" applyFont="1"/>
    <xf borderId="5" fillId="0" fontId="4" numFmtId="0" xfId="0" applyBorder="1" applyFont="1"/>
    <xf borderId="6" fillId="2" fontId="5" numFmtId="0" xfId="0" applyBorder="1" applyFont="1"/>
    <xf borderId="6" fillId="3" fontId="6" numFmtId="0" xfId="0" applyAlignment="1" applyBorder="1" applyFill="1" applyFont="1">
      <alignment readingOrder="0"/>
    </xf>
    <xf borderId="6" fillId="3" fontId="7" numFmtId="0" xfId="0" applyAlignment="1" applyBorder="1" applyFont="1">
      <alignment horizontal="right" readingOrder="0"/>
    </xf>
    <xf borderId="7" fillId="3" fontId="7" numFmtId="0" xfId="0" applyBorder="1" applyFont="1"/>
    <xf borderId="8" fillId="0" fontId="6" numFmtId="0" xfId="0" applyBorder="1" applyFont="1"/>
    <xf borderId="7" fillId="0" fontId="6" numFmtId="0" xfId="0" applyBorder="1" applyFont="1"/>
    <xf borderId="6" fillId="0" fontId="6" numFmtId="0" xfId="0" applyAlignment="1" applyBorder="1" applyFont="1">
      <alignment readingOrder="0"/>
    </xf>
    <xf borderId="6" fillId="0" fontId="7" numFmtId="0" xfId="0" applyAlignment="1" applyBorder="1" applyFont="1">
      <alignment horizontal="right" readingOrder="0"/>
    </xf>
    <xf borderId="7" fillId="0" fontId="7" numFmtId="0" xfId="0" applyBorder="1" applyFont="1"/>
    <xf borderId="9" fillId="0" fontId="6" numFmtId="0" xfId="0" applyAlignment="1" applyBorder="1" applyFont="1">
      <alignment horizontal="center" readingOrder="0"/>
    </xf>
    <xf borderId="0" fillId="0" fontId="6" numFmtId="0" xfId="0" applyAlignment="1" applyFont="1">
      <alignment horizontal="center" readingOrder="0"/>
    </xf>
    <xf borderId="9" fillId="0" fontId="8" numFmtId="0" xfId="0" applyAlignment="1" applyBorder="1" applyFont="1">
      <alignment horizontal="center" readingOrder="0"/>
    </xf>
    <xf borderId="6" fillId="3" fontId="6" numFmtId="0" xfId="0" applyBorder="1" applyFont="1"/>
    <xf borderId="0" fillId="0" fontId="6" numFmtId="0" xfId="0" applyAlignment="1" applyFont="1">
      <alignment readingOrder="0"/>
    </xf>
    <xf borderId="0" fillId="0" fontId="6" numFmtId="0" xfId="0" applyFont="1"/>
    <xf borderId="6" fillId="2" fontId="9" numFmtId="0" xfId="0" applyBorder="1" applyFont="1"/>
    <xf borderId="0" fillId="0" fontId="10" numFmtId="0" xfId="0" applyFont="1"/>
    <xf borderId="1" fillId="0" fontId="3" numFmtId="0" xfId="0" applyAlignment="1" applyBorder="1" applyFont="1">
      <alignment horizontal="center" readingOrder="0"/>
    </xf>
    <xf borderId="10" fillId="0" fontId="10" numFmtId="0" xfId="0" applyAlignment="1" applyBorder="1" applyFont="1">
      <alignment readingOrder="0"/>
    </xf>
    <xf borderId="4" fillId="0" fontId="6" numFmtId="0" xfId="0" applyAlignment="1" applyBorder="1" applyFont="1">
      <alignment readingOrder="0"/>
    </xf>
    <xf borderId="6" fillId="0" fontId="5" numFmtId="0" xfId="0" applyBorder="1" applyFont="1"/>
    <xf borderId="5" fillId="0" fontId="6" numFmtId="0" xfId="0" applyAlignment="1" applyBorder="1" applyFont="1">
      <alignment readingOrder="0"/>
    </xf>
    <xf borderId="6" fillId="0" fontId="10" numFmtId="0" xfId="0" applyAlignment="1" applyBorder="1" applyFont="1">
      <alignment readingOrder="0"/>
    </xf>
    <xf borderId="0" fillId="0" fontId="6" numFmtId="0" xfId="0" applyAlignment="1" applyFont="1">
      <alignment horizontal="left" readingOrder="0"/>
    </xf>
    <xf borderId="7" fillId="0" fontId="6" numFmtId="0" xfId="0" applyAlignment="1" applyBorder="1" applyFont="1">
      <alignment horizontal="left" readingOrder="0"/>
    </xf>
    <xf borderId="11" fillId="0" fontId="10" numFmtId="0" xfId="0" applyAlignment="1" applyBorder="1" applyFont="1">
      <alignment readingOrder="0"/>
    </xf>
    <xf borderId="6" fillId="0" fontId="6" numFmtId="0" xfId="0" applyBorder="1" applyFont="1"/>
    <xf borderId="9" fillId="0" fontId="6" numFmtId="0" xfId="0" applyAlignment="1" applyBorder="1" applyFont="1">
      <alignment horizontal="left" readingOrder="0"/>
    </xf>
    <xf borderId="12" fillId="0" fontId="6" numFmtId="0" xfId="0" applyAlignment="1" applyBorder="1" applyFont="1">
      <alignment horizontal="left" readingOrder="0"/>
    </xf>
    <xf borderId="8" fillId="0" fontId="10" numFmtId="0" xfId="0" applyAlignment="1" applyBorder="1" applyFont="1">
      <alignment readingOrder="0"/>
    </xf>
    <xf borderId="6" fillId="0" fontId="9" numFmtId="0" xfId="0" applyBorder="1" applyFont="1"/>
    <xf borderId="8" fillId="0" fontId="4" numFmtId="0" xfId="0" applyAlignment="1" applyBorder="1" applyFont="1">
      <alignment horizontal="left" readingOrder="0"/>
    </xf>
    <xf borderId="7" fillId="0" fontId="4" numFmtId="0" xfId="0" applyAlignment="1" applyBorder="1" applyFont="1">
      <alignment horizontal="left" readingOrder="0"/>
    </xf>
    <xf borderId="8" fillId="0" fontId="4" numFmtId="0" xfId="0" applyAlignment="1" applyBorder="1" applyFont="1">
      <alignment readingOrder="0"/>
    </xf>
    <xf borderId="11" fillId="0" fontId="11" numFmtId="0" xfId="0" applyAlignment="1" applyBorder="1" applyFont="1">
      <alignment readingOrder="0"/>
    </xf>
    <xf borderId="13" fillId="0" fontId="4" numFmtId="0" xfId="0" applyAlignment="1" applyBorder="1" applyFont="1">
      <alignment horizontal="left" readingOrder="0"/>
    </xf>
    <xf borderId="9" fillId="0" fontId="4" numFmtId="0" xfId="0" applyAlignment="1" applyBorder="1" applyFont="1">
      <alignment horizontal="left" readingOrder="0"/>
    </xf>
    <xf borderId="6" fillId="0" fontId="6" numFmtId="0" xfId="0" applyAlignment="1" applyBorder="1" applyFont="1">
      <alignment horizontal="right" readingOrder="0"/>
    </xf>
    <xf borderId="4" fillId="0" fontId="6" numFmtId="0" xfId="0" applyBorder="1" applyFont="1"/>
    <xf borderId="7" fillId="0" fontId="6" numFmtId="0" xfId="0" applyAlignment="1" applyBorder="1" applyFont="1">
      <alignment horizontal="right" readingOrder="0"/>
    </xf>
    <xf borderId="12" fillId="0" fontId="4" numFmtId="0" xfId="0" applyAlignment="1" applyBorder="1" applyFont="1">
      <alignment horizontal="left" readingOrder="0"/>
    </xf>
    <xf borderId="7" fillId="0" fontId="6" numFmtId="0" xfId="0" applyAlignment="1" applyBorder="1" applyFont="1">
      <alignment readingOrder="0"/>
    </xf>
    <xf borderId="6" fillId="0" fontId="10" numFmtId="0" xfId="0" applyBorder="1" applyFont="1"/>
    <xf borderId="8" fillId="0" fontId="12" numFmtId="0" xfId="0" applyAlignment="1" applyBorder="1" applyFont="1">
      <alignment horizontal="center"/>
    </xf>
    <xf borderId="0" fillId="0" fontId="12" numFmtId="0" xfId="0" applyAlignment="1" applyFont="1">
      <alignment horizontal="center"/>
    </xf>
    <xf borderId="7" fillId="0" fontId="12" numFmtId="0" xfId="0" applyAlignment="1" applyBorder="1" applyFont="1">
      <alignment horizontal="center"/>
    </xf>
    <xf borderId="14" fillId="0" fontId="6" numFmtId="0" xfId="0" applyAlignment="1" applyBorder="1" applyFont="1">
      <alignment horizontal="right" readingOrder="0"/>
    </xf>
    <xf borderId="2" fillId="0" fontId="6" numFmtId="0" xfId="0" applyBorder="1" applyFont="1"/>
    <xf borderId="13" fillId="0" fontId="6" numFmtId="0" xfId="0" applyAlignment="1" applyBorder="1" applyFont="1">
      <alignment horizontal="right" readingOrder="0"/>
    </xf>
    <xf borderId="12" fillId="0" fontId="6" numFmtId="0" xfId="0" applyBorder="1" applyFont="1"/>
    <xf borderId="6" fillId="0" fontId="7" numFmtId="0" xfId="0" applyBorder="1" applyFont="1"/>
    <xf borderId="13" fillId="0" fontId="6" numFmtId="0" xfId="0" applyBorder="1" applyFont="1"/>
    <xf borderId="9" fillId="0" fontId="6" numFmtId="0" xfId="0" applyBorder="1" applyFont="1"/>
    <xf borderId="11" fillId="0" fontId="5" numFmtId="0" xfId="0" applyBorder="1" applyFont="1"/>
    <xf borderId="11" fillId="0" fontId="6" numFmtId="0" xfId="0" applyBorder="1" applyFont="1"/>
    <xf borderId="0" fillId="0" fontId="3" numFmtId="0" xfId="0" applyAlignment="1" applyFont="1">
      <alignment horizontal="center" readingOrder="0"/>
    </xf>
    <xf borderId="9" fillId="0" fontId="6" numFmtId="0" xfId="0" applyAlignment="1" applyBorder="1" applyFont="1">
      <alignment readingOrder="0"/>
    </xf>
    <xf borderId="12" fillId="0" fontId="6" numFmtId="0" xfId="0" applyAlignment="1" applyBorder="1" applyFont="1">
      <alignment readingOrder="0"/>
    </xf>
    <xf borderId="1" fillId="0" fontId="11" numFmtId="0" xfId="0" applyAlignment="1" applyBorder="1" applyFont="1">
      <alignment readingOrder="0"/>
    </xf>
    <xf borderId="0" fillId="0" fontId="5" numFmtId="0" xfId="0" applyFont="1"/>
    <xf borderId="6" fillId="3" fontId="7" numFmtId="0" xfId="0" applyBorder="1" applyFont="1"/>
    <xf borderId="0" fillId="0" fontId="7" numFmtId="0" xfId="0" applyFont="1"/>
    <xf borderId="0" fillId="0" fontId="9" numFmtId="0" xfId="0" applyFont="1"/>
    <xf borderId="11" fillId="2" fontId="5" numFmtId="0" xfId="0" applyBorder="1" applyFont="1"/>
    <xf borderId="0" fillId="0" fontId="13" numFmtId="0" xfId="0" applyFont="1"/>
    <xf borderId="11" fillId="3" fontId="6" numFmtId="0" xfId="0" applyBorder="1" applyFont="1"/>
    <xf borderId="1" fillId="2" fontId="10" numFmtId="0" xfId="0" applyAlignment="1" applyBorder="1" applyFont="1">
      <alignment readingOrder="0" vertical="top"/>
    </xf>
    <xf borderId="15" fillId="0" fontId="6" numFmtId="0" xfId="0" applyAlignment="1" applyBorder="1" applyFont="1">
      <alignment readingOrder="0" shrinkToFit="0" vertical="top" wrapText="1"/>
    </xf>
    <xf borderId="15" fillId="0" fontId="4" numFmtId="0" xfId="0" applyBorder="1" applyFont="1"/>
    <xf borderId="2" fillId="0" fontId="4" numFmtId="0" xfId="0" applyBorder="1" applyFont="1"/>
    <xf borderId="15" fillId="3" fontId="6" numFmtId="0" xfId="0" applyAlignment="1" applyBorder="1" applyFont="1">
      <alignment readingOrder="0" shrinkToFit="0" vertical="top" wrapText="1"/>
    </xf>
    <xf borderId="3" fillId="0" fontId="6" numFmtId="0" xfId="0" applyAlignment="1" applyBorder="1" applyFont="1">
      <alignment horizontal="right" readingOrder="0"/>
    </xf>
    <xf borderId="5" fillId="0" fontId="6" numFmtId="0" xfId="0" applyBorder="1" applyFont="1"/>
    <xf borderId="8" fillId="0" fontId="6" numFmtId="0" xfId="0" applyAlignment="1" applyBorder="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25"/>
    <col customWidth="1" min="2" max="4" width="22.0"/>
    <col customWidth="1" min="5" max="5" width="7.75"/>
    <col customWidth="1" min="6" max="9" width="11.5"/>
    <col customWidth="1" min="10" max="10" width="13.88"/>
    <col customWidth="1" min="11" max="11" width="16.13"/>
    <col customWidth="1" min="12" max="12" width="16.63"/>
    <col customWidth="1" min="13" max="13" width="17.88"/>
    <col customWidth="1" min="14" max="14" width="17.13"/>
    <col customWidth="1" min="15" max="15" width="18.0"/>
    <col customWidth="1" min="16" max="16" width="23.25"/>
    <col customWidth="1" min="17" max="26" width="7.75"/>
  </cols>
  <sheetData>
    <row r="1">
      <c r="A1" s="1" t="s">
        <v>0</v>
      </c>
    </row>
    <row r="4">
      <c r="A4" s="2"/>
    </row>
    <row r="6">
      <c r="A6" s="3" t="s">
        <v>1</v>
      </c>
      <c r="B6" s="3" t="s">
        <v>2</v>
      </c>
      <c r="C6" s="3" t="s">
        <v>3</v>
      </c>
      <c r="D6" s="4" t="s">
        <v>4</v>
      </c>
      <c r="F6" s="5" t="s">
        <v>5</v>
      </c>
      <c r="G6" s="6"/>
      <c r="H6" s="6"/>
      <c r="I6" s="6"/>
      <c r="J6" s="6"/>
      <c r="K6" s="6"/>
      <c r="L6" s="6"/>
      <c r="M6" s="6"/>
      <c r="N6" s="6"/>
      <c r="O6" s="7"/>
    </row>
    <row r="7">
      <c r="A7" s="8" t="s">
        <v>6</v>
      </c>
      <c r="B7" s="9">
        <f t="shared" ref="B7:B8" si="1">N17</f>
        <v>80</v>
      </c>
      <c r="C7" s="10">
        <f t="shared" ref="C7:C8" si="2">N34</f>
        <v>72</v>
      </c>
      <c r="D7" s="11">
        <f t="shared" ref="D7:D8" si="3">O53</f>
        <v>596</v>
      </c>
      <c r="F7" s="12"/>
      <c r="O7" s="13"/>
    </row>
    <row r="8">
      <c r="A8" s="8" t="s">
        <v>7</v>
      </c>
      <c r="B8" s="14">
        <f t="shared" si="1"/>
        <v>142.5</v>
      </c>
      <c r="C8" s="15">
        <f t="shared" si="2"/>
        <v>112</v>
      </c>
      <c r="D8" s="16">
        <f t="shared" si="3"/>
        <v>1440.666667</v>
      </c>
      <c r="F8" s="12"/>
      <c r="G8" s="17" t="s">
        <v>8</v>
      </c>
      <c r="H8" s="17" t="s">
        <v>9</v>
      </c>
      <c r="I8" s="18"/>
      <c r="J8" s="19" t="s">
        <v>10</v>
      </c>
      <c r="K8" s="19" t="s">
        <v>11</v>
      </c>
      <c r="L8" s="17" t="s">
        <v>12</v>
      </c>
      <c r="M8" s="17" t="s">
        <v>13</v>
      </c>
      <c r="O8" s="13"/>
    </row>
    <row r="9">
      <c r="A9" s="8" t="s">
        <v>14</v>
      </c>
      <c r="B9" s="20">
        <f t="shared" ref="B9:D9" si="4">B8-B7</f>
        <v>62.5</v>
      </c>
      <c r="C9" s="20">
        <f t="shared" si="4"/>
        <v>40</v>
      </c>
      <c r="D9" s="20">
        <f t="shared" si="4"/>
        <v>844.6666667</v>
      </c>
      <c r="F9" s="12"/>
      <c r="G9" s="21">
        <v>8.0</v>
      </c>
      <c r="H9" s="21">
        <v>13.0</v>
      </c>
      <c r="J9" s="2">
        <f> (G9 -G15)^2</f>
        <v>16</v>
      </c>
      <c r="K9" s="22">
        <f>(H9 -H15)^2</f>
        <v>16</v>
      </c>
      <c r="L9" s="22">
        <f>(G9-H17)^2</f>
        <v>42.25</v>
      </c>
      <c r="M9" s="22">
        <f>(H9-H17)^2</f>
        <v>2.25</v>
      </c>
      <c r="O9" s="13"/>
    </row>
    <row r="10">
      <c r="A10" s="23" t="s">
        <v>15</v>
      </c>
      <c r="B10" s="14">
        <v>10.0</v>
      </c>
      <c r="C10" s="14">
        <v>10.0</v>
      </c>
      <c r="D10" s="14">
        <v>21.0</v>
      </c>
      <c r="F10" s="12"/>
      <c r="G10" s="21">
        <v>10.0</v>
      </c>
      <c r="H10" s="21">
        <v>15.0</v>
      </c>
      <c r="J10" s="22">
        <f t="shared" ref="J10:K10" si="5">(G10 - G15)^2</f>
        <v>4</v>
      </c>
      <c r="K10" s="22">
        <f t="shared" si="5"/>
        <v>4</v>
      </c>
      <c r="L10" s="22">
        <f>(G10-H17)^2</f>
        <v>20.25</v>
      </c>
      <c r="M10" s="22">
        <f>(H10-H17)^2</f>
        <v>0.25</v>
      </c>
      <c r="O10" s="13"/>
    </row>
    <row r="11">
      <c r="A11" s="8" t="s">
        <v>73</v>
      </c>
      <c r="B11" s="9">
        <v>2.0</v>
      </c>
      <c r="C11" s="9">
        <v>2.0</v>
      </c>
      <c r="D11" s="9">
        <v>3.0</v>
      </c>
      <c r="F11" s="12"/>
      <c r="G11" s="21">
        <v>12.0</v>
      </c>
      <c r="H11" s="21">
        <v>17.0</v>
      </c>
      <c r="J11" s="22">
        <f t="shared" ref="J11:K11" si="6">(G11 - G15)^2</f>
        <v>0</v>
      </c>
      <c r="K11" s="22">
        <f t="shared" si="6"/>
        <v>0</v>
      </c>
      <c r="L11" s="22">
        <f>(G11-H17)^2</f>
        <v>6.25</v>
      </c>
      <c r="M11" s="22">
        <f>(H11-H17)^2</f>
        <v>6.25</v>
      </c>
      <c r="O11" s="13"/>
    </row>
    <row r="12">
      <c r="A12" s="8" t="s">
        <v>75</v>
      </c>
      <c r="B12" s="34">
        <f t="shared" ref="B12:D12" si="7">B10-B11</f>
        <v>8</v>
      </c>
      <c r="C12" s="34">
        <f t="shared" si="7"/>
        <v>8</v>
      </c>
      <c r="D12" s="34">
        <f t="shared" si="7"/>
        <v>18</v>
      </c>
      <c r="F12" s="12"/>
      <c r="G12" s="21">
        <v>14.0</v>
      </c>
      <c r="H12" s="21">
        <v>19.0</v>
      </c>
      <c r="J12" s="22">
        <f t="shared" ref="J12:K12" si="8">(G12 - G15)^2</f>
        <v>4</v>
      </c>
      <c r="K12" s="22">
        <f t="shared" si="8"/>
        <v>4</v>
      </c>
      <c r="L12" s="22">
        <f>(G12-H17)^2</f>
        <v>0.25</v>
      </c>
      <c r="M12" s="22">
        <f>(H12-H17)^2</f>
        <v>20.25</v>
      </c>
      <c r="O12" s="13"/>
    </row>
    <row r="13">
      <c r="A13" s="8" t="s">
        <v>77</v>
      </c>
      <c r="B13" s="20">
        <f t="shared" ref="B13:D13" si="9">B11-1</f>
        <v>1</v>
      </c>
      <c r="C13" s="20">
        <f t="shared" si="9"/>
        <v>1</v>
      </c>
      <c r="D13" s="20">
        <f t="shared" si="9"/>
        <v>2</v>
      </c>
      <c r="F13" s="12"/>
      <c r="G13" s="64">
        <v>16.0</v>
      </c>
      <c r="H13" s="64">
        <v>21.0</v>
      </c>
      <c r="J13" s="60">
        <f t="shared" ref="J13:K13" si="10">(G13 - G15)^2</f>
        <v>16</v>
      </c>
      <c r="K13" s="60">
        <f t="shared" si="10"/>
        <v>16</v>
      </c>
      <c r="L13" s="60">
        <f>(G13-H17)^2</f>
        <v>2.25</v>
      </c>
      <c r="M13" s="60">
        <f>(H13-H17)^2</f>
        <v>42.25</v>
      </c>
      <c r="O13" s="13"/>
    </row>
    <row r="14">
      <c r="A14" s="8" t="s">
        <v>79</v>
      </c>
      <c r="B14" s="34">
        <f t="shared" ref="B14:D14" si="11">B7/B12</f>
        <v>10</v>
      </c>
      <c r="C14" s="34">
        <f t="shared" si="11"/>
        <v>9</v>
      </c>
      <c r="D14" s="34">
        <f t="shared" si="11"/>
        <v>33.11111111</v>
      </c>
      <c r="F14" s="45" t="s">
        <v>52</v>
      </c>
      <c r="G14" s="22">
        <f t="shared" ref="G14:H14" si="12">SUM(G9:G13)</f>
        <v>60</v>
      </c>
      <c r="H14" s="22">
        <f t="shared" si="12"/>
        <v>85</v>
      </c>
      <c r="I14" s="47" t="s">
        <v>52</v>
      </c>
      <c r="J14" s="22">
        <f t="shared" ref="J14:M14" si="13">SUM(J9:J13)</f>
        <v>40</v>
      </c>
      <c r="K14" s="22">
        <f t="shared" si="13"/>
        <v>40</v>
      </c>
      <c r="L14" s="22">
        <f t="shared" si="13"/>
        <v>71.25</v>
      </c>
      <c r="M14" s="22">
        <f t="shared" si="13"/>
        <v>71.25</v>
      </c>
      <c r="O14" s="13"/>
    </row>
    <row r="15" ht="15.75" customHeight="1">
      <c r="A15" s="8" t="s">
        <v>81</v>
      </c>
      <c r="B15" s="20">
        <f t="shared" ref="B15:D15" si="14">B9/B13</f>
        <v>62.5</v>
      </c>
      <c r="C15" s="20">
        <f t="shared" si="14"/>
        <v>40</v>
      </c>
      <c r="D15" s="20">
        <f t="shared" si="14"/>
        <v>422.3333333</v>
      </c>
      <c r="F15" s="45" t="s">
        <v>54</v>
      </c>
      <c r="G15" s="22">
        <f t="shared" ref="G15:H15" si="15">AVERAGE(G9:G13)</f>
        <v>12</v>
      </c>
      <c r="H15" s="22">
        <f t="shared" si="15"/>
        <v>17</v>
      </c>
      <c r="O15" s="13"/>
    </row>
    <row r="16">
      <c r="A16" s="8" t="s">
        <v>65</v>
      </c>
      <c r="B16" s="14">
        <v>0.05</v>
      </c>
      <c r="C16" s="14">
        <v>0.1</v>
      </c>
      <c r="D16" s="14">
        <v>0.01</v>
      </c>
      <c r="E16" s="52"/>
      <c r="F16" s="51"/>
      <c r="G16" s="52"/>
      <c r="H16" s="52"/>
      <c r="I16" s="52"/>
      <c r="J16" s="52"/>
      <c r="K16" s="52"/>
      <c r="L16" s="52"/>
      <c r="M16" s="52"/>
      <c r="N16" s="52"/>
      <c r="O16" s="53"/>
      <c r="P16" s="52"/>
      <c r="Q16" s="52"/>
      <c r="R16" s="52"/>
      <c r="S16" s="52"/>
      <c r="T16" s="52"/>
      <c r="U16" s="52"/>
      <c r="V16" s="52"/>
      <c r="W16" s="52"/>
      <c r="X16" s="52"/>
      <c r="Y16" s="52"/>
      <c r="Z16" s="52"/>
    </row>
    <row r="17">
      <c r="A17" s="8" t="s">
        <v>72</v>
      </c>
      <c r="B17" s="68">
        <f t="shared" ref="B17:D17" si="16">B15/B14</f>
        <v>6.25</v>
      </c>
      <c r="C17" s="68">
        <f t="shared" si="16"/>
        <v>4.444444444</v>
      </c>
      <c r="D17" s="68">
        <f t="shared" si="16"/>
        <v>12.75503356</v>
      </c>
      <c r="F17" s="12"/>
      <c r="G17" s="54" t="s">
        <v>58</v>
      </c>
      <c r="H17" s="55">
        <f>AVERAGE(G15:H15)</f>
        <v>14.5</v>
      </c>
      <c r="J17" s="54" t="s">
        <v>61</v>
      </c>
      <c r="K17" s="55">
        <f>J14</f>
        <v>40</v>
      </c>
      <c r="M17" s="54" t="s">
        <v>62</v>
      </c>
      <c r="N17" s="55">
        <f>K17+K18</f>
        <v>80</v>
      </c>
      <c r="O17" s="13"/>
    </row>
    <row r="18">
      <c r="A18" s="8" t="s">
        <v>74</v>
      </c>
      <c r="B18" s="34">
        <f t="shared" ref="B18:D18" si="17">FINV(B16,B13,B12)</f>
        <v>5.317655072</v>
      </c>
      <c r="C18" s="34">
        <f t="shared" si="17"/>
        <v>3.457918904</v>
      </c>
      <c r="D18" s="34">
        <f t="shared" si="17"/>
        <v>6.012904835</v>
      </c>
      <c r="F18" s="12"/>
      <c r="J18" s="56" t="s">
        <v>66</v>
      </c>
      <c r="K18" s="57">
        <f>K14</f>
        <v>40</v>
      </c>
      <c r="M18" s="56" t="s">
        <v>70</v>
      </c>
      <c r="N18" s="57">
        <f>L14+M14</f>
        <v>142.5</v>
      </c>
      <c r="O18" s="13"/>
    </row>
    <row r="19">
      <c r="A19" s="71" t="s">
        <v>76</v>
      </c>
      <c r="B19" s="73" t="b">
        <f t="shared" ref="B19:D19" si="18">B17&gt;B18</f>
        <v>1</v>
      </c>
      <c r="C19" s="73" t="b">
        <f t="shared" si="18"/>
        <v>1</v>
      </c>
      <c r="D19" s="73" t="b">
        <f t="shared" si="18"/>
        <v>1</v>
      </c>
      <c r="F19" s="12"/>
      <c r="O19" s="13"/>
    </row>
    <row r="20" ht="60.0" customHeight="1">
      <c r="A20" s="74" t="s">
        <v>87</v>
      </c>
      <c r="B20" s="75" t="s">
        <v>88</v>
      </c>
      <c r="C20" s="76"/>
      <c r="D20" s="77"/>
      <c r="F20" s="59"/>
      <c r="G20" s="60"/>
      <c r="H20" s="60"/>
      <c r="I20" s="60"/>
      <c r="J20" s="60"/>
      <c r="K20" s="60"/>
      <c r="L20" s="60"/>
      <c r="M20" s="60"/>
      <c r="N20" s="60"/>
      <c r="O20" s="57"/>
    </row>
    <row r="21" ht="84.0" customHeight="1">
      <c r="A21" s="74" t="s">
        <v>89</v>
      </c>
      <c r="B21" s="78" t="s">
        <v>90</v>
      </c>
      <c r="C21" s="76"/>
      <c r="D21" s="77"/>
    </row>
    <row r="22" ht="60.0" customHeight="1">
      <c r="A22" s="74" t="s">
        <v>91</v>
      </c>
      <c r="B22" s="75" t="s">
        <v>92</v>
      </c>
      <c r="C22" s="76"/>
      <c r="D22" s="77"/>
      <c r="E22" s="21" t="s">
        <v>93</v>
      </c>
    </row>
    <row r="23" ht="15.75" customHeight="1">
      <c r="F23" s="5" t="s">
        <v>94</v>
      </c>
      <c r="G23" s="6"/>
      <c r="H23" s="6"/>
      <c r="I23" s="6"/>
      <c r="J23" s="6"/>
      <c r="K23" s="6"/>
      <c r="L23" s="6"/>
      <c r="M23" s="6"/>
      <c r="N23" s="6"/>
      <c r="O23" s="7"/>
    </row>
    <row r="24" ht="15.75" customHeight="1">
      <c r="F24" s="12"/>
      <c r="O24" s="13"/>
    </row>
    <row r="25" ht="15.75" customHeight="1">
      <c r="F25" s="12"/>
      <c r="G25" s="17" t="s">
        <v>95</v>
      </c>
      <c r="H25" s="17" t="s">
        <v>96</v>
      </c>
      <c r="I25" s="18"/>
      <c r="J25" s="19" t="s">
        <v>10</v>
      </c>
      <c r="K25" s="19" t="s">
        <v>11</v>
      </c>
      <c r="L25" s="17" t="s">
        <v>12</v>
      </c>
      <c r="M25" s="17" t="s">
        <v>13</v>
      </c>
      <c r="O25" s="13"/>
    </row>
    <row r="26" ht="15.75" customHeight="1">
      <c r="F26" s="12"/>
      <c r="G26" s="21">
        <v>5.0</v>
      </c>
      <c r="H26" s="21">
        <v>7.0</v>
      </c>
      <c r="J26" s="2">
        <f> (G26 -G32)^2</f>
        <v>4</v>
      </c>
      <c r="K26" s="22">
        <f>(H26 -H32)^2</f>
        <v>16</v>
      </c>
      <c r="L26" s="22">
        <f>(G26-H34)^2</f>
        <v>16</v>
      </c>
      <c r="M26" s="22">
        <f>(H26-H34)^2</f>
        <v>4</v>
      </c>
      <c r="O26" s="13"/>
    </row>
    <row r="27" ht="15.75" customHeight="1">
      <c r="E27" s="67"/>
      <c r="F27" s="12"/>
      <c r="G27" s="21">
        <v>4.0</v>
      </c>
      <c r="H27" s="21">
        <v>9.0</v>
      </c>
      <c r="J27" s="22">
        <f t="shared" ref="J27:K27" si="19">(G27 - G32)^2</f>
        <v>9</v>
      </c>
      <c r="K27" s="22">
        <f t="shared" si="19"/>
        <v>4</v>
      </c>
      <c r="L27" s="22">
        <f>(G27-H34)^2</f>
        <v>25</v>
      </c>
      <c r="M27" s="22">
        <f>(H27-H34)^2</f>
        <v>0</v>
      </c>
      <c r="O27" s="13"/>
    </row>
    <row r="28" ht="15.75" customHeight="1">
      <c r="F28" s="12"/>
      <c r="G28" s="21">
        <v>7.0</v>
      </c>
      <c r="H28" s="21">
        <v>11.0</v>
      </c>
      <c r="J28" s="22">
        <f t="shared" ref="J28:K28" si="20">(G28 - G32)^2</f>
        <v>0</v>
      </c>
      <c r="K28" s="22">
        <f t="shared" si="20"/>
        <v>0</v>
      </c>
      <c r="L28" s="22">
        <f>(G28-H34)^2</f>
        <v>4</v>
      </c>
      <c r="M28" s="22">
        <f>(H28-H34)^2</f>
        <v>4</v>
      </c>
      <c r="O28" s="13"/>
    </row>
    <row r="29" ht="15.75" customHeight="1">
      <c r="F29" s="12"/>
      <c r="G29" s="21">
        <v>9.0</v>
      </c>
      <c r="H29" s="21">
        <v>12.0</v>
      </c>
      <c r="J29" s="22">
        <f t="shared" ref="J29:K29" si="21">(G29 - G32)^2</f>
        <v>4</v>
      </c>
      <c r="K29" s="22">
        <f t="shared" si="21"/>
        <v>1</v>
      </c>
      <c r="L29" s="22">
        <f>(G29-H34)^2</f>
        <v>0</v>
      </c>
      <c r="M29" s="22">
        <f>(H29-H34)^2</f>
        <v>9</v>
      </c>
      <c r="O29" s="13"/>
    </row>
    <row r="30" ht="15.75" customHeight="1">
      <c r="F30" s="12"/>
      <c r="G30" s="64">
        <v>10.0</v>
      </c>
      <c r="H30" s="64">
        <v>16.0</v>
      </c>
      <c r="J30" s="60">
        <f t="shared" ref="J30:K30" si="22">(G30 - G32)^2</f>
        <v>9</v>
      </c>
      <c r="K30" s="60">
        <f t="shared" si="22"/>
        <v>25</v>
      </c>
      <c r="L30" s="60">
        <f>(G30-H34)^2</f>
        <v>1</v>
      </c>
      <c r="M30" s="60">
        <f>(H30-H34)^2</f>
        <v>49</v>
      </c>
      <c r="O30" s="13"/>
    </row>
    <row r="31" ht="15.75" customHeight="1">
      <c r="A31" s="67"/>
      <c r="B31" s="69"/>
      <c r="F31" s="45" t="s">
        <v>52</v>
      </c>
      <c r="G31" s="22">
        <f t="shared" ref="G31:H31" si="23">SUM(G26:G30)</f>
        <v>35</v>
      </c>
      <c r="H31" s="22">
        <f t="shared" si="23"/>
        <v>55</v>
      </c>
      <c r="I31" s="47" t="s">
        <v>52</v>
      </c>
      <c r="J31" s="22">
        <f t="shared" ref="J31:M31" si="24">SUM(J26:J30)</f>
        <v>26</v>
      </c>
      <c r="K31" s="22">
        <f t="shared" si="24"/>
        <v>46</v>
      </c>
      <c r="L31" s="22">
        <f t="shared" si="24"/>
        <v>46</v>
      </c>
      <c r="M31" s="22">
        <f t="shared" si="24"/>
        <v>66</v>
      </c>
      <c r="O31" s="13"/>
    </row>
    <row r="32" ht="15.75" customHeight="1">
      <c r="A32" s="67"/>
      <c r="F32" s="45" t="s">
        <v>54</v>
      </c>
      <c r="G32" s="22">
        <f t="shared" ref="G32:H32" si="25">AVERAGE(G26:G30)</f>
        <v>7</v>
      </c>
      <c r="H32" s="22">
        <f t="shared" si="25"/>
        <v>11</v>
      </c>
      <c r="O32" s="13"/>
    </row>
    <row r="33" ht="15.75" customHeight="1">
      <c r="A33" s="70"/>
      <c r="F33" s="51"/>
      <c r="G33" s="52"/>
      <c r="H33" s="52"/>
      <c r="I33" s="52"/>
      <c r="J33" s="52"/>
      <c r="K33" s="52"/>
      <c r="L33" s="52"/>
      <c r="M33" s="52"/>
      <c r="N33" s="52"/>
      <c r="O33" s="53"/>
    </row>
    <row r="34" ht="15.75" customHeight="1">
      <c r="F34" s="12"/>
      <c r="G34" s="54" t="s">
        <v>58</v>
      </c>
      <c r="H34" s="55">
        <f>AVERAGE(G32:H32)</f>
        <v>9</v>
      </c>
      <c r="J34" s="54" t="s">
        <v>61</v>
      </c>
      <c r="K34" s="55">
        <f>J31</f>
        <v>26</v>
      </c>
      <c r="M34" s="54" t="s">
        <v>62</v>
      </c>
      <c r="N34" s="55">
        <f>K34+K35</f>
        <v>72</v>
      </c>
      <c r="O34" s="13"/>
    </row>
    <row r="35" ht="15.75" customHeight="1">
      <c r="F35" s="12"/>
      <c r="J35" s="56" t="s">
        <v>66</v>
      </c>
      <c r="K35" s="57">
        <f>K31</f>
        <v>46</v>
      </c>
      <c r="M35" s="56" t="s">
        <v>70</v>
      </c>
      <c r="N35" s="57">
        <f>L31+M31</f>
        <v>112</v>
      </c>
      <c r="O35" s="13"/>
    </row>
    <row r="36" ht="15.75" customHeight="1">
      <c r="F36" s="12"/>
      <c r="O36" s="13"/>
    </row>
    <row r="37" ht="15.75" customHeight="1">
      <c r="F37" s="59"/>
      <c r="G37" s="60"/>
      <c r="H37" s="60"/>
      <c r="I37" s="60"/>
      <c r="J37" s="60"/>
      <c r="K37" s="60"/>
      <c r="L37" s="60"/>
      <c r="M37" s="60"/>
      <c r="N37" s="60"/>
      <c r="O37" s="57"/>
    </row>
    <row r="38" ht="15.75" customHeight="1"/>
    <row r="39" ht="15.75" customHeight="1"/>
    <row r="40" ht="15.75" customHeight="1">
      <c r="F40" s="5" t="s">
        <v>97</v>
      </c>
      <c r="G40" s="6"/>
      <c r="H40" s="6"/>
      <c r="I40" s="6"/>
      <c r="J40" s="6"/>
      <c r="K40" s="6"/>
      <c r="L40" s="6"/>
      <c r="M40" s="6"/>
      <c r="N40" s="6"/>
      <c r="O40" s="6"/>
      <c r="P40" s="6"/>
      <c r="Q40" s="7"/>
    </row>
    <row r="41" ht="15.75" customHeight="1">
      <c r="F41" s="12"/>
      <c r="Q41" s="13"/>
    </row>
    <row r="42" ht="15.75" customHeight="1">
      <c r="F42" s="12"/>
      <c r="G42" s="17" t="s">
        <v>98</v>
      </c>
      <c r="H42" s="17" t="s">
        <v>99</v>
      </c>
      <c r="I42" s="64" t="s">
        <v>100</v>
      </c>
      <c r="J42" s="18"/>
      <c r="K42" s="19" t="s">
        <v>10</v>
      </c>
      <c r="L42" s="19" t="s">
        <v>11</v>
      </c>
      <c r="M42" s="19" t="s">
        <v>101</v>
      </c>
      <c r="N42" s="17" t="s">
        <v>102</v>
      </c>
      <c r="O42" s="17" t="s">
        <v>103</v>
      </c>
      <c r="P42" s="17" t="s">
        <v>104</v>
      </c>
      <c r="Q42" s="13"/>
    </row>
    <row r="43" ht="15.75" customHeight="1">
      <c r="F43" s="12"/>
      <c r="G43" s="21">
        <v>30.0</v>
      </c>
      <c r="H43" s="21">
        <v>30.0</v>
      </c>
      <c r="I43" s="21">
        <v>41.0</v>
      </c>
      <c r="K43" s="2">
        <f> (G43 -G51)^2</f>
        <v>16</v>
      </c>
      <c r="L43" s="22">
        <f>(H43 -H51)^2</f>
        <v>64</v>
      </c>
      <c r="M43" s="2">
        <f> (I43 -I51)^2</f>
        <v>64</v>
      </c>
      <c r="N43" s="22">
        <f>(G43-H53)^2</f>
        <v>106.7777778</v>
      </c>
      <c r="O43" s="22">
        <f>(H43-H53)^2</f>
        <v>106.7777778</v>
      </c>
      <c r="P43" s="22">
        <f>(I43-H53)^2</f>
        <v>0.4444444444</v>
      </c>
      <c r="Q43" s="13"/>
    </row>
    <row r="44" ht="15.75" customHeight="1">
      <c r="F44" s="12"/>
      <c r="G44" s="21">
        <v>27.0</v>
      </c>
      <c r="H44" s="21">
        <v>44.0</v>
      </c>
      <c r="I44" s="21">
        <v>60.0</v>
      </c>
      <c r="K44" s="22">
        <f t="shared" ref="K44:M44" si="26">(G44 - G51)^2</f>
        <v>49</v>
      </c>
      <c r="L44" s="22">
        <f t="shared" si="26"/>
        <v>36</v>
      </c>
      <c r="M44" s="22">
        <f t="shared" si="26"/>
        <v>121</v>
      </c>
      <c r="N44" s="22">
        <f>(G44-H53)^2</f>
        <v>177.7777778</v>
      </c>
      <c r="O44" s="22">
        <f>(H44-H53)^2</f>
        <v>13.44444444</v>
      </c>
      <c r="P44" s="22">
        <f>(I44-H53)^2</f>
        <v>386.7777778</v>
      </c>
      <c r="Q44" s="13"/>
    </row>
    <row r="45" ht="15.75" customHeight="1">
      <c r="F45" s="12"/>
      <c r="G45" s="21">
        <v>32.0</v>
      </c>
      <c r="H45" s="21">
        <v>36.0</v>
      </c>
      <c r="I45" s="21">
        <v>48.0</v>
      </c>
      <c r="K45" s="22">
        <f t="shared" ref="K45:M45" si="27">(G45 - G51)^2</f>
        <v>4</v>
      </c>
      <c r="L45" s="22">
        <f t="shared" si="27"/>
        <v>4</v>
      </c>
      <c r="M45" s="22">
        <f t="shared" si="27"/>
        <v>1</v>
      </c>
      <c r="N45" s="22">
        <f>(G45-H53)^2</f>
        <v>69.44444444</v>
      </c>
      <c r="O45" s="22">
        <f>(H45-H53)^2</f>
        <v>18.77777778</v>
      </c>
      <c r="P45" s="22">
        <f>(I45-H53)^2</f>
        <v>58.77777778</v>
      </c>
      <c r="Q45" s="13"/>
    </row>
    <row r="46" ht="15.75" customHeight="1">
      <c r="F46" s="12"/>
      <c r="G46" s="21">
        <v>34.0</v>
      </c>
      <c r="H46" s="21">
        <v>39.0</v>
      </c>
      <c r="I46" s="21">
        <v>50.0</v>
      </c>
      <c r="K46" s="22">
        <f t="shared" ref="K46:M46" si="28">(G46 - G51)^2</f>
        <v>0</v>
      </c>
      <c r="L46" s="22">
        <f t="shared" si="28"/>
        <v>1</v>
      </c>
      <c r="M46" s="22">
        <f t="shared" si="28"/>
        <v>1</v>
      </c>
      <c r="N46" s="22">
        <f>(G46-H53)^2</f>
        <v>40.11111111</v>
      </c>
      <c r="O46" s="22">
        <f>(H46-H53)^2</f>
        <v>1.777777778</v>
      </c>
      <c r="P46" s="22">
        <f>(I46-H53)^2</f>
        <v>93.44444444</v>
      </c>
      <c r="Q46" s="13"/>
    </row>
    <row r="47" ht="15.75" customHeight="1">
      <c r="F47" s="12"/>
      <c r="G47" s="21">
        <v>36.0</v>
      </c>
      <c r="H47" s="21">
        <v>30.0</v>
      </c>
      <c r="I47" s="21">
        <v>47.0</v>
      </c>
      <c r="K47" s="22">
        <f t="shared" ref="K47:M47" si="29">(G47 - G51)^2</f>
        <v>4</v>
      </c>
      <c r="L47" s="22">
        <f t="shared" si="29"/>
        <v>64</v>
      </c>
      <c r="M47" s="22">
        <f t="shared" si="29"/>
        <v>4</v>
      </c>
      <c r="N47" s="22">
        <f>(G47-H53)^2</f>
        <v>18.77777778</v>
      </c>
      <c r="O47" s="22">
        <f>(H47-H53)^2</f>
        <v>106.7777778</v>
      </c>
      <c r="P47" s="22">
        <f>(I47-H53)^2</f>
        <v>44.44444444</v>
      </c>
      <c r="Q47" s="13"/>
    </row>
    <row r="48" ht="15.75" customHeight="1">
      <c r="F48" s="12"/>
      <c r="G48" s="21">
        <v>38.0</v>
      </c>
      <c r="H48" s="21">
        <v>46.0</v>
      </c>
      <c r="I48" s="21">
        <v>52.0</v>
      </c>
      <c r="K48" s="2">
        <f t="shared" ref="K48:M48" si="30"> (G48 -G51)^2</f>
        <v>16</v>
      </c>
      <c r="L48" s="2">
        <f t="shared" si="30"/>
        <v>64</v>
      </c>
      <c r="M48" s="2">
        <f t="shared" si="30"/>
        <v>9</v>
      </c>
      <c r="N48" s="22">
        <f>(G48-H53)^2</f>
        <v>5.444444444</v>
      </c>
      <c r="O48" s="22">
        <f>(H48-H53)^2</f>
        <v>32.11111111</v>
      </c>
      <c r="P48" s="22">
        <f>(I48-H53)^2</f>
        <v>136.1111111</v>
      </c>
      <c r="Q48" s="13"/>
    </row>
    <row r="49" ht="15.75" customHeight="1">
      <c r="F49" s="12"/>
      <c r="G49" s="64">
        <v>41.0</v>
      </c>
      <c r="H49" s="64">
        <v>41.0</v>
      </c>
      <c r="I49" s="64">
        <v>45.0</v>
      </c>
      <c r="K49" s="22">
        <f t="shared" ref="K49:M49" si="31">(G49 - G51)^2</f>
        <v>49</v>
      </c>
      <c r="L49" s="22">
        <f t="shared" si="31"/>
        <v>9</v>
      </c>
      <c r="M49" s="22">
        <f t="shared" si="31"/>
        <v>16</v>
      </c>
      <c r="N49" s="22">
        <f>(G49-H53)^2</f>
        <v>0.4444444444</v>
      </c>
      <c r="O49" s="22">
        <f>(H49-H53)^2</f>
        <v>0.4444444444</v>
      </c>
      <c r="P49" s="22">
        <f>(I49-H53)^2</f>
        <v>21.77777778</v>
      </c>
      <c r="Q49" s="13"/>
    </row>
    <row r="50" ht="15.75" customHeight="1">
      <c r="F50" s="45" t="s">
        <v>52</v>
      </c>
      <c r="G50" s="22">
        <f t="shared" ref="G50:I50" si="32">SUM(G43:G49)</f>
        <v>238</v>
      </c>
      <c r="H50" s="22">
        <f t="shared" si="32"/>
        <v>266</v>
      </c>
      <c r="I50" s="22">
        <f t="shared" si="32"/>
        <v>343</v>
      </c>
      <c r="J50" s="47" t="s">
        <v>52</v>
      </c>
      <c r="K50" s="46">
        <f t="shared" ref="K50:P50" si="33">SUM(K43:K49)</f>
        <v>138</v>
      </c>
      <c r="L50" s="46">
        <f t="shared" si="33"/>
        <v>242</v>
      </c>
      <c r="M50" s="46">
        <f t="shared" si="33"/>
        <v>216</v>
      </c>
      <c r="N50" s="46">
        <f t="shared" si="33"/>
        <v>418.7777778</v>
      </c>
      <c r="O50" s="46">
        <f t="shared" si="33"/>
        <v>280.1111111</v>
      </c>
      <c r="P50" s="46">
        <f t="shared" si="33"/>
        <v>741.7777778</v>
      </c>
      <c r="Q50" s="13"/>
    </row>
    <row r="51" ht="15.75" customHeight="1">
      <c r="F51" s="45" t="s">
        <v>54</v>
      </c>
      <c r="G51" s="22">
        <f t="shared" ref="G51:I51" si="34">AVERAGE(G43:G49)</f>
        <v>34</v>
      </c>
      <c r="H51" s="22">
        <f t="shared" si="34"/>
        <v>38</v>
      </c>
      <c r="I51" s="22">
        <f t="shared" si="34"/>
        <v>49</v>
      </c>
      <c r="Q51" s="13"/>
    </row>
    <row r="52" ht="15.75" customHeight="1">
      <c r="F52" s="51"/>
      <c r="G52" s="52"/>
      <c r="H52" s="52"/>
      <c r="Q52" s="13"/>
    </row>
    <row r="53" ht="15.75" customHeight="1">
      <c r="F53" s="12"/>
      <c r="G53" s="54" t="s">
        <v>105</v>
      </c>
      <c r="H53" s="55">
        <f>AVERAGE(G51:I51)</f>
        <v>40.33333333</v>
      </c>
      <c r="K53" s="79" t="s">
        <v>61</v>
      </c>
      <c r="L53" s="80">
        <f>K50</f>
        <v>138</v>
      </c>
      <c r="N53" s="79" t="s">
        <v>62</v>
      </c>
      <c r="O53" s="80">
        <f>L53+L54+L55</f>
        <v>596</v>
      </c>
      <c r="Q53" s="13"/>
    </row>
    <row r="54" ht="15.75" customHeight="1">
      <c r="F54" s="12"/>
      <c r="K54" s="81" t="s">
        <v>66</v>
      </c>
      <c r="L54" s="13">
        <f>L50</f>
        <v>242</v>
      </c>
      <c r="N54" s="56" t="s">
        <v>70</v>
      </c>
      <c r="O54" s="57">
        <f>N50+O50+P50</f>
        <v>1440.666667</v>
      </c>
      <c r="Q54" s="13"/>
    </row>
    <row r="55" ht="15.75" customHeight="1">
      <c r="F55" s="12"/>
      <c r="K55" s="56" t="s">
        <v>106</v>
      </c>
      <c r="L55" s="57">
        <f>M50</f>
        <v>216</v>
      </c>
      <c r="Q55" s="13"/>
    </row>
    <row r="56" ht="15.75" customHeight="1">
      <c r="F56" s="59"/>
      <c r="G56" s="60"/>
      <c r="H56" s="60"/>
      <c r="I56" s="60"/>
      <c r="J56" s="60"/>
      <c r="K56" s="60"/>
      <c r="L56" s="60"/>
      <c r="M56" s="60"/>
      <c r="N56" s="60"/>
      <c r="O56" s="60"/>
      <c r="P56" s="60"/>
      <c r="Q56" s="57"/>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c r="A84" s="22" t="s">
        <v>84</v>
      </c>
    </row>
    <row r="85" ht="15.75" customHeight="1">
      <c r="A85" s="72" t="s">
        <v>85</v>
      </c>
    </row>
    <row r="86" ht="15.75" customHeight="1">
      <c r="A86" s="72" t="s">
        <v>86</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7">
    <mergeCell ref="F23:O23"/>
    <mergeCell ref="F6:O6"/>
    <mergeCell ref="F40:Q40"/>
    <mergeCell ref="A1:O3"/>
    <mergeCell ref="B20:D20"/>
    <mergeCell ref="B21:D21"/>
    <mergeCell ref="B22:D22"/>
  </mergeCells>
  <printOptions/>
  <pageMargins bottom="0.75" footer="0.0" header="0.0" left="0.7" right="0.7"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63"/>
    <col customWidth="1" min="2" max="7" width="11.13"/>
    <col customWidth="1" min="8" max="26" width="7.75"/>
  </cols>
  <sheetData>
    <row r="1">
      <c r="A1" s="1" t="s">
        <v>16</v>
      </c>
    </row>
    <row r="4">
      <c r="A4" s="24"/>
    </row>
    <row r="5">
      <c r="A5" s="26" t="s">
        <v>18</v>
      </c>
      <c r="B5" s="27" t="s">
        <v>20</v>
      </c>
      <c r="C5" s="27" t="s">
        <v>22</v>
      </c>
      <c r="D5" s="27" t="s">
        <v>20</v>
      </c>
      <c r="E5" s="27" t="s">
        <v>22</v>
      </c>
      <c r="F5" s="27" t="s">
        <v>20</v>
      </c>
      <c r="G5" s="29" t="s">
        <v>22</v>
      </c>
    </row>
    <row r="6">
      <c r="A6" s="30" t="s">
        <v>23</v>
      </c>
      <c r="B6" s="31">
        <v>1.0</v>
      </c>
      <c r="C6" s="31">
        <v>2.0</v>
      </c>
      <c r="D6" s="31">
        <v>3.0</v>
      </c>
      <c r="E6" s="31">
        <v>4.0</v>
      </c>
      <c r="F6" s="31">
        <v>5.0</v>
      </c>
      <c r="G6" s="32">
        <v>6.0</v>
      </c>
    </row>
    <row r="7">
      <c r="A7" s="30" t="s">
        <v>27</v>
      </c>
      <c r="B7" s="31" t="s">
        <v>28</v>
      </c>
      <c r="C7" s="31" t="s">
        <v>29</v>
      </c>
      <c r="D7" s="31" t="s">
        <v>30</v>
      </c>
      <c r="E7" s="31" t="s">
        <v>31</v>
      </c>
      <c r="F7" s="31" t="s">
        <v>32</v>
      </c>
      <c r="G7" s="32" t="s">
        <v>33</v>
      </c>
    </row>
    <row r="8">
      <c r="A8" s="30" t="s">
        <v>34</v>
      </c>
      <c r="B8" s="31" t="s">
        <v>36</v>
      </c>
      <c r="C8" s="31" t="s">
        <v>37</v>
      </c>
      <c r="D8" s="31" t="s">
        <v>38</v>
      </c>
      <c r="E8" s="31" t="s">
        <v>39</v>
      </c>
      <c r="F8" s="31" t="s">
        <v>40</v>
      </c>
      <c r="G8" s="32" t="s">
        <v>41</v>
      </c>
    </row>
    <row r="9">
      <c r="A9" s="33" t="s">
        <v>42</v>
      </c>
      <c r="B9" s="35">
        <v>1.70000574E8</v>
      </c>
      <c r="C9" s="35">
        <v>1.70015728E8</v>
      </c>
      <c r="D9" s="35">
        <v>1.7001093E8</v>
      </c>
      <c r="E9" s="35">
        <v>1.70001284E8</v>
      </c>
      <c r="F9" s="35"/>
      <c r="G9" s="36">
        <v>1.70003485E8</v>
      </c>
    </row>
    <row r="10">
      <c r="A10" s="30" t="s">
        <v>43</v>
      </c>
      <c r="B10" s="31" t="s">
        <v>44</v>
      </c>
      <c r="C10" s="31" t="s">
        <v>45</v>
      </c>
      <c r="D10" s="31" t="s">
        <v>45</v>
      </c>
      <c r="E10" s="31" t="s">
        <v>45</v>
      </c>
      <c r="F10" s="31" t="s">
        <v>45</v>
      </c>
      <c r="G10" s="32" t="s">
        <v>45</v>
      </c>
    </row>
    <row r="11">
      <c r="A11" s="37" t="s">
        <v>46</v>
      </c>
      <c r="B11" s="39" t="s">
        <v>45</v>
      </c>
      <c r="C11" s="31" t="s">
        <v>45</v>
      </c>
      <c r="D11" s="31" t="s">
        <v>45</v>
      </c>
      <c r="E11" s="31" t="s">
        <v>45</v>
      </c>
      <c r="F11" s="31" t="s">
        <v>45</v>
      </c>
      <c r="G11" s="40" t="s">
        <v>45</v>
      </c>
    </row>
    <row r="12">
      <c r="A12" s="30" t="s">
        <v>49</v>
      </c>
      <c r="B12" s="41" t="s">
        <v>45</v>
      </c>
      <c r="C12" s="31" t="s">
        <v>45</v>
      </c>
      <c r="D12" s="31" t="s">
        <v>45</v>
      </c>
      <c r="E12" s="31" t="s">
        <v>45</v>
      </c>
      <c r="F12" s="31" t="s">
        <v>45</v>
      </c>
      <c r="G12" s="40" t="s">
        <v>45</v>
      </c>
    </row>
    <row r="13">
      <c r="A13" s="42" t="s">
        <v>51</v>
      </c>
      <c r="B13" s="43" t="s">
        <v>45</v>
      </c>
      <c r="C13" s="44" t="s">
        <v>45</v>
      </c>
      <c r="D13" s="44" t="s">
        <v>45</v>
      </c>
      <c r="E13" s="44" t="s">
        <v>45</v>
      </c>
      <c r="F13" s="44" t="s">
        <v>45</v>
      </c>
      <c r="G13" s="48" t="s">
        <v>45</v>
      </c>
    </row>
    <row r="14">
      <c r="A14" s="30"/>
      <c r="B14" s="31"/>
      <c r="C14" s="31"/>
      <c r="D14" s="31"/>
      <c r="E14" s="31"/>
      <c r="F14" s="31"/>
      <c r="G14" s="32"/>
    </row>
    <row r="15">
      <c r="A15" s="30" t="s">
        <v>55</v>
      </c>
      <c r="B15" s="21">
        <v>733.0</v>
      </c>
      <c r="C15" s="21">
        <v>1027.0</v>
      </c>
      <c r="D15" s="21">
        <v>1537.0</v>
      </c>
      <c r="E15" s="21">
        <v>967.0</v>
      </c>
      <c r="F15" s="21">
        <v>1080.0</v>
      </c>
      <c r="G15" s="49">
        <v>1456.0</v>
      </c>
    </row>
    <row r="16">
      <c r="A16" s="50"/>
      <c r="B16" s="21">
        <v>1044.0</v>
      </c>
      <c r="C16" s="21">
        <v>687.0</v>
      </c>
      <c r="D16" s="21">
        <v>937.0</v>
      </c>
      <c r="E16" s="21">
        <v>890.0</v>
      </c>
      <c r="F16" s="21">
        <v>1584.0</v>
      </c>
      <c r="G16" s="49">
        <v>1053.0</v>
      </c>
    </row>
    <row r="17">
      <c r="A17" s="50"/>
      <c r="B17" s="21">
        <v>1227.0</v>
      </c>
      <c r="C17" s="21">
        <v>555.0</v>
      </c>
      <c r="D17" s="21">
        <v>945.0</v>
      </c>
      <c r="E17" s="21">
        <v>1159.0</v>
      </c>
      <c r="F17" s="21">
        <v>841.0</v>
      </c>
      <c r="G17" s="49">
        <v>1401.0</v>
      </c>
    </row>
    <row r="18">
      <c r="A18" s="50"/>
      <c r="B18" s="21">
        <v>916.0</v>
      </c>
      <c r="C18" s="21">
        <v>712.0</v>
      </c>
      <c r="D18" s="21">
        <v>1056.0</v>
      </c>
      <c r="E18" s="21">
        <v>1314.0</v>
      </c>
      <c r="F18" s="21">
        <v>793.0</v>
      </c>
      <c r="G18" s="49">
        <v>928.0</v>
      </c>
    </row>
    <row r="19">
      <c r="A19" s="50"/>
      <c r="B19" s="21">
        <v>963.0</v>
      </c>
      <c r="C19" s="21">
        <v>1053.0</v>
      </c>
      <c r="D19" s="21">
        <v>1969.0</v>
      </c>
      <c r="E19" s="21">
        <v>1247.0</v>
      </c>
      <c r="F19" s="21">
        <v>832.0</v>
      </c>
      <c r="G19" s="49">
        <v>1969.0</v>
      </c>
    </row>
    <row r="20">
      <c r="A20" s="50"/>
      <c r="B20" s="21">
        <v>1032.0</v>
      </c>
      <c r="C20" s="21">
        <v>800.0</v>
      </c>
      <c r="D20" s="21">
        <v>725.0</v>
      </c>
      <c r="E20" s="21">
        <v>1131.0</v>
      </c>
      <c r="F20" s="21">
        <v>1448.0</v>
      </c>
      <c r="G20" s="49">
        <v>928.0</v>
      </c>
    </row>
    <row r="21">
      <c r="A21" s="50"/>
      <c r="B21" s="21">
        <v>859.0</v>
      </c>
      <c r="C21" s="21">
        <v>2501.0</v>
      </c>
      <c r="D21" s="21">
        <v>1175.0</v>
      </c>
      <c r="E21" s="21">
        <v>1112.0</v>
      </c>
      <c r="F21" s="21">
        <v>912.0</v>
      </c>
      <c r="G21" s="49">
        <v>600.0</v>
      </c>
    </row>
    <row r="22">
      <c r="A22" s="50"/>
      <c r="B22" s="21">
        <v>959.0</v>
      </c>
      <c r="C22" s="21">
        <v>1234.0</v>
      </c>
      <c r="D22" s="21">
        <v>871.0</v>
      </c>
      <c r="E22" s="21">
        <v>1617.0</v>
      </c>
      <c r="F22" s="21">
        <v>695.0</v>
      </c>
      <c r="G22" s="49">
        <v>488.0</v>
      </c>
    </row>
    <row r="23">
      <c r="A23" s="50"/>
      <c r="B23" s="21">
        <v>1018.0</v>
      </c>
      <c r="C23" s="21">
        <v>667.0</v>
      </c>
      <c r="D23" s="21">
        <v>766.0</v>
      </c>
      <c r="E23" s="21">
        <v>840.0</v>
      </c>
      <c r="F23" s="21">
        <v>902.0</v>
      </c>
      <c r="G23" s="49">
        <v>1088.0</v>
      </c>
    </row>
    <row r="24">
      <c r="A24" s="50"/>
      <c r="B24" s="21">
        <v>1106.0</v>
      </c>
      <c r="C24" s="21">
        <v>980.0</v>
      </c>
      <c r="D24" s="21">
        <v>1137.0</v>
      </c>
      <c r="E24" s="21">
        <v>1289.0</v>
      </c>
      <c r="F24" s="21">
        <v>982.0</v>
      </c>
      <c r="G24" s="49">
        <v>2207.0</v>
      </c>
    </row>
    <row r="25">
      <c r="A25" s="50"/>
      <c r="B25" s="21">
        <v>1102.0</v>
      </c>
      <c r="C25" s="21">
        <v>665.0</v>
      </c>
      <c r="D25" s="21">
        <v>1296.0</v>
      </c>
      <c r="E25" s="21">
        <v>1553.0</v>
      </c>
      <c r="F25" s="21">
        <v>592.0</v>
      </c>
      <c r="G25" s="49">
        <v>1913.0</v>
      </c>
      <c r="J25" s="21" t="s">
        <v>59</v>
      </c>
    </row>
    <row r="26">
      <c r="A26" s="50"/>
      <c r="B26" s="21">
        <v>541.0</v>
      </c>
      <c r="C26" s="21">
        <v>639.0</v>
      </c>
      <c r="D26" s="21">
        <v>880.0</v>
      </c>
      <c r="E26" s="21">
        <v>2201.0</v>
      </c>
      <c r="F26" s="21">
        <v>1057.0</v>
      </c>
      <c r="G26" s="49">
        <v>616.0</v>
      </c>
      <c r="J26" s="21" t="s">
        <v>60</v>
      </c>
    </row>
    <row r="27">
      <c r="A27" s="50"/>
      <c r="B27" s="21">
        <v>547.0</v>
      </c>
      <c r="C27" s="21">
        <v>606.0</v>
      </c>
      <c r="D27" s="21">
        <v>881.0</v>
      </c>
      <c r="E27" s="21">
        <v>1008.0</v>
      </c>
      <c r="F27" s="21">
        <v>1162.0</v>
      </c>
      <c r="G27" s="49">
        <v>1795.0</v>
      </c>
      <c r="J27" s="21" t="s">
        <v>63</v>
      </c>
    </row>
    <row r="28">
      <c r="A28" s="50"/>
      <c r="B28" s="21">
        <v>895.0</v>
      </c>
      <c r="C28" s="21">
        <v>893.0</v>
      </c>
      <c r="D28" s="21">
        <v>1169.0</v>
      </c>
      <c r="E28" s="21">
        <v>1472.0</v>
      </c>
      <c r="F28" s="21">
        <v>1351.0</v>
      </c>
      <c r="G28" s="49">
        <v>1496.0</v>
      </c>
      <c r="J28" s="21" t="s">
        <v>64</v>
      </c>
    </row>
    <row r="29" ht="15.75" customHeight="1">
      <c r="A29" s="50"/>
      <c r="B29" s="21">
        <v>1065.0</v>
      </c>
      <c r="C29" s="21">
        <v>491.0</v>
      </c>
      <c r="D29" s="21">
        <v>855.0</v>
      </c>
      <c r="E29" s="21">
        <v>1504.0</v>
      </c>
      <c r="F29" s="21">
        <v>664.0</v>
      </c>
      <c r="G29" s="49">
        <v>1520.0</v>
      </c>
      <c r="J29" s="21" t="s">
        <v>67</v>
      </c>
    </row>
    <row r="30" ht="15.75" customHeight="1">
      <c r="A30" s="50"/>
      <c r="B30" s="21">
        <v>1549.0</v>
      </c>
      <c r="C30" s="21">
        <v>1389.0</v>
      </c>
      <c r="D30" s="21">
        <v>1607.0</v>
      </c>
      <c r="E30" s="21">
        <v>2130.0</v>
      </c>
      <c r="F30" s="21">
        <v>864.0</v>
      </c>
      <c r="G30" s="49">
        <v>1687.0</v>
      </c>
      <c r="J30" s="21" t="s">
        <v>68</v>
      </c>
    </row>
    <row r="31" ht="15.75" customHeight="1">
      <c r="A31" s="50"/>
      <c r="B31" s="21">
        <v>947.0</v>
      </c>
      <c r="C31" s="21">
        <v>740.0</v>
      </c>
      <c r="D31" s="21">
        <v>1736.0</v>
      </c>
      <c r="E31" s="21">
        <v>1720.0</v>
      </c>
      <c r="F31" s="21">
        <v>663.0</v>
      </c>
      <c r="G31" s="49">
        <v>1760.0</v>
      </c>
      <c r="J31" s="21" t="s">
        <v>69</v>
      </c>
    </row>
    <row r="32" ht="15.75" customHeight="1">
      <c r="A32" s="50"/>
      <c r="B32" s="21">
        <v>812.0</v>
      </c>
      <c r="C32" s="21">
        <v>846.0</v>
      </c>
      <c r="D32" s="21">
        <v>776.0</v>
      </c>
      <c r="E32" s="21">
        <v>1696.0</v>
      </c>
      <c r="F32" s="21">
        <v>997.0</v>
      </c>
      <c r="G32" s="49">
        <v>1560.0</v>
      </c>
      <c r="J32" s="21" t="s">
        <v>71</v>
      </c>
    </row>
    <row r="33" ht="15.75" customHeight="1">
      <c r="A33" s="50"/>
      <c r="B33" s="21">
        <v>752.0</v>
      </c>
      <c r="C33" s="21">
        <v>1130.0</v>
      </c>
      <c r="D33" s="21">
        <v>920.0</v>
      </c>
      <c r="E33" s="21">
        <v>1268.0</v>
      </c>
      <c r="F33" s="21">
        <v>904.0</v>
      </c>
      <c r="G33" s="49">
        <v>681.0</v>
      </c>
    </row>
    <row r="34" ht="15.75" customHeight="1">
      <c r="A34" s="50"/>
      <c r="B34" s="21">
        <v>1749.0</v>
      </c>
      <c r="C34" s="21">
        <v>916.0</v>
      </c>
      <c r="D34" s="21">
        <v>1182.0</v>
      </c>
      <c r="E34" s="21">
        <v>857.0</v>
      </c>
      <c r="F34" s="21">
        <v>631.0</v>
      </c>
      <c r="G34" s="49">
        <v>2136.0</v>
      </c>
    </row>
    <row r="35" ht="15.75" customHeight="1">
      <c r="A35" s="50"/>
      <c r="B35" s="21">
        <v>780.0</v>
      </c>
      <c r="C35" s="21">
        <v>681.0</v>
      </c>
      <c r="D35" s="21">
        <v>567.0</v>
      </c>
      <c r="E35" s="21">
        <v>1648.0</v>
      </c>
      <c r="F35" s="21">
        <v>2192.0</v>
      </c>
      <c r="G35" s="49">
        <v>1702.0</v>
      </c>
    </row>
    <row r="36" ht="15.75" customHeight="1">
      <c r="A36" s="50"/>
      <c r="B36" s="21">
        <v>898.0</v>
      </c>
      <c r="C36" s="21">
        <v>777.0</v>
      </c>
      <c r="D36" s="21">
        <v>1535.0</v>
      </c>
      <c r="E36" s="21">
        <v>1432.0</v>
      </c>
      <c r="F36" s="21">
        <v>1200.0</v>
      </c>
      <c r="G36" s="49">
        <v>1787.0</v>
      </c>
    </row>
    <row r="37" ht="15.75" customHeight="1">
      <c r="A37" s="50"/>
      <c r="B37" s="21">
        <v>681.0</v>
      </c>
      <c r="C37" s="21">
        <v>537.0</v>
      </c>
      <c r="D37" s="21">
        <v>896.0</v>
      </c>
      <c r="E37" s="21">
        <v>1694.0</v>
      </c>
      <c r="F37" s="21">
        <v>759.0</v>
      </c>
      <c r="G37" s="49">
        <v>1243.0</v>
      </c>
    </row>
    <row r="38" ht="15.75" customHeight="1">
      <c r="A38" s="50"/>
      <c r="B38" s="21">
        <v>643.0</v>
      </c>
      <c r="C38" s="21">
        <v>1020.0</v>
      </c>
      <c r="D38" s="21">
        <v>1454.0</v>
      </c>
      <c r="E38" s="21">
        <v>2129.0</v>
      </c>
      <c r="F38" s="21">
        <v>816.0</v>
      </c>
      <c r="G38" s="49">
        <v>2055.0</v>
      </c>
    </row>
    <row r="39" ht="15.75" customHeight="1">
      <c r="A39" s="50"/>
      <c r="B39" s="21">
        <v>931.0</v>
      </c>
      <c r="C39" s="21">
        <v>229.0</v>
      </c>
      <c r="D39" s="21">
        <v>1318.0</v>
      </c>
      <c r="E39" s="21">
        <v>1688.0</v>
      </c>
      <c r="F39" s="21">
        <v>919.0</v>
      </c>
      <c r="G39" s="49">
        <v>747.0</v>
      </c>
    </row>
    <row r="40" ht="15.75" customHeight="1">
      <c r="A40" s="50"/>
      <c r="B40" s="21">
        <v>860.0</v>
      </c>
      <c r="C40" s="21">
        <v>725.0</v>
      </c>
      <c r="D40" s="21">
        <v>672.0</v>
      </c>
      <c r="E40" s="21">
        <v>1465.0</v>
      </c>
      <c r="F40" s="21">
        <v>824.0</v>
      </c>
      <c r="G40" s="49">
        <v>1864.0</v>
      </c>
    </row>
    <row r="41" ht="15.75" customHeight="1">
      <c r="A41" s="50"/>
      <c r="B41" s="21">
        <v>884.0</v>
      </c>
      <c r="C41" s="21">
        <v>701.0</v>
      </c>
      <c r="D41" s="21">
        <v>1176.0</v>
      </c>
      <c r="E41" s="21">
        <v>1264.0</v>
      </c>
      <c r="F41" s="21">
        <v>904.0</v>
      </c>
      <c r="G41" s="49">
        <v>928.0</v>
      </c>
    </row>
    <row r="42" ht="15.75" customHeight="1">
      <c r="A42" s="50"/>
      <c r="B42" s="21">
        <v>624.0</v>
      </c>
      <c r="C42" s="21">
        <v>1476.0</v>
      </c>
      <c r="D42" s="21">
        <v>800.0</v>
      </c>
      <c r="E42" s="21">
        <v>1346.0</v>
      </c>
      <c r="F42" s="21">
        <v>1671.0</v>
      </c>
      <c r="G42" s="49">
        <v>871.0</v>
      </c>
    </row>
    <row r="43" ht="15.75" customHeight="1">
      <c r="A43" s="50"/>
      <c r="B43" s="21">
        <v>637.0</v>
      </c>
      <c r="C43" s="21">
        <v>873.0</v>
      </c>
      <c r="D43" s="21">
        <v>1432.0</v>
      </c>
      <c r="E43" s="21">
        <v>1097.0</v>
      </c>
      <c r="F43" s="21">
        <v>1550.0</v>
      </c>
      <c r="G43" s="49">
        <v>1416.0</v>
      </c>
    </row>
    <row r="44" ht="15.75" customHeight="1">
      <c r="A44" s="50"/>
      <c r="B44" s="21">
        <v>675.0</v>
      </c>
      <c r="C44" s="21">
        <v>895.0</v>
      </c>
      <c r="D44" s="21">
        <v>958.0</v>
      </c>
      <c r="E44" s="21">
        <v>1784.0</v>
      </c>
      <c r="F44" s="21">
        <v>1248.0</v>
      </c>
      <c r="G44" s="49">
        <v>1320.0</v>
      </c>
    </row>
    <row r="45" ht="15.75" customHeight="1">
      <c r="A45" s="50"/>
      <c r="B45" s="21">
        <v>761.0</v>
      </c>
      <c r="C45" s="21">
        <v>729.0</v>
      </c>
      <c r="D45" s="21">
        <v>866.0</v>
      </c>
      <c r="E45" s="21">
        <v>2114.0</v>
      </c>
      <c r="F45" s="21">
        <v>1136.0</v>
      </c>
      <c r="G45" s="49">
        <v>1683.0</v>
      </c>
    </row>
    <row r="46" ht="15.75" customHeight="1">
      <c r="A46" s="50"/>
      <c r="B46" s="21">
        <v>524.0</v>
      </c>
      <c r="C46" s="21">
        <v>782.0</v>
      </c>
      <c r="D46" s="21">
        <v>926.0</v>
      </c>
      <c r="E46" s="21">
        <v>856.0</v>
      </c>
      <c r="F46" s="21">
        <v>1111.0</v>
      </c>
      <c r="G46" s="49">
        <v>1392.0</v>
      </c>
    </row>
    <row r="47" ht="15.75" customHeight="1">
      <c r="A47" s="50"/>
      <c r="B47" s="21">
        <v>1155.0</v>
      </c>
      <c r="C47" s="21">
        <v>491.0</v>
      </c>
      <c r="D47" s="21">
        <v>1113.0</v>
      </c>
      <c r="E47" s="21">
        <v>1166.0</v>
      </c>
      <c r="F47" s="21">
        <v>863.0</v>
      </c>
      <c r="G47" s="49">
        <v>1779.0</v>
      </c>
    </row>
    <row r="48" ht="15.75" customHeight="1">
      <c r="A48" s="50"/>
      <c r="B48" s="21">
        <v>954.0</v>
      </c>
      <c r="C48" s="21">
        <v>656.0</v>
      </c>
      <c r="D48" s="21">
        <v>840.0</v>
      </c>
      <c r="E48" s="21">
        <v>2894.0</v>
      </c>
      <c r="F48" s="21">
        <v>720.0</v>
      </c>
      <c r="G48" s="49">
        <v>825.0</v>
      </c>
    </row>
    <row r="49" ht="15.75" customHeight="1">
      <c r="A49" s="50"/>
      <c r="B49" s="21">
        <v>906.0</v>
      </c>
      <c r="C49" s="21">
        <v>1152.0</v>
      </c>
      <c r="D49" s="21">
        <v>1136.0</v>
      </c>
      <c r="E49" s="21">
        <v>1392.0</v>
      </c>
      <c r="F49" s="21">
        <v>1272.0</v>
      </c>
      <c r="G49" s="49">
        <v>1224.0</v>
      </c>
    </row>
    <row r="50" ht="15.75" customHeight="1">
      <c r="A50" s="50"/>
      <c r="B50" s="21">
        <v>687.0</v>
      </c>
      <c r="C50" s="21">
        <v>455.0</v>
      </c>
      <c r="D50" s="21">
        <v>896.0</v>
      </c>
      <c r="E50" s="21">
        <v>1101.0</v>
      </c>
      <c r="F50" s="21">
        <v>1480.0</v>
      </c>
      <c r="G50" s="49">
        <v>1178.0</v>
      </c>
    </row>
    <row r="51" ht="15.75" customHeight="1">
      <c r="A51" s="50"/>
      <c r="B51" s="21">
        <v>658.0</v>
      </c>
      <c r="C51" s="21">
        <v>600.0</v>
      </c>
      <c r="D51" s="21">
        <v>2136.0</v>
      </c>
      <c r="E51" s="21">
        <v>1504.0</v>
      </c>
      <c r="F51" s="21">
        <v>752.0</v>
      </c>
      <c r="G51" s="13">
        <f>720+727+751</f>
        <v>2198</v>
      </c>
    </row>
    <row r="52" ht="15.75" customHeight="1">
      <c r="A52" s="50"/>
      <c r="B52" s="21">
        <v>1127.0</v>
      </c>
      <c r="C52" s="21">
        <v>1273.0</v>
      </c>
      <c r="D52" s="21">
        <v>840.0</v>
      </c>
      <c r="E52" s="21">
        <v>839.0</v>
      </c>
      <c r="F52" s="21">
        <v>929.0</v>
      </c>
      <c r="G52" s="49">
        <v>2228.0</v>
      </c>
    </row>
    <row r="53" ht="15.75" customHeight="1">
      <c r="A53" s="50"/>
      <c r="B53" s="21">
        <v>763.0</v>
      </c>
      <c r="C53" s="21">
        <v>895.0</v>
      </c>
      <c r="D53" s="21">
        <v>1241.0</v>
      </c>
      <c r="E53" s="21">
        <v>2280.0</v>
      </c>
      <c r="F53" s="21">
        <v>688.0</v>
      </c>
      <c r="G53" s="49">
        <v>988.0</v>
      </c>
    </row>
    <row r="54" ht="15.75" customHeight="1">
      <c r="A54" s="50"/>
      <c r="B54" s="64">
        <v>1135.0</v>
      </c>
      <c r="C54" s="64">
        <v>867.0</v>
      </c>
      <c r="D54" s="64">
        <v>1088.0</v>
      </c>
      <c r="E54" s="64">
        <v>1113.0</v>
      </c>
      <c r="F54" s="64">
        <v>905.0</v>
      </c>
      <c r="G54" s="65">
        <v>618.0</v>
      </c>
    </row>
    <row r="55" ht="15.75" customHeight="1">
      <c r="A55" s="66" t="s">
        <v>80</v>
      </c>
      <c r="B55" s="60">
        <f t="shared" ref="B55:G55" si="1">MEDIAN(B15:B54)</f>
        <v>896.5</v>
      </c>
      <c r="C55" s="60">
        <f t="shared" si="1"/>
        <v>779.5</v>
      </c>
      <c r="D55" s="60">
        <f t="shared" si="1"/>
        <v>1007</v>
      </c>
      <c r="E55" s="60">
        <f t="shared" si="1"/>
        <v>1369</v>
      </c>
      <c r="F55" s="60">
        <f t="shared" si="1"/>
        <v>908.5</v>
      </c>
      <c r="G55" s="57">
        <f t="shared" si="1"/>
        <v>1408.5</v>
      </c>
    </row>
    <row r="56" ht="15.75" customHeight="1">
      <c r="A56" s="50"/>
      <c r="G56" s="13"/>
    </row>
    <row r="57" ht="15.75" customHeight="1">
      <c r="A57" s="30" t="s">
        <v>82</v>
      </c>
      <c r="B57" s="21">
        <v>0.0</v>
      </c>
      <c r="C57" s="21">
        <v>0.0</v>
      </c>
      <c r="D57" s="21">
        <v>0.0</v>
      </c>
      <c r="E57" s="21">
        <v>0.0</v>
      </c>
      <c r="F57" s="21">
        <v>0.0</v>
      </c>
      <c r="G57" s="49">
        <v>1.0</v>
      </c>
    </row>
    <row r="58" ht="15.75" customHeight="1">
      <c r="A58" s="33" t="s">
        <v>83</v>
      </c>
      <c r="B58" s="64">
        <v>0.0</v>
      </c>
      <c r="C58" s="64">
        <v>0.0</v>
      </c>
      <c r="D58" s="64">
        <v>0.0</v>
      </c>
      <c r="E58" s="64">
        <v>0.0</v>
      </c>
      <c r="F58" s="64">
        <v>0.0</v>
      </c>
      <c r="G58" s="65">
        <f>1/40</f>
        <v>0.025</v>
      </c>
    </row>
    <row r="59" ht="15.75" customHeight="1">
      <c r="A59" s="24"/>
    </row>
    <row r="60" ht="15.75" customHeight="1">
      <c r="A60" s="24"/>
    </row>
    <row r="61" ht="15.75" customHeight="1">
      <c r="A61" s="24"/>
    </row>
    <row r="62" ht="15.75" customHeight="1">
      <c r="A62" s="24"/>
    </row>
    <row r="63" ht="15.75" customHeight="1">
      <c r="A63" s="24"/>
    </row>
    <row r="64" ht="15.75" customHeight="1">
      <c r="A64" s="24"/>
    </row>
    <row r="65" ht="15.75" customHeight="1">
      <c r="A65" s="24"/>
    </row>
    <row r="66" ht="15.75" customHeight="1">
      <c r="A66" s="24"/>
    </row>
    <row r="67" ht="15.75" customHeight="1">
      <c r="A67" s="24"/>
    </row>
    <row r="68" ht="15.75" customHeight="1">
      <c r="A68" s="24"/>
    </row>
    <row r="69" ht="15.75" customHeight="1">
      <c r="A69" s="24"/>
    </row>
    <row r="70" ht="15.75" customHeight="1">
      <c r="A70" s="24"/>
    </row>
    <row r="71" ht="15.75" customHeight="1">
      <c r="A71" s="24"/>
    </row>
    <row r="72" ht="15.75" customHeight="1">
      <c r="A72" s="24"/>
    </row>
    <row r="73" ht="15.75" customHeight="1">
      <c r="A73" s="24"/>
    </row>
    <row r="74" ht="15.75" customHeight="1">
      <c r="A74" s="24"/>
    </row>
    <row r="75" ht="15.75" customHeight="1">
      <c r="A75" s="24"/>
    </row>
    <row r="76" ht="15.75" customHeight="1">
      <c r="A76" s="24"/>
    </row>
    <row r="77" ht="15.75" customHeight="1">
      <c r="A77" s="24"/>
    </row>
    <row r="78" ht="15.75" customHeight="1">
      <c r="A78" s="24"/>
    </row>
    <row r="79" ht="15.75" customHeight="1">
      <c r="A79" s="24"/>
    </row>
    <row r="80" ht="15.75" customHeight="1">
      <c r="A80" s="24"/>
    </row>
    <row r="81" ht="15.75" customHeight="1">
      <c r="A81" s="24"/>
    </row>
    <row r="82" ht="15.75" customHeight="1">
      <c r="A82" s="24"/>
    </row>
    <row r="83" ht="15.75" customHeight="1">
      <c r="A83" s="24"/>
    </row>
    <row r="84" ht="15.75" customHeight="1">
      <c r="A84" s="24"/>
    </row>
    <row r="85" ht="15.75" customHeight="1">
      <c r="A85" s="24"/>
    </row>
    <row r="86" ht="15.75" customHeight="1">
      <c r="A86" s="24"/>
    </row>
    <row r="87" ht="15.75" customHeight="1">
      <c r="A87" s="24"/>
    </row>
    <row r="88" ht="15.75" customHeight="1">
      <c r="A88" s="24"/>
    </row>
    <row r="89" ht="15.75" customHeight="1">
      <c r="A89" s="24"/>
    </row>
    <row r="90" ht="15.75" customHeight="1">
      <c r="A90" s="24"/>
    </row>
    <row r="91" ht="15.75" customHeight="1">
      <c r="A91" s="24"/>
    </row>
    <row r="92" ht="15.75" customHeight="1">
      <c r="A92" s="24"/>
    </row>
    <row r="93" ht="15.75" customHeight="1">
      <c r="A93" s="24"/>
    </row>
    <row r="94" ht="15.75" customHeight="1">
      <c r="A94" s="24"/>
    </row>
    <row r="95" ht="15.75" customHeight="1">
      <c r="A95" s="24"/>
    </row>
    <row r="96" ht="15.75" customHeight="1">
      <c r="A96" s="24"/>
    </row>
    <row r="97" ht="15.75" customHeight="1">
      <c r="A97" s="24"/>
    </row>
    <row r="98" ht="15.75" customHeight="1">
      <c r="A98" s="24"/>
    </row>
    <row r="99" ht="15.75" customHeight="1">
      <c r="A99" s="24"/>
    </row>
    <row r="100" ht="15.75" customHeight="1">
      <c r="A100" s="24"/>
    </row>
    <row r="101" ht="15.75" customHeight="1">
      <c r="A101" s="24"/>
    </row>
    <row r="102" ht="15.75" customHeight="1">
      <c r="A102" s="24"/>
    </row>
    <row r="103" ht="15.75" customHeight="1">
      <c r="A103" s="24"/>
    </row>
    <row r="104" ht="15.75" customHeight="1">
      <c r="A104" s="24"/>
    </row>
    <row r="105" ht="15.75" customHeight="1">
      <c r="A105" s="24"/>
    </row>
    <row r="106" ht="15.75" customHeight="1">
      <c r="A106" s="24"/>
    </row>
    <row r="107" ht="15.75" customHeight="1">
      <c r="A107" s="24"/>
    </row>
    <row r="108" ht="15.75" customHeight="1">
      <c r="A108" s="24"/>
    </row>
    <row r="109" ht="15.75" customHeight="1">
      <c r="A109" s="24"/>
    </row>
    <row r="110" ht="15.75" customHeight="1">
      <c r="A110" s="24"/>
    </row>
    <row r="111" ht="15.75" customHeight="1">
      <c r="A111" s="24"/>
    </row>
    <row r="112" ht="15.75" customHeight="1">
      <c r="A112" s="24"/>
    </row>
    <row r="113" ht="15.75" customHeight="1">
      <c r="A113" s="24"/>
    </row>
    <row r="114" ht="15.75" customHeight="1">
      <c r="A114" s="24"/>
    </row>
    <row r="115" ht="15.75" customHeight="1">
      <c r="A115" s="24"/>
    </row>
    <row r="116" ht="15.75" customHeight="1">
      <c r="A116" s="24"/>
    </row>
    <row r="117" ht="15.75" customHeight="1">
      <c r="A117" s="24"/>
    </row>
    <row r="118" ht="15.75" customHeight="1">
      <c r="A118" s="24"/>
    </row>
    <row r="119" ht="15.75" customHeight="1">
      <c r="A119" s="24"/>
    </row>
    <row r="120" ht="15.75" customHeight="1">
      <c r="A120" s="24"/>
    </row>
    <row r="121" ht="15.75" customHeight="1">
      <c r="A121" s="24"/>
    </row>
    <row r="122" ht="15.75" customHeight="1">
      <c r="A122" s="24"/>
    </row>
    <row r="123" ht="15.75" customHeight="1">
      <c r="A123" s="24"/>
    </row>
    <row r="124" ht="15.75" customHeight="1">
      <c r="A124" s="24"/>
    </row>
    <row r="125" ht="15.75" customHeight="1">
      <c r="A125" s="24"/>
    </row>
    <row r="126" ht="15.75" customHeight="1">
      <c r="A126" s="24"/>
    </row>
    <row r="127" ht="15.75" customHeight="1">
      <c r="A127" s="24"/>
    </row>
    <row r="128" ht="15.75" customHeight="1">
      <c r="A128" s="24"/>
    </row>
    <row r="129" ht="15.75" customHeight="1">
      <c r="A129" s="24"/>
    </row>
    <row r="130" ht="15.75" customHeight="1">
      <c r="A130" s="24"/>
    </row>
    <row r="131" ht="15.75" customHeight="1">
      <c r="A131" s="24"/>
    </row>
    <row r="132" ht="15.75" customHeight="1">
      <c r="A132" s="24"/>
    </row>
    <row r="133" ht="15.75" customHeight="1">
      <c r="A133" s="24"/>
    </row>
    <row r="134" ht="15.75" customHeight="1">
      <c r="A134" s="24"/>
    </row>
    <row r="135" ht="15.75" customHeight="1">
      <c r="A135" s="24"/>
    </row>
    <row r="136" ht="15.75" customHeight="1">
      <c r="A136" s="24"/>
    </row>
    <row r="137" ht="15.75" customHeight="1">
      <c r="A137" s="24"/>
    </row>
    <row r="138" ht="15.75" customHeight="1">
      <c r="A138" s="24"/>
    </row>
    <row r="139" ht="15.75" customHeight="1">
      <c r="A139" s="24"/>
    </row>
    <row r="140" ht="15.75" customHeight="1">
      <c r="A140" s="24"/>
    </row>
    <row r="141" ht="15.75" customHeight="1">
      <c r="A141" s="24"/>
    </row>
    <row r="142" ht="15.75" customHeight="1">
      <c r="A142" s="24"/>
    </row>
    <row r="143" ht="15.75" customHeight="1">
      <c r="A143" s="24"/>
    </row>
    <row r="144" ht="15.75" customHeight="1">
      <c r="A144" s="24"/>
    </row>
    <row r="145" ht="15.75" customHeight="1">
      <c r="A145" s="24"/>
    </row>
    <row r="146" ht="15.75" customHeight="1">
      <c r="A146" s="24"/>
    </row>
    <row r="147" ht="15.75" customHeight="1">
      <c r="A147" s="24"/>
    </row>
    <row r="148" ht="15.75" customHeight="1">
      <c r="A148" s="24"/>
    </row>
    <row r="149" ht="15.75" customHeight="1">
      <c r="A149" s="24"/>
    </row>
    <row r="150" ht="15.75" customHeight="1">
      <c r="A150" s="24"/>
    </row>
    <row r="151" ht="15.75" customHeight="1">
      <c r="A151" s="24"/>
    </row>
    <row r="152" ht="15.75" customHeight="1">
      <c r="A152" s="24"/>
    </row>
    <row r="153" ht="15.75" customHeight="1">
      <c r="A153" s="24"/>
    </row>
    <row r="154" ht="15.75" customHeight="1">
      <c r="A154" s="24"/>
    </row>
    <row r="155" ht="15.75" customHeight="1">
      <c r="A155" s="24"/>
    </row>
    <row r="156" ht="15.75" customHeight="1">
      <c r="A156" s="24"/>
    </row>
    <row r="157" ht="15.75" customHeight="1">
      <c r="A157" s="24"/>
    </row>
    <row r="158" ht="15.75" customHeight="1">
      <c r="A158" s="24"/>
    </row>
    <row r="159" ht="15.75" customHeight="1">
      <c r="A159" s="24"/>
    </row>
    <row r="160" ht="15.75" customHeight="1">
      <c r="A160" s="24"/>
    </row>
    <row r="161" ht="15.75" customHeight="1">
      <c r="A161" s="24"/>
    </row>
    <row r="162" ht="15.75" customHeight="1">
      <c r="A162" s="24"/>
    </row>
    <row r="163" ht="15.75" customHeight="1">
      <c r="A163" s="24"/>
    </row>
    <row r="164" ht="15.75" customHeight="1">
      <c r="A164" s="24"/>
    </row>
    <row r="165" ht="15.75" customHeight="1">
      <c r="A165" s="24"/>
    </row>
    <row r="166" ht="15.75" customHeight="1">
      <c r="A166" s="24"/>
    </row>
    <row r="167" ht="15.75" customHeight="1">
      <c r="A167" s="24"/>
    </row>
    <row r="168" ht="15.75" customHeight="1">
      <c r="A168" s="24"/>
    </row>
    <row r="169" ht="15.75" customHeight="1">
      <c r="A169" s="24"/>
    </row>
    <row r="170" ht="15.75" customHeight="1">
      <c r="A170" s="24"/>
    </row>
    <row r="171" ht="15.75" customHeight="1">
      <c r="A171" s="24"/>
    </row>
    <row r="172" ht="15.75" customHeight="1">
      <c r="A172" s="24"/>
    </row>
    <row r="173" ht="15.75" customHeight="1">
      <c r="A173" s="24"/>
    </row>
    <row r="174" ht="15.75" customHeight="1">
      <c r="A174" s="24"/>
    </row>
    <row r="175" ht="15.75" customHeight="1">
      <c r="A175" s="24"/>
    </row>
    <row r="176" ht="15.75" customHeight="1">
      <c r="A176" s="24"/>
    </row>
    <row r="177" ht="15.75" customHeight="1">
      <c r="A177" s="24"/>
    </row>
    <row r="178" ht="15.75" customHeight="1">
      <c r="A178" s="24"/>
    </row>
    <row r="179" ht="15.75" customHeight="1">
      <c r="A179" s="24"/>
    </row>
    <row r="180" ht="15.75" customHeight="1">
      <c r="A180" s="24"/>
    </row>
    <row r="181" ht="15.75" customHeight="1">
      <c r="A181" s="24"/>
    </row>
    <row r="182" ht="15.75" customHeight="1">
      <c r="A182" s="24"/>
    </row>
    <row r="183" ht="15.75" customHeight="1">
      <c r="A183" s="24"/>
    </row>
    <row r="184" ht="15.75" customHeight="1">
      <c r="A184" s="24"/>
    </row>
    <row r="185" ht="15.75" customHeight="1">
      <c r="A185" s="24"/>
    </row>
    <row r="186" ht="15.75" customHeight="1">
      <c r="A186" s="24"/>
    </row>
    <row r="187" ht="15.75" customHeight="1">
      <c r="A187" s="24"/>
    </row>
    <row r="188" ht="15.75" customHeight="1">
      <c r="A188" s="24"/>
    </row>
    <row r="189" ht="15.75" customHeight="1">
      <c r="A189" s="24"/>
    </row>
    <row r="190" ht="15.75" customHeight="1">
      <c r="A190" s="24"/>
    </row>
    <row r="191" ht="15.75" customHeight="1">
      <c r="A191" s="24"/>
    </row>
    <row r="192" ht="15.75" customHeight="1">
      <c r="A192" s="24"/>
    </row>
    <row r="193" ht="15.75" customHeight="1">
      <c r="A193" s="24"/>
    </row>
    <row r="194" ht="15.75" customHeight="1">
      <c r="A194" s="24"/>
    </row>
    <row r="195" ht="15.75" customHeight="1">
      <c r="A195" s="24"/>
    </row>
    <row r="196" ht="15.75" customHeight="1">
      <c r="A196" s="24"/>
    </row>
    <row r="197" ht="15.75" customHeight="1">
      <c r="A197" s="24"/>
    </row>
    <row r="198" ht="15.75" customHeight="1">
      <c r="A198" s="24"/>
    </row>
    <row r="199" ht="15.75" customHeight="1">
      <c r="A199" s="24"/>
    </row>
    <row r="200" ht="15.75" customHeight="1">
      <c r="A200" s="24"/>
    </row>
    <row r="201" ht="15.75" customHeight="1">
      <c r="A201" s="24"/>
    </row>
    <row r="202" ht="15.75" customHeight="1">
      <c r="A202" s="24"/>
    </row>
    <row r="203" ht="15.75" customHeight="1">
      <c r="A203" s="24"/>
    </row>
    <row r="204" ht="15.75" customHeight="1">
      <c r="A204" s="24"/>
    </row>
    <row r="205" ht="15.75" customHeight="1">
      <c r="A205" s="24"/>
    </row>
    <row r="206" ht="15.75" customHeight="1">
      <c r="A206" s="24"/>
    </row>
    <row r="207" ht="15.75" customHeight="1">
      <c r="A207" s="24"/>
    </row>
    <row r="208" ht="15.75" customHeight="1">
      <c r="A208" s="24"/>
    </row>
    <row r="209" ht="15.75" customHeight="1">
      <c r="A209" s="24"/>
    </row>
    <row r="210" ht="15.75" customHeight="1">
      <c r="A210" s="24"/>
    </row>
    <row r="211" ht="15.75" customHeight="1">
      <c r="A211" s="24"/>
    </row>
    <row r="212" ht="15.75" customHeight="1">
      <c r="A212" s="24"/>
    </row>
    <row r="213" ht="15.75" customHeight="1">
      <c r="A213" s="24"/>
    </row>
    <row r="214" ht="15.75" customHeight="1">
      <c r="A214" s="24"/>
    </row>
    <row r="215" ht="15.75" customHeight="1">
      <c r="A215" s="24"/>
    </row>
    <row r="216" ht="15.75" customHeight="1">
      <c r="A216" s="24"/>
    </row>
    <row r="217" ht="15.75" customHeight="1">
      <c r="A217" s="24"/>
    </row>
    <row r="218" ht="15.75" customHeight="1">
      <c r="A218" s="24"/>
    </row>
    <row r="219" ht="15.75" customHeight="1">
      <c r="A219" s="24"/>
    </row>
    <row r="220" ht="15.75" customHeight="1">
      <c r="A220" s="24"/>
    </row>
    <row r="221" ht="15.75" customHeight="1">
      <c r="A221" s="24"/>
    </row>
    <row r="222" ht="15.75" customHeight="1">
      <c r="A222" s="24"/>
    </row>
    <row r="223" ht="15.75" customHeight="1">
      <c r="A223" s="24"/>
    </row>
    <row r="224" ht="15.75" customHeight="1">
      <c r="A224" s="24"/>
    </row>
    <row r="225" ht="15.75" customHeight="1">
      <c r="A225" s="24"/>
    </row>
    <row r="226" ht="15.75" customHeight="1">
      <c r="A226" s="24"/>
    </row>
    <row r="227" ht="15.75" customHeight="1">
      <c r="A227" s="24"/>
    </row>
    <row r="228" ht="15.75" customHeight="1">
      <c r="A228" s="24"/>
    </row>
    <row r="229" ht="15.75" customHeight="1">
      <c r="A229" s="24"/>
    </row>
    <row r="230" ht="15.75" customHeight="1">
      <c r="A230" s="24"/>
    </row>
    <row r="231" ht="15.75" customHeight="1">
      <c r="A231" s="24"/>
    </row>
    <row r="232" ht="15.75" customHeight="1">
      <c r="A232" s="24"/>
    </row>
    <row r="233" ht="15.75" customHeight="1">
      <c r="A233" s="24"/>
    </row>
    <row r="234" ht="15.75" customHeight="1">
      <c r="A234" s="24"/>
    </row>
    <row r="235" ht="15.75" customHeight="1">
      <c r="A235" s="24"/>
    </row>
    <row r="236" ht="15.75" customHeight="1">
      <c r="A236" s="24"/>
    </row>
    <row r="237" ht="15.75" customHeight="1">
      <c r="A237" s="24"/>
    </row>
    <row r="238" ht="15.75" customHeight="1">
      <c r="A238" s="24"/>
    </row>
    <row r="239" ht="15.75" customHeight="1">
      <c r="A239" s="24"/>
    </row>
    <row r="240" ht="15.75" customHeight="1">
      <c r="A240" s="24"/>
    </row>
    <row r="241" ht="15.75" customHeight="1">
      <c r="A241" s="24"/>
    </row>
    <row r="242" ht="15.75" customHeight="1">
      <c r="A242" s="24"/>
    </row>
    <row r="243" ht="15.75" customHeight="1">
      <c r="A243" s="24"/>
    </row>
    <row r="244" ht="15.75" customHeight="1">
      <c r="A244" s="24"/>
    </row>
    <row r="245" ht="15.75" customHeight="1">
      <c r="A245" s="24"/>
    </row>
    <row r="246" ht="15.75" customHeight="1">
      <c r="A246" s="24"/>
    </row>
    <row r="247" ht="15.75" customHeight="1">
      <c r="A247" s="24"/>
    </row>
    <row r="248" ht="15.75" customHeight="1">
      <c r="A248" s="24"/>
    </row>
    <row r="249" ht="15.75" customHeight="1">
      <c r="A249" s="24"/>
    </row>
    <row r="250" ht="15.75" customHeight="1">
      <c r="A250" s="24"/>
    </row>
    <row r="251" ht="15.75" customHeight="1">
      <c r="A251" s="24"/>
    </row>
    <row r="252" ht="15.75" customHeight="1">
      <c r="A252" s="24"/>
    </row>
    <row r="253" ht="15.75" customHeight="1">
      <c r="A253" s="24"/>
    </row>
    <row r="254" ht="15.75" customHeight="1">
      <c r="A254" s="24"/>
    </row>
    <row r="255" ht="15.75" customHeight="1">
      <c r="A255" s="24"/>
    </row>
    <row r="256" ht="15.75" customHeight="1">
      <c r="A256" s="24"/>
    </row>
    <row r="257" ht="15.75" customHeight="1">
      <c r="A257" s="24"/>
    </row>
    <row r="258" ht="15.75" customHeight="1">
      <c r="A258" s="24"/>
    </row>
    <row r="259" ht="15.75" customHeight="1">
      <c r="A259" s="24"/>
    </row>
    <row r="260" ht="15.75" customHeight="1">
      <c r="A260" s="24"/>
    </row>
    <row r="261" ht="15.75" customHeight="1">
      <c r="A261" s="24"/>
    </row>
    <row r="262" ht="15.75" customHeight="1">
      <c r="A262" s="24"/>
    </row>
    <row r="263" ht="15.75" customHeight="1">
      <c r="A263" s="24"/>
    </row>
    <row r="264" ht="15.75" customHeight="1">
      <c r="A264" s="24"/>
    </row>
    <row r="265" ht="15.75" customHeight="1">
      <c r="A265" s="24"/>
    </row>
    <row r="266" ht="15.75" customHeight="1">
      <c r="A266" s="24"/>
    </row>
    <row r="267" ht="15.75" customHeight="1">
      <c r="A267" s="24"/>
    </row>
    <row r="268" ht="15.75" customHeight="1">
      <c r="A268" s="24"/>
    </row>
    <row r="269" ht="15.75" customHeight="1">
      <c r="A269" s="24"/>
    </row>
    <row r="270" ht="15.75" customHeight="1">
      <c r="A270" s="24"/>
    </row>
    <row r="271" ht="15.75" customHeight="1">
      <c r="A271" s="24"/>
    </row>
    <row r="272" ht="15.75" customHeight="1">
      <c r="A272" s="24"/>
    </row>
    <row r="273" ht="15.75" customHeight="1">
      <c r="A273" s="24"/>
    </row>
    <row r="274" ht="15.75" customHeight="1">
      <c r="A274" s="24"/>
    </row>
    <row r="275" ht="15.75" customHeight="1">
      <c r="A275" s="24"/>
    </row>
    <row r="276" ht="15.75" customHeight="1">
      <c r="A276" s="24"/>
    </row>
    <row r="277" ht="15.75" customHeight="1">
      <c r="A277" s="24"/>
    </row>
    <row r="278" ht="15.75" customHeight="1">
      <c r="A278" s="24"/>
    </row>
    <row r="279" ht="15.75" customHeight="1">
      <c r="A279" s="24"/>
    </row>
    <row r="280" ht="15.75" customHeight="1">
      <c r="A280" s="24"/>
    </row>
    <row r="281" ht="15.75" customHeight="1">
      <c r="A281" s="24"/>
    </row>
    <row r="282" ht="15.75" customHeight="1">
      <c r="A282" s="24"/>
    </row>
    <row r="283" ht="15.75" customHeight="1">
      <c r="A283" s="24"/>
    </row>
    <row r="284" ht="15.75" customHeight="1">
      <c r="A284" s="24"/>
    </row>
    <row r="285" ht="15.75" customHeight="1">
      <c r="A285" s="24"/>
    </row>
    <row r="286" ht="15.75" customHeight="1">
      <c r="A286" s="24"/>
    </row>
    <row r="287" ht="15.75" customHeight="1">
      <c r="A287" s="24"/>
    </row>
    <row r="288" ht="15.75" customHeight="1">
      <c r="A288" s="24"/>
    </row>
    <row r="289" ht="15.75" customHeight="1">
      <c r="A289" s="24"/>
    </row>
    <row r="290" ht="15.75" customHeight="1">
      <c r="A290" s="24"/>
    </row>
    <row r="291" ht="15.75" customHeight="1">
      <c r="A291" s="24"/>
    </row>
    <row r="292" ht="15.75" customHeight="1">
      <c r="A292" s="24"/>
    </row>
    <row r="293" ht="15.75" customHeight="1">
      <c r="A293" s="24"/>
    </row>
    <row r="294" ht="15.75" customHeight="1">
      <c r="A294" s="24"/>
    </row>
    <row r="295" ht="15.75" customHeight="1">
      <c r="A295" s="24"/>
    </row>
    <row r="296" ht="15.75" customHeight="1">
      <c r="A296" s="24"/>
    </row>
    <row r="297" ht="15.75" customHeight="1">
      <c r="A297" s="24"/>
    </row>
    <row r="298" ht="15.75" customHeight="1">
      <c r="A298" s="24"/>
    </row>
    <row r="299" ht="15.75" customHeight="1">
      <c r="A299" s="24"/>
    </row>
    <row r="300" ht="15.75" customHeight="1">
      <c r="A300" s="24"/>
    </row>
    <row r="301" ht="15.75" customHeight="1">
      <c r="A301" s="24"/>
    </row>
    <row r="302" ht="15.75" customHeight="1">
      <c r="A302" s="24"/>
    </row>
    <row r="303" ht="15.75" customHeight="1">
      <c r="A303" s="24"/>
    </row>
    <row r="304" ht="15.75" customHeight="1">
      <c r="A304" s="24"/>
    </row>
    <row r="305" ht="15.75" customHeight="1">
      <c r="A305" s="24"/>
    </row>
    <row r="306" ht="15.75" customHeight="1">
      <c r="A306" s="24"/>
    </row>
    <row r="307" ht="15.75" customHeight="1">
      <c r="A307" s="24"/>
    </row>
    <row r="308" ht="15.75" customHeight="1">
      <c r="A308" s="24"/>
    </row>
    <row r="309" ht="15.75" customHeight="1">
      <c r="A309" s="24"/>
    </row>
    <row r="310" ht="15.75" customHeight="1">
      <c r="A310" s="24"/>
    </row>
    <row r="311" ht="15.75" customHeight="1">
      <c r="A311" s="24"/>
    </row>
    <row r="312" ht="15.75" customHeight="1">
      <c r="A312" s="24"/>
    </row>
    <row r="313" ht="15.75" customHeight="1">
      <c r="A313" s="24"/>
    </row>
    <row r="314" ht="15.75" customHeight="1">
      <c r="A314" s="24"/>
    </row>
    <row r="315" ht="15.75" customHeight="1">
      <c r="A315" s="24"/>
    </row>
    <row r="316" ht="15.75" customHeight="1">
      <c r="A316" s="24"/>
    </row>
    <row r="317" ht="15.75" customHeight="1">
      <c r="A317" s="24"/>
    </row>
    <row r="318" ht="15.75" customHeight="1">
      <c r="A318" s="24"/>
    </row>
    <row r="319" ht="15.75" customHeight="1">
      <c r="A319" s="24"/>
    </row>
    <row r="320" ht="15.75" customHeight="1">
      <c r="A320" s="24"/>
    </row>
    <row r="321" ht="15.75" customHeight="1">
      <c r="A321" s="24"/>
    </row>
    <row r="322" ht="15.75" customHeight="1">
      <c r="A322" s="24"/>
    </row>
    <row r="323" ht="15.75" customHeight="1">
      <c r="A323" s="24"/>
    </row>
    <row r="324" ht="15.75" customHeight="1">
      <c r="A324" s="24"/>
    </row>
    <row r="325" ht="15.75" customHeight="1">
      <c r="A325" s="24"/>
    </row>
    <row r="326" ht="15.75" customHeight="1">
      <c r="A326" s="24"/>
    </row>
    <row r="327" ht="15.75" customHeight="1">
      <c r="A327" s="24"/>
    </row>
    <row r="328" ht="15.75" customHeight="1">
      <c r="A328" s="24"/>
    </row>
    <row r="329" ht="15.75" customHeight="1">
      <c r="A329" s="24"/>
    </row>
    <row r="330" ht="15.75" customHeight="1">
      <c r="A330" s="24"/>
    </row>
    <row r="331" ht="15.75" customHeight="1">
      <c r="A331" s="24"/>
    </row>
    <row r="332" ht="15.75" customHeight="1">
      <c r="A332" s="24"/>
    </row>
    <row r="333" ht="15.75" customHeight="1">
      <c r="A333" s="24"/>
    </row>
    <row r="334" ht="15.75" customHeight="1">
      <c r="A334" s="24"/>
    </row>
    <row r="335" ht="15.75" customHeight="1">
      <c r="A335" s="24"/>
    </row>
    <row r="336" ht="15.75" customHeight="1">
      <c r="A336" s="24"/>
    </row>
    <row r="337" ht="15.75" customHeight="1">
      <c r="A337" s="24"/>
    </row>
    <row r="338" ht="15.75" customHeight="1">
      <c r="A338" s="24"/>
    </row>
    <row r="339" ht="15.75" customHeight="1">
      <c r="A339" s="24"/>
    </row>
    <row r="340" ht="15.75" customHeight="1">
      <c r="A340" s="24"/>
    </row>
    <row r="341" ht="15.75" customHeight="1">
      <c r="A341" s="24"/>
    </row>
    <row r="342" ht="15.75" customHeight="1">
      <c r="A342" s="24"/>
    </row>
    <row r="343" ht="15.75" customHeight="1">
      <c r="A343" s="24"/>
    </row>
    <row r="344" ht="15.75" customHeight="1">
      <c r="A344" s="24"/>
    </row>
    <row r="345" ht="15.75" customHeight="1">
      <c r="A345" s="24"/>
    </row>
    <row r="346" ht="15.75" customHeight="1">
      <c r="A346" s="24"/>
    </row>
    <row r="347" ht="15.75" customHeight="1">
      <c r="A347" s="24"/>
    </row>
    <row r="348" ht="15.75" customHeight="1">
      <c r="A348" s="24"/>
    </row>
    <row r="349" ht="15.75" customHeight="1">
      <c r="A349" s="24"/>
    </row>
    <row r="350" ht="15.75" customHeight="1">
      <c r="A350" s="24"/>
    </row>
    <row r="351" ht="15.75" customHeight="1">
      <c r="A351" s="24"/>
    </row>
    <row r="352" ht="15.75" customHeight="1">
      <c r="A352" s="24"/>
    </row>
    <row r="353" ht="15.75" customHeight="1">
      <c r="A353" s="24"/>
    </row>
    <row r="354" ht="15.75" customHeight="1">
      <c r="A354" s="24"/>
    </row>
    <row r="355" ht="15.75" customHeight="1">
      <c r="A355" s="24"/>
    </row>
    <row r="356" ht="15.75" customHeight="1">
      <c r="A356" s="24"/>
    </row>
    <row r="357" ht="15.75" customHeight="1">
      <c r="A357" s="24"/>
    </row>
    <row r="358" ht="15.75" customHeight="1">
      <c r="A358" s="24"/>
    </row>
    <row r="359" ht="15.75" customHeight="1">
      <c r="A359" s="24"/>
    </row>
    <row r="360" ht="15.75" customHeight="1">
      <c r="A360" s="24"/>
    </row>
    <row r="361" ht="15.75" customHeight="1">
      <c r="A361" s="24"/>
    </row>
    <row r="362" ht="15.75" customHeight="1">
      <c r="A362" s="24"/>
    </row>
    <row r="363" ht="15.75" customHeight="1">
      <c r="A363" s="24"/>
    </row>
    <row r="364" ht="15.75" customHeight="1">
      <c r="A364" s="24"/>
    </row>
    <row r="365" ht="15.75" customHeight="1">
      <c r="A365" s="24"/>
    </row>
    <row r="366" ht="15.75" customHeight="1">
      <c r="A366" s="24"/>
    </row>
    <row r="367" ht="15.75" customHeight="1">
      <c r="A367" s="24"/>
    </row>
    <row r="368" ht="15.75" customHeight="1">
      <c r="A368" s="24"/>
    </row>
    <row r="369" ht="15.75" customHeight="1">
      <c r="A369" s="24"/>
    </row>
    <row r="370" ht="15.75" customHeight="1">
      <c r="A370" s="24"/>
    </row>
    <row r="371" ht="15.75" customHeight="1">
      <c r="A371" s="24"/>
    </row>
    <row r="372" ht="15.75" customHeight="1">
      <c r="A372" s="24"/>
    </row>
    <row r="373" ht="15.75" customHeight="1">
      <c r="A373" s="24"/>
    </row>
    <row r="374" ht="15.75" customHeight="1">
      <c r="A374" s="24"/>
    </row>
    <row r="375" ht="15.75" customHeight="1">
      <c r="A375" s="24"/>
    </row>
    <row r="376" ht="15.75" customHeight="1">
      <c r="A376" s="24"/>
    </row>
    <row r="377" ht="15.75" customHeight="1">
      <c r="A377" s="24"/>
    </row>
    <row r="378" ht="15.75" customHeight="1">
      <c r="A378" s="24"/>
    </row>
    <row r="379" ht="15.75" customHeight="1">
      <c r="A379" s="24"/>
    </row>
    <row r="380" ht="15.75" customHeight="1">
      <c r="A380" s="24"/>
    </row>
    <row r="381" ht="15.75" customHeight="1">
      <c r="A381" s="24"/>
    </row>
    <row r="382" ht="15.75" customHeight="1">
      <c r="A382" s="24"/>
    </row>
    <row r="383" ht="15.75" customHeight="1">
      <c r="A383" s="24"/>
    </row>
    <row r="384" ht="15.75" customHeight="1">
      <c r="A384" s="24"/>
    </row>
    <row r="385" ht="15.75" customHeight="1">
      <c r="A385" s="24"/>
    </row>
    <row r="386" ht="15.75" customHeight="1">
      <c r="A386" s="24"/>
    </row>
    <row r="387" ht="15.75" customHeight="1">
      <c r="A387" s="24"/>
    </row>
    <row r="388" ht="15.75" customHeight="1">
      <c r="A388" s="24"/>
    </row>
    <row r="389" ht="15.75" customHeight="1">
      <c r="A389" s="24"/>
    </row>
    <row r="390" ht="15.75" customHeight="1">
      <c r="A390" s="24"/>
    </row>
    <row r="391" ht="15.75" customHeight="1">
      <c r="A391" s="24"/>
    </row>
    <row r="392" ht="15.75" customHeight="1">
      <c r="A392" s="24"/>
    </row>
    <row r="393" ht="15.75" customHeight="1">
      <c r="A393" s="24"/>
    </row>
    <row r="394" ht="15.75" customHeight="1">
      <c r="A394" s="24"/>
    </row>
    <row r="395" ht="15.75" customHeight="1">
      <c r="A395" s="24"/>
    </row>
    <row r="396" ht="15.75" customHeight="1">
      <c r="A396" s="24"/>
    </row>
    <row r="397" ht="15.75" customHeight="1">
      <c r="A397" s="24"/>
    </row>
    <row r="398" ht="15.75" customHeight="1">
      <c r="A398" s="24"/>
    </row>
    <row r="399" ht="15.75" customHeight="1">
      <c r="A399" s="24"/>
    </row>
    <row r="400" ht="15.75" customHeight="1">
      <c r="A400" s="24"/>
    </row>
    <row r="401" ht="15.75" customHeight="1">
      <c r="A401" s="24"/>
    </row>
    <row r="402" ht="15.75" customHeight="1">
      <c r="A402" s="24"/>
    </row>
    <row r="403" ht="15.75" customHeight="1">
      <c r="A403" s="24"/>
    </row>
    <row r="404" ht="15.75" customHeight="1">
      <c r="A404" s="24"/>
    </row>
    <row r="405" ht="15.75" customHeight="1">
      <c r="A405" s="24"/>
    </row>
    <row r="406" ht="15.75" customHeight="1">
      <c r="A406" s="24"/>
    </row>
    <row r="407" ht="15.75" customHeight="1">
      <c r="A407" s="24"/>
    </row>
    <row r="408" ht="15.75" customHeight="1">
      <c r="A408" s="24"/>
    </row>
    <row r="409" ht="15.75" customHeight="1">
      <c r="A409" s="24"/>
    </row>
    <row r="410" ht="15.75" customHeight="1">
      <c r="A410" s="24"/>
    </row>
    <row r="411" ht="15.75" customHeight="1">
      <c r="A411" s="24"/>
    </row>
    <row r="412" ht="15.75" customHeight="1">
      <c r="A412" s="24"/>
    </row>
    <row r="413" ht="15.75" customHeight="1">
      <c r="A413" s="24"/>
    </row>
    <row r="414" ht="15.75" customHeight="1">
      <c r="A414" s="24"/>
    </row>
    <row r="415" ht="15.75" customHeight="1">
      <c r="A415" s="24"/>
    </row>
    <row r="416" ht="15.75" customHeight="1">
      <c r="A416" s="24"/>
    </row>
    <row r="417" ht="15.75" customHeight="1">
      <c r="A417" s="24"/>
    </row>
    <row r="418" ht="15.75" customHeight="1">
      <c r="A418" s="24"/>
    </row>
    <row r="419" ht="15.75" customHeight="1">
      <c r="A419" s="24"/>
    </row>
    <row r="420" ht="15.75" customHeight="1">
      <c r="A420" s="24"/>
    </row>
    <row r="421" ht="15.75" customHeight="1">
      <c r="A421" s="24"/>
    </row>
    <row r="422" ht="15.75" customHeight="1">
      <c r="A422" s="24"/>
    </row>
    <row r="423" ht="15.75" customHeight="1">
      <c r="A423" s="24"/>
    </row>
    <row r="424" ht="15.75" customHeight="1">
      <c r="A424" s="24"/>
    </row>
    <row r="425" ht="15.75" customHeight="1">
      <c r="A425" s="24"/>
    </row>
    <row r="426" ht="15.75" customHeight="1">
      <c r="A426" s="24"/>
    </row>
    <row r="427" ht="15.75" customHeight="1">
      <c r="A427" s="24"/>
    </row>
    <row r="428" ht="15.75" customHeight="1">
      <c r="A428" s="24"/>
    </row>
    <row r="429" ht="15.75" customHeight="1">
      <c r="A429" s="24"/>
    </row>
    <row r="430" ht="15.75" customHeight="1">
      <c r="A430" s="24"/>
    </row>
    <row r="431" ht="15.75" customHeight="1">
      <c r="A431" s="24"/>
    </row>
    <row r="432" ht="15.75" customHeight="1">
      <c r="A432" s="24"/>
    </row>
    <row r="433" ht="15.75" customHeight="1">
      <c r="A433" s="24"/>
    </row>
    <row r="434" ht="15.75" customHeight="1">
      <c r="A434" s="24"/>
    </row>
    <row r="435" ht="15.75" customHeight="1">
      <c r="A435" s="24"/>
    </row>
    <row r="436" ht="15.75" customHeight="1">
      <c r="A436" s="24"/>
    </row>
    <row r="437" ht="15.75" customHeight="1">
      <c r="A437" s="24"/>
    </row>
    <row r="438" ht="15.75" customHeight="1">
      <c r="A438" s="24"/>
    </row>
    <row r="439" ht="15.75" customHeight="1">
      <c r="A439" s="24"/>
    </row>
    <row r="440" ht="15.75" customHeight="1">
      <c r="A440" s="24"/>
    </row>
    <row r="441" ht="15.75" customHeight="1">
      <c r="A441" s="24"/>
    </row>
    <row r="442" ht="15.75" customHeight="1">
      <c r="A442" s="24"/>
    </row>
    <row r="443" ht="15.75" customHeight="1">
      <c r="A443" s="24"/>
    </row>
    <row r="444" ht="15.75" customHeight="1">
      <c r="A444" s="24"/>
    </row>
    <row r="445" ht="15.75" customHeight="1">
      <c r="A445" s="24"/>
    </row>
    <row r="446" ht="15.75" customHeight="1">
      <c r="A446" s="24"/>
    </row>
    <row r="447" ht="15.75" customHeight="1">
      <c r="A447" s="24"/>
    </row>
    <row r="448" ht="15.75" customHeight="1">
      <c r="A448" s="24"/>
    </row>
    <row r="449" ht="15.75" customHeight="1">
      <c r="A449" s="24"/>
    </row>
    <row r="450" ht="15.75" customHeight="1">
      <c r="A450" s="24"/>
    </row>
    <row r="451" ht="15.75" customHeight="1">
      <c r="A451" s="24"/>
    </row>
    <row r="452" ht="15.75" customHeight="1">
      <c r="A452" s="24"/>
    </row>
    <row r="453" ht="15.75" customHeight="1">
      <c r="A453" s="24"/>
    </row>
    <row r="454" ht="15.75" customHeight="1">
      <c r="A454" s="24"/>
    </row>
    <row r="455" ht="15.75" customHeight="1">
      <c r="A455" s="24"/>
    </row>
    <row r="456" ht="15.75" customHeight="1">
      <c r="A456" s="24"/>
    </row>
    <row r="457" ht="15.75" customHeight="1">
      <c r="A457" s="24"/>
    </row>
    <row r="458" ht="15.75" customHeight="1">
      <c r="A458" s="24"/>
    </row>
    <row r="459" ht="15.75" customHeight="1">
      <c r="A459" s="24"/>
    </row>
    <row r="460" ht="15.75" customHeight="1">
      <c r="A460" s="24"/>
    </row>
    <row r="461" ht="15.75" customHeight="1">
      <c r="A461" s="24"/>
    </row>
    <row r="462" ht="15.75" customHeight="1">
      <c r="A462" s="24"/>
    </row>
    <row r="463" ht="15.75" customHeight="1">
      <c r="A463" s="24"/>
    </row>
    <row r="464" ht="15.75" customHeight="1">
      <c r="A464" s="24"/>
    </row>
    <row r="465" ht="15.75" customHeight="1">
      <c r="A465" s="24"/>
    </row>
    <row r="466" ht="15.75" customHeight="1">
      <c r="A466" s="24"/>
    </row>
    <row r="467" ht="15.75" customHeight="1">
      <c r="A467" s="24"/>
    </row>
    <row r="468" ht="15.75" customHeight="1">
      <c r="A468" s="24"/>
    </row>
    <row r="469" ht="15.75" customHeight="1">
      <c r="A469" s="24"/>
    </row>
    <row r="470" ht="15.75" customHeight="1">
      <c r="A470" s="24"/>
    </row>
    <row r="471" ht="15.75" customHeight="1">
      <c r="A471" s="24"/>
    </row>
    <row r="472" ht="15.75" customHeight="1">
      <c r="A472" s="24"/>
    </row>
    <row r="473" ht="15.75" customHeight="1">
      <c r="A473" s="24"/>
    </row>
    <row r="474" ht="15.75" customHeight="1">
      <c r="A474" s="24"/>
    </row>
    <row r="475" ht="15.75" customHeight="1">
      <c r="A475" s="24"/>
    </row>
    <row r="476" ht="15.75" customHeight="1">
      <c r="A476" s="24"/>
    </row>
    <row r="477" ht="15.75" customHeight="1">
      <c r="A477" s="24"/>
    </row>
    <row r="478" ht="15.75" customHeight="1">
      <c r="A478" s="24"/>
    </row>
    <row r="479" ht="15.75" customHeight="1">
      <c r="A479" s="24"/>
    </row>
    <row r="480" ht="15.75" customHeight="1">
      <c r="A480" s="24"/>
    </row>
    <row r="481" ht="15.75" customHeight="1">
      <c r="A481" s="24"/>
    </row>
    <row r="482" ht="15.75" customHeight="1">
      <c r="A482" s="24"/>
    </row>
    <row r="483" ht="15.75" customHeight="1">
      <c r="A483" s="24"/>
    </row>
    <row r="484" ht="15.75" customHeight="1">
      <c r="A484" s="24"/>
    </row>
    <row r="485" ht="15.75" customHeight="1">
      <c r="A485" s="24"/>
    </row>
    <row r="486" ht="15.75" customHeight="1">
      <c r="A486" s="24"/>
    </row>
    <row r="487" ht="15.75" customHeight="1">
      <c r="A487" s="24"/>
    </row>
    <row r="488" ht="15.75" customHeight="1">
      <c r="A488" s="24"/>
    </row>
    <row r="489" ht="15.75" customHeight="1">
      <c r="A489" s="24"/>
    </row>
    <row r="490" ht="15.75" customHeight="1">
      <c r="A490" s="24"/>
    </row>
    <row r="491" ht="15.75" customHeight="1">
      <c r="A491" s="24"/>
    </row>
    <row r="492" ht="15.75" customHeight="1">
      <c r="A492" s="24"/>
    </row>
    <row r="493" ht="15.75" customHeight="1">
      <c r="A493" s="24"/>
    </row>
    <row r="494" ht="15.75" customHeight="1">
      <c r="A494" s="24"/>
    </row>
    <row r="495" ht="15.75" customHeight="1">
      <c r="A495" s="24"/>
    </row>
    <row r="496" ht="15.75" customHeight="1">
      <c r="A496" s="24"/>
    </row>
    <row r="497" ht="15.75" customHeight="1">
      <c r="A497" s="24"/>
    </row>
    <row r="498" ht="15.75" customHeight="1">
      <c r="A498" s="24"/>
    </row>
    <row r="499" ht="15.75" customHeight="1">
      <c r="A499" s="24"/>
    </row>
    <row r="500" ht="15.75" customHeight="1">
      <c r="A500" s="24"/>
    </row>
    <row r="501" ht="15.75" customHeight="1">
      <c r="A501" s="24"/>
    </row>
    <row r="502" ht="15.75" customHeight="1">
      <c r="A502" s="24"/>
    </row>
    <row r="503" ht="15.75" customHeight="1">
      <c r="A503" s="24"/>
    </row>
    <row r="504" ht="15.75" customHeight="1">
      <c r="A504" s="24"/>
    </row>
    <row r="505" ht="15.75" customHeight="1">
      <c r="A505" s="24"/>
    </row>
    <row r="506" ht="15.75" customHeight="1">
      <c r="A506" s="24"/>
    </row>
    <row r="507" ht="15.75" customHeight="1">
      <c r="A507" s="24"/>
    </row>
    <row r="508" ht="15.75" customHeight="1">
      <c r="A508" s="24"/>
    </row>
    <row r="509" ht="15.75" customHeight="1">
      <c r="A509" s="24"/>
    </row>
    <row r="510" ht="15.75" customHeight="1">
      <c r="A510" s="24"/>
    </row>
    <row r="511" ht="15.75" customHeight="1">
      <c r="A511" s="24"/>
    </row>
    <row r="512" ht="15.75" customHeight="1">
      <c r="A512" s="24"/>
    </row>
    <row r="513" ht="15.75" customHeight="1">
      <c r="A513" s="24"/>
    </row>
    <row r="514" ht="15.75" customHeight="1">
      <c r="A514" s="24"/>
    </row>
    <row r="515" ht="15.75" customHeight="1">
      <c r="A515" s="24"/>
    </row>
    <row r="516" ht="15.75" customHeight="1">
      <c r="A516" s="24"/>
    </row>
    <row r="517" ht="15.75" customHeight="1">
      <c r="A517" s="24"/>
    </row>
    <row r="518" ht="15.75" customHeight="1">
      <c r="A518" s="24"/>
    </row>
    <row r="519" ht="15.75" customHeight="1">
      <c r="A519" s="24"/>
    </row>
    <row r="520" ht="15.75" customHeight="1">
      <c r="A520" s="24"/>
    </row>
    <row r="521" ht="15.75" customHeight="1">
      <c r="A521" s="24"/>
    </row>
    <row r="522" ht="15.75" customHeight="1">
      <c r="A522" s="24"/>
    </row>
    <row r="523" ht="15.75" customHeight="1">
      <c r="A523" s="24"/>
    </row>
    <row r="524" ht="15.75" customHeight="1">
      <c r="A524" s="24"/>
    </row>
    <row r="525" ht="15.75" customHeight="1">
      <c r="A525" s="24"/>
    </row>
    <row r="526" ht="15.75" customHeight="1">
      <c r="A526" s="24"/>
    </row>
    <row r="527" ht="15.75" customHeight="1">
      <c r="A527" s="24"/>
    </row>
    <row r="528" ht="15.75" customHeight="1">
      <c r="A528" s="24"/>
    </row>
    <row r="529" ht="15.75" customHeight="1">
      <c r="A529" s="24"/>
    </row>
    <row r="530" ht="15.75" customHeight="1">
      <c r="A530" s="24"/>
    </row>
    <row r="531" ht="15.75" customHeight="1">
      <c r="A531" s="24"/>
    </row>
    <row r="532" ht="15.75" customHeight="1">
      <c r="A532" s="24"/>
    </row>
    <row r="533" ht="15.75" customHeight="1">
      <c r="A533" s="24"/>
    </row>
    <row r="534" ht="15.75" customHeight="1">
      <c r="A534" s="24"/>
    </row>
    <row r="535" ht="15.75" customHeight="1">
      <c r="A535" s="24"/>
    </row>
    <row r="536" ht="15.75" customHeight="1">
      <c r="A536" s="24"/>
    </row>
    <row r="537" ht="15.75" customHeight="1">
      <c r="A537" s="24"/>
    </row>
    <row r="538" ht="15.75" customHeight="1">
      <c r="A538" s="24"/>
    </row>
    <row r="539" ht="15.75" customHeight="1">
      <c r="A539" s="24"/>
    </row>
    <row r="540" ht="15.75" customHeight="1">
      <c r="A540" s="24"/>
    </row>
    <row r="541" ht="15.75" customHeight="1">
      <c r="A541" s="24"/>
    </row>
    <row r="542" ht="15.75" customHeight="1">
      <c r="A542" s="24"/>
    </row>
    <row r="543" ht="15.75" customHeight="1">
      <c r="A543" s="24"/>
    </row>
    <row r="544" ht="15.75" customHeight="1">
      <c r="A544" s="24"/>
    </row>
    <row r="545" ht="15.75" customHeight="1">
      <c r="A545" s="24"/>
    </row>
    <row r="546" ht="15.75" customHeight="1">
      <c r="A546" s="24"/>
    </row>
    <row r="547" ht="15.75" customHeight="1">
      <c r="A547" s="24"/>
    </row>
    <row r="548" ht="15.75" customHeight="1">
      <c r="A548" s="24"/>
    </row>
    <row r="549" ht="15.75" customHeight="1">
      <c r="A549" s="24"/>
    </row>
    <row r="550" ht="15.75" customHeight="1">
      <c r="A550" s="24"/>
    </row>
    <row r="551" ht="15.75" customHeight="1">
      <c r="A551" s="24"/>
    </row>
    <row r="552" ht="15.75" customHeight="1">
      <c r="A552" s="24"/>
    </row>
    <row r="553" ht="15.75" customHeight="1">
      <c r="A553" s="24"/>
    </row>
    <row r="554" ht="15.75" customHeight="1">
      <c r="A554" s="24"/>
    </row>
    <row r="555" ht="15.75" customHeight="1">
      <c r="A555" s="24"/>
    </row>
    <row r="556" ht="15.75" customHeight="1">
      <c r="A556" s="24"/>
    </row>
    <row r="557" ht="15.75" customHeight="1">
      <c r="A557" s="24"/>
    </row>
    <row r="558" ht="15.75" customHeight="1">
      <c r="A558" s="24"/>
    </row>
    <row r="559" ht="15.75" customHeight="1">
      <c r="A559" s="24"/>
    </row>
    <row r="560" ht="15.75" customHeight="1">
      <c r="A560" s="24"/>
    </row>
    <row r="561" ht="15.75" customHeight="1">
      <c r="A561" s="24"/>
    </row>
    <row r="562" ht="15.75" customHeight="1">
      <c r="A562" s="24"/>
    </row>
    <row r="563" ht="15.75" customHeight="1">
      <c r="A563" s="24"/>
    </row>
    <row r="564" ht="15.75" customHeight="1">
      <c r="A564" s="24"/>
    </row>
    <row r="565" ht="15.75" customHeight="1">
      <c r="A565" s="24"/>
    </row>
    <row r="566" ht="15.75" customHeight="1">
      <c r="A566" s="24"/>
    </row>
    <row r="567" ht="15.75" customHeight="1">
      <c r="A567" s="24"/>
    </row>
    <row r="568" ht="15.75" customHeight="1">
      <c r="A568" s="24"/>
    </row>
    <row r="569" ht="15.75" customHeight="1">
      <c r="A569" s="24"/>
    </row>
    <row r="570" ht="15.75" customHeight="1">
      <c r="A570" s="24"/>
    </row>
    <row r="571" ht="15.75" customHeight="1">
      <c r="A571" s="24"/>
    </row>
    <row r="572" ht="15.75" customHeight="1">
      <c r="A572" s="24"/>
    </row>
    <row r="573" ht="15.75" customHeight="1">
      <c r="A573" s="24"/>
    </row>
    <row r="574" ht="15.75" customHeight="1">
      <c r="A574" s="24"/>
    </row>
    <row r="575" ht="15.75" customHeight="1">
      <c r="A575" s="24"/>
    </row>
    <row r="576" ht="15.75" customHeight="1">
      <c r="A576" s="24"/>
    </row>
    <row r="577" ht="15.75" customHeight="1">
      <c r="A577" s="24"/>
    </row>
    <row r="578" ht="15.75" customHeight="1">
      <c r="A578" s="24"/>
    </row>
    <row r="579" ht="15.75" customHeight="1">
      <c r="A579" s="24"/>
    </row>
    <row r="580" ht="15.75" customHeight="1">
      <c r="A580" s="24"/>
    </row>
    <row r="581" ht="15.75" customHeight="1">
      <c r="A581" s="24"/>
    </row>
    <row r="582" ht="15.75" customHeight="1">
      <c r="A582" s="24"/>
    </row>
    <row r="583" ht="15.75" customHeight="1">
      <c r="A583" s="24"/>
    </row>
    <row r="584" ht="15.75" customHeight="1">
      <c r="A584" s="24"/>
    </row>
    <row r="585" ht="15.75" customHeight="1">
      <c r="A585" s="24"/>
    </row>
    <row r="586" ht="15.75" customHeight="1">
      <c r="A586" s="24"/>
    </row>
    <row r="587" ht="15.75" customHeight="1">
      <c r="A587" s="24"/>
    </row>
    <row r="588" ht="15.75" customHeight="1">
      <c r="A588" s="24"/>
    </row>
    <row r="589" ht="15.75" customHeight="1">
      <c r="A589" s="24"/>
    </row>
    <row r="590" ht="15.75" customHeight="1">
      <c r="A590" s="24"/>
    </row>
    <row r="591" ht="15.75" customHeight="1">
      <c r="A591" s="24"/>
    </row>
    <row r="592" ht="15.75" customHeight="1">
      <c r="A592" s="24"/>
    </row>
    <row r="593" ht="15.75" customHeight="1">
      <c r="A593" s="24"/>
    </row>
    <row r="594" ht="15.75" customHeight="1">
      <c r="A594" s="24"/>
    </row>
    <row r="595" ht="15.75" customHeight="1">
      <c r="A595" s="24"/>
    </row>
    <row r="596" ht="15.75" customHeight="1">
      <c r="A596" s="24"/>
    </row>
    <row r="597" ht="15.75" customHeight="1">
      <c r="A597" s="24"/>
    </row>
    <row r="598" ht="15.75" customHeight="1">
      <c r="A598" s="24"/>
    </row>
    <row r="599" ht="15.75" customHeight="1">
      <c r="A599" s="24"/>
    </row>
    <row r="600" ht="15.75" customHeight="1">
      <c r="A600" s="24"/>
    </row>
    <row r="601" ht="15.75" customHeight="1">
      <c r="A601" s="24"/>
    </row>
    <row r="602" ht="15.75" customHeight="1">
      <c r="A602" s="24"/>
    </row>
    <row r="603" ht="15.75" customHeight="1">
      <c r="A603" s="24"/>
    </row>
    <row r="604" ht="15.75" customHeight="1">
      <c r="A604" s="24"/>
    </row>
    <row r="605" ht="15.75" customHeight="1">
      <c r="A605" s="24"/>
    </row>
    <row r="606" ht="15.75" customHeight="1">
      <c r="A606" s="24"/>
    </row>
    <row r="607" ht="15.75" customHeight="1">
      <c r="A607" s="24"/>
    </row>
    <row r="608" ht="15.75" customHeight="1">
      <c r="A608" s="24"/>
    </row>
    <row r="609" ht="15.75" customHeight="1">
      <c r="A609" s="24"/>
    </row>
    <row r="610" ht="15.75" customHeight="1">
      <c r="A610" s="24"/>
    </row>
    <row r="611" ht="15.75" customHeight="1">
      <c r="A611" s="24"/>
    </row>
    <row r="612" ht="15.75" customHeight="1">
      <c r="A612" s="24"/>
    </row>
    <row r="613" ht="15.75" customHeight="1">
      <c r="A613" s="24"/>
    </row>
    <row r="614" ht="15.75" customHeight="1">
      <c r="A614" s="24"/>
    </row>
    <row r="615" ht="15.75" customHeight="1">
      <c r="A615" s="24"/>
    </row>
    <row r="616" ht="15.75" customHeight="1">
      <c r="A616" s="24"/>
    </row>
    <row r="617" ht="15.75" customHeight="1">
      <c r="A617" s="24"/>
    </row>
    <row r="618" ht="15.75" customHeight="1">
      <c r="A618" s="24"/>
    </row>
    <row r="619" ht="15.75" customHeight="1">
      <c r="A619" s="24"/>
    </row>
    <row r="620" ht="15.75" customHeight="1">
      <c r="A620" s="24"/>
    </row>
    <row r="621" ht="15.75" customHeight="1">
      <c r="A621" s="24"/>
    </row>
    <row r="622" ht="15.75" customHeight="1">
      <c r="A622" s="24"/>
    </row>
    <row r="623" ht="15.75" customHeight="1">
      <c r="A623" s="24"/>
    </row>
    <row r="624" ht="15.75" customHeight="1">
      <c r="A624" s="24"/>
    </row>
    <row r="625" ht="15.75" customHeight="1">
      <c r="A625" s="24"/>
    </row>
    <row r="626" ht="15.75" customHeight="1">
      <c r="A626" s="24"/>
    </row>
    <row r="627" ht="15.75" customHeight="1">
      <c r="A627" s="24"/>
    </row>
    <row r="628" ht="15.75" customHeight="1">
      <c r="A628" s="24"/>
    </row>
    <row r="629" ht="15.75" customHeight="1">
      <c r="A629" s="24"/>
    </row>
    <row r="630" ht="15.75" customHeight="1">
      <c r="A630" s="24"/>
    </row>
    <row r="631" ht="15.75" customHeight="1">
      <c r="A631" s="24"/>
    </row>
    <row r="632" ht="15.75" customHeight="1">
      <c r="A632" s="24"/>
    </row>
    <row r="633" ht="15.75" customHeight="1">
      <c r="A633" s="24"/>
    </row>
    <row r="634" ht="15.75" customHeight="1">
      <c r="A634" s="24"/>
    </row>
    <row r="635" ht="15.75" customHeight="1">
      <c r="A635" s="24"/>
    </row>
    <row r="636" ht="15.75" customHeight="1">
      <c r="A636" s="24"/>
    </row>
    <row r="637" ht="15.75" customHeight="1">
      <c r="A637" s="24"/>
    </row>
    <row r="638" ht="15.75" customHeight="1">
      <c r="A638" s="24"/>
    </row>
    <row r="639" ht="15.75" customHeight="1">
      <c r="A639" s="24"/>
    </row>
    <row r="640" ht="15.75" customHeight="1">
      <c r="A640" s="24"/>
    </row>
    <row r="641" ht="15.75" customHeight="1">
      <c r="A641" s="24"/>
    </row>
    <row r="642" ht="15.75" customHeight="1">
      <c r="A642" s="24"/>
    </row>
    <row r="643" ht="15.75" customHeight="1">
      <c r="A643" s="24"/>
    </row>
    <row r="644" ht="15.75" customHeight="1">
      <c r="A644" s="24"/>
    </row>
    <row r="645" ht="15.75" customHeight="1">
      <c r="A645" s="24"/>
    </row>
    <row r="646" ht="15.75" customHeight="1">
      <c r="A646" s="24"/>
    </row>
    <row r="647" ht="15.75" customHeight="1">
      <c r="A647" s="24"/>
    </row>
    <row r="648" ht="15.75" customHeight="1">
      <c r="A648" s="24"/>
    </row>
    <row r="649" ht="15.75" customHeight="1">
      <c r="A649" s="24"/>
    </row>
    <row r="650" ht="15.75" customHeight="1">
      <c r="A650" s="24"/>
    </row>
    <row r="651" ht="15.75" customHeight="1">
      <c r="A651" s="24"/>
    </row>
    <row r="652" ht="15.75" customHeight="1">
      <c r="A652" s="24"/>
    </row>
    <row r="653" ht="15.75" customHeight="1">
      <c r="A653" s="24"/>
    </row>
    <row r="654" ht="15.75" customHeight="1">
      <c r="A654" s="24"/>
    </row>
    <row r="655" ht="15.75" customHeight="1">
      <c r="A655" s="24"/>
    </row>
    <row r="656" ht="15.75" customHeight="1">
      <c r="A656" s="24"/>
    </row>
    <row r="657" ht="15.75" customHeight="1">
      <c r="A657" s="24"/>
    </row>
    <row r="658" ht="15.75" customHeight="1">
      <c r="A658" s="24"/>
    </row>
    <row r="659" ht="15.75" customHeight="1">
      <c r="A659" s="24"/>
    </row>
    <row r="660" ht="15.75" customHeight="1">
      <c r="A660" s="24"/>
    </row>
    <row r="661" ht="15.75" customHeight="1">
      <c r="A661" s="24"/>
    </row>
    <row r="662" ht="15.75" customHeight="1">
      <c r="A662" s="24"/>
    </row>
    <row r="663" ht="15.75" customHeight="1">
      <c r="A663" s="24"/>
    </row>
    <row r="664" ht="15.75" customHeight="1">
      <c r="A664" s="24"/>
    </row>
    <row r="665" ht="15.75" customHeight="1">
      <c r="A665" s="24"/>
    </row>
    <row r="666" ht="15.75" customHeight="1">
      <c r="A666" s="24"/>
    </row>
    <row r="667" ht="15.75" customHeight="1">
      <c r="A667" s="24"/>
    </row>
    <row r="668" ht="15.75" customHeight="1">
      <c r="A668" s="24"/>
    </row>
    <row r="669" ht="15.75" customHeight="1">
      <c r="A669" s="24"/>
    </row>
    <row r="670" ht="15.75" customHeight="1">
      <c r="A670" s="24"/>
    </row>
    <row r="671" ht="15.75" customHeight="1">
      <c r="A671" s="24"/>
    </row>
    <row r="672" ht="15.75" customHeight="1">
      <c r="A672" s="24"/>
    </row>
    <row r="673" ht="15.75" customHeight="1">
      <c r="A673" s="24"/>
    </row>
    <row r="674" ht="15.75" customHeight="1">
      <c r="A674" s="24"/>
    </row>
    <row r="675" ht="15.75" customHeight="1">
      <c r="A675" s="24"/>
    </row>
    <row r="676" ht="15.75" customHeight="1">
      <c r="A676" s="24"/>
    </row>
    <row r="677" ht="15.75" customHeight="1">
      <c r="A677" s="24"/>
    </row>
    <row r="678" ht="15.75" customHeight="1">
      <c r="A678" s="24"/>
    </row>
    <row r="679" ht="15.75" customHeight="1">
      <c r="A679" s="24"/>
    </row>
    <row r="680" ht="15.75" customHeight="1">
      <c r="A680" s="24"/>
    </row>
    <row r="681" ht="15.75" customHeight="1">
      <c r="A681" s="24"/>
    </row>
    <row r="682" ht="15.75" customHeight="1">
      <c r="A682" s="24"/>
    </row>
    <row r="683" ht="15.75" customHeight="1">
      <c r="A683" s="24"/>
    </row>
    <row r="684" ht="15.75" customHeight="1">
      <c r="A684" s="24"/>
    </row>
    <row r="685" ht="15.75" customHeight="1">
      <c r="A685" s="24"/>
    </row>
    <row r="686" ht="15.75" customHeight="1">
      <c r="A686" s="24"/>
    </row>
    <row r="687" ht="15.75" customHeight="1">
      <c r="A687" s="24"/>
    </row>
    <row r="688" ht="15.75" customHeight="1">
      <c r="A688" s="24"/>
    </row>
    <row r="689" ht="15.75" customHeight="1">
      <c r="A689" s="24"/>
    </row>
    <row r="690" ht="15.75" customHeight="1">
      <c r="A690" s="24"/>
    </row>
    <row r="691" ht="15.75" customHeight="1">
      <c r="A691" s="24"/>
    </row>
    <row r="692" ht="15.75" customHeight="1">
      <c r="A692" s="24"/>
    </row>
    <row r="693" ht="15.75" customHeight="1">
      <c r="A693" s="24"/>
    </row>
    <row r="694" ht="15.75" customHeight="1">
      <c r="A694" s="24"/>
    </row>
    <row r="695" ht="15.75" customHeight="1">
      <c r="A695" s="24"/>
    </row>
    <row r="696" ht="15.75" customHeight="1">
      <c r="A696" s="24"/>
    </row>
    <row r="697" ht="15.75" customHeight="1">
      <c r="A697" s="24"/>
    </row>
    <row r="698" ht="15.75" customHeight="1">
      <c r="A698" s="24"/>
    </row>
    <row r="699" ht="15.75" customHeight="1">
      <c r="A699" s="24"/>
    </row>
    <row r="700" ht="15.75" customHeight="1">
      <c r="A700" s="24"/>
    </row>
    <row r="701" ht="15.75" customHeight="1">
      <c r="A701" s="24"/>
    </row>
    <row r="702" ht="15.75" customHeight="1">
      <c r="A702" s="24"/>
    </row>
    <row r="703" ht="15.75" customHeight="1">
      <c r="A703" s="24"/>
    </row>
    <row r="704" ht="15.75" customHeight="1">
      <c r="A704" s="24"/>
    </row>
    <row r="705" ht="15.75" customHeight="1">
      <c r="A705" s="24"/>
    </row>
    <row r="706" ht="15.75" customHeight="1">
      <c r="A706" s="24"/>
    </row>
    <row r="707" ht="15.75" customHeight="1">
      <c r="A707" s="24"/>
    </row>
    <row r="708" ht="15.75" customHeight="1">
      <c r="A708" s="24"/>
    </row>
    <row r="709" ht="15.75" customHeight="1">
      <c r="A709" s="24"/>
    </row>
    <row r="710" ht="15.75" customHeight="1">
      <c r="A710" s="24"/>
    </row>
    <row r="711" ht="15.75" customHeight="1">
      <c r="A711" s="24"/>
    </row>
    <row r="712" ht="15.75" customHeight="1">
      <c r="A712" s="24"/>
    </row>
    <row r="713" ht="15.75" customHeight="1">
      <c r="A713" s="24"/>
    </row>
    <row r="714" ht="15.75" customHeight="1">
      <c r="A714" s="24"/>
    </row>
    <row r="715" ht="15.75" customHeight="1">
      <c r="A715" s="24"/>
    </row>
    <row r="716" ht="15.75" customHeight="1">
      <c r="A716" s="24"/>
    </row>
    <row r="717" ht="15.75" customHeight="1">
      <c r="A717" s="24"/>
    </row>
    <row r="718" ht="15.75" customHeight="1">
      <c r="A718" s="24"/>
    </row>
    <row r="719" ht="15.75" customHeight="1">
      <c r="A719" s="24"/>
    </row>
    <row r="720" ht="15.75" customHeight="1">
      <c r="A720" s="24"/>
    </row>
    <row r="721" ht="15.75" customHeight="1">
      <c r="A721" s="24"/>
    </row>
    <row r="722" ht="15.75" customHeight="1">
      <c r="A722" s="24"/>
    </row>
    <row r="723" ht="15.75" customHeight="1">
      <c r="A723" s="24"/>
    </row>
    <row r="724" ht="15.75" customHeight="1">
      <c r="A724" s="24"/>
    </row>
    <row r="725" ht="15.75" customHeight="1">
      <c r="A725" s="24"/>
    </row>
    <row r="726" ht="15.75" customHeight="1">
      <c r="A726" s="24"/>
    </row>
    <row r="727" ht="15.75" customHeight="1">
      <c r="A727" s="24"/>
    </row>
    <row r="728" ht="15.75" customHeight="1">
      <c r="A728" s="24"/>
    </row>
    <row r="729" ht="15.75" customHeight="1">
      <c r="A729" s="24"/>
    </row>
    <row r="730" ht="15.75" customHeight="1">
      <c r="A730" s="24"/>
    </row>
    <row r="731" ht="15.75" customHeight="1">
      <c r="A731" s="24"/>
    </row>
    <row r="732" ht="15.75" customHeight="1">
      <c r="A732" s="24"/>
    </row>
    <row r="733" ht="15.75" customHeight="1">
      <c r="A733" s="24"/>
    </row>
    <row r="734" ht="15.75" customHeight="1">
      <c r="A734" s="24"/>
    </row>
    <row r="735" ht="15.75" customHeight="1">
      <c r="A735" s="24"/>
    </row>
    <row r="736" ht="15.75" customHeight="1">
      <c r="A736" s="24"/>
    </row>
    <row r="737" ht="15.75" customHeight="1">
      <c r="A737" s="24"/>
    </row>
    <row r="738" ht="15.75" customHeight="1">
      <c r="A738" s="24"/>
    </row>
    <row r="739" ht="15.75" customHeight="1">
      <c r="A739" s="24"/>
    </row>
    <row r="740" ht="15.75" customHeight="1">
      <c r="A740" s="24"/>
    </row>
    <row r="741" ht="15.75" customHeight="1">
      <c r="A741" s="24"/>
    </row>
    <row r="742" ht="15.75" customHeight="1">
      <c r="A742" s="24"/>
    </row>
    <row r="743" ht="15.75" customHeight="1">
      <c r="A743" s="24"/>
    </row>
    <row r="744" ht="15.75" customHeight="1">
      <c r="A744" s="24"/>
    </row>
    <row r="745" ht="15.75" customHeight="1">
      <c r="A745" s="24"/>
    </row>
    <row r="746" ht="15.75" customHeight="1">
      <c r="A746" s="24"/>
    </row>
    <row r="747" ht="15.75" customHeight="1">
      <c r="A747" s="24"/>
    </row>
    <row r="748" ht="15.75" customHeight="1">
      <c r="A748" s="24"/>
    </row>
    <row r="749" ht="15.75" customHeight="1">
      <c r="A749" s="24"/>
    </row>
    <row r="750" ht="15.75" customHeight="1">
      <c r="A750" s="24"/>
    </row>
    <row r="751" ht="15.75" customHeight="1">
      <c r="A751" s="24"/>
    </row>
    <row r="752" ht="15.75" customHeight="1">
      <c r="A752" s="24"/>
    </row>
    <row r="753" ht="15.75" customHeight="1">
      <c r="A753" s="24"/>
    </row>
    <row r="754" ht="15.75" customHeight="1">
      <c r="A754" s="24"/>
    </row>
    <row r="755" ht="15.75" customHeight="1">
      <c r="A755" s="24"/>
    </row>
    <row r="756" ht="15.75" customHeight="1">
      <c r="A756" s="24"/>
    </row>
    <row r="757" ht="15.75" customHeight="1">
      <c r="A757" s="24"/>
    </row>
    <row r="758" ht="15.75" customHeight="1">
      <c r="A758" s="24"/>
    </row>
    <row r="759" ht="15.75" customHeight="1">
      <c r="A759" s="24"/>
    </row>
    <row r="760" ht="15.75" customHeight="1">
      <c r="A760" s="24"/>
    </row>
    <row r="761" ht="15.75" customHeight="1">
      <c r="A761" s="24"/>
    </row>
    <row r="762" ht="15.75" customHeight="1">
      <c r="A762" s="24"/>
    </row>
    <row r="763" ht="15.75" customHeight="1">
      <c r="A763" s="24"/>
    </row>
    <row r="764" ht="15.75" customHeight="1">
      <c r="A764" s="24"/>
    </row>
    <row r="765" ht="15.75" customHeight="1">
      <c r="A765" s="24"/>
    </row>
    <row r="766" ht="15.75" customHeight="1">
      <c r="A766" s="24"/>
    </row>
    <row r="767" ht="15.75" customHeight="1">
      <c r="A767" s="24"/>
    </row>
    <row r="768" ht="15.75" customHeight="1">
      <c r="A768" s="24"/>
    </row>
    <row r="769" ht="15.75" customHeight="1">
      <c r="A769" s="24"/>
    </row>
    <row r="770" ht="15.75" customHeight="1">
      <c r="A770" s="24"/>
    </row>
    <row r="771" ht="15.75" customHeight="1">
      <c r="A771" s="24"/>
    </row>
    <row r="772" ht="15.75" customHeight="1">
      <c r="A772" s="24"/>
    </row>
    <row r="773" ht="15.75" customHeight="1">
      <c r="A773" s="24"/>
    </row>
    <row r="774" ht="15.75" customHeight="1">
      <c r="A774" s="24"/>
    </row>
    <row r="775" ht="15.75" customHeight="1">
      <c r="A775" s="24"/>
    </row>
    <row r="776" ht="15.75" customHeight="1">
      <c r="A776" s="24"/>
    </row>
    <row r="777" ht="15.75" customHeight="1">
      <c r="A777" s="24"/>
    </row>
    <row r="778" ht="15.75" customHeight="1">
      <c r="A778" s="24"/>
    </row>
    <row r="779" ht="15.75" customHeight="1">
      <c r="A779" s="24"/>
    </row>
    <row r="780" ht="15.75" customHeight="1">
      <c r="A780" s="24"/>
    </row>
    <row r="781" ht="15.75" customHeight="1">
      <c r="A781" s="24"/>
    </row>
    <row r="782" ht="15.75" customHeight="1">
      <c r="A782" s="24"/>
    </row>
    <row r="783" ht="15.75" customHeight="1">
      <c r="A783" s="24"/>
    </row>
    <row r="784" ht="15.75" customHeight="1">
      <c r="A784" s="24"/>
    </row>
    <row r="785" ht="15.75" customHeight="1">
      <c r="A785" s="24"/>
    </row>
    <row r="786" ht="15.75" customHeight="1">
      <c r="A786" s="24"/>
    </row>
    <row r="787" ht="15.75" customHeight="1">
      <c r="A787" s="24"/>
    </row>
    <row r="788" ht="15.75" customHeight="1">
      <c r="A788" s="24"/>
    </row>
    <row r="789" ht="15.75" customHeight="1">
      <c r="A789" s="24"/>
    </row>
    <row r="790" ht="15.75" customHeight="1">
      <c r="A790" s="24"/>
    </row>
    <row r="791" ht="15.75" customHeight="1">
      <c r="A791" s="24"/>
    </row>
    <row r="792" ht="15.75" customHeight="1">
      <c r="A792" s="24"/>
    </row>
    <row r="793" ht="15.75" customHeight="1">
      <c r="A793" s="24"/>
    </row>
    <row r="794" ht="15.75" customHeight="1">
      <c r="A794" s="24"/>
    </row>
    <row r="795" ht="15.75" customHeight="1">
      <c r="A795" s="24"/>
    </row>
    <row r="796" ht="15.75" customHeight="1">
      <c r="A796" s="24"/>
    </row>
    <row r="797" ht="15.75" customHeight="1">
      <c r="A797" s="24"/>
    </row>
    <row r="798" ht="15.75" customHeight="1">
      <c r="A798" s="24"/>
    </row>
    <row r="799" ht="15.75" customHeight="1">
      <c r="A799" s="24"/>
    </row>
    <row r="800" ht="15.75" customHeight="1">
      <c r="A800" s="24"/>
    </row>
    <row r="801" ht="15.75" customHeight="1">
      <c r="A801" s="24"/>
    </row>
    <row r="802" ht="15.75" customHeight="1">
      <c r="A802" s="24"/>
    </row>
    <row r="803" ht="15.75" customHeight="1">
      <c r="A803" s="24"/>
    </row>
    <row r="804" ht="15.75" customHeight="1">
      <c r="A804" s="24"/>
    </row>
    <row r="805" ht="15.75" customHeight="1">
      <c r="A805" s="24"/>
    </row>
    <row r="806" ht="15.75" customHeight="1">
      <c r="A806" s="24"/>
    </row>
    <row r="807" ht="15.75" customHeight="1">
      <c r="A807" s="24"/>
    </row>
    <row r="808" ht="15.75" customHeight="1">
      <c r="A808" s="24"/>
    </row>
    <row r="809" ht="15.75" customHeight="1">
      <c r="A809" s="24"/>
    </row>
    <row r="810" ht="15.75" customHeight="1">
      <c r="A810" s="24"/>
    </row>
    <row r="811" ht="15.75" customHeight="1">
      <c r="A811" s="24"/>
    </row>
    <row r="812" ht="15.75" customHeight="1">
      <c r="A812" s="24"/>
    </row>
    <row r="813" ht="15.75" customHeight="1">
      <c r="A813" s="24"/>
    </row>
    <row r="814" ht="15.75" customHeight="1">
      <c r="A814" s="24"/>
    </row>
    <row r="815" ht="15.75" customHeight="1">
      <c r="A815" s="24"/>
    </row>
    <row r="816" ht="15.75" customHeight="1">
      <c r="A816" s="24"/>
    </row>
    <row r="817" ht="15.75" customHeight="1">
      <c r="A817" s="24"/>
    </row>
    <row r="818" ht="15.75" customHeight="1">
      <c r="A818" s="24"/>
    </row>
    <row r="819" ht="15.75" customHeight="1">
      <c r="A819" s="24"/>
    </row>
    <row r="820" ht="15.75" customHeight="1">
      <c r="A820" s="24"/>
    </row>
    <row r="821" ht="15.75" customHeight="1">
      <c r="A821" s="24"/>
    </row>
    <row r="822" ht="15.75" customHeight="1">
      <c r="A822" s="24"/>
    </row>
    <row r="823" ht="15.75" customHeight="1">
      <c r="A823" s="24"/>
    </row>
    <row r="824" ht="15.75" customHeight="1">
      <c r="A824" s="24"/>
    </row>
    <row r="825" ht="15.75" customHeight="1">
      <c r="A825" s="24"/>
    </row>
    <row r="826" ht="15.75" customHeight="1">
      <c r="A826" s="24"/>
    </row>
    <row r="827" ht="15.75" customHeight="1">
      <c r="A827" s="24"/>
    </row>
    <row r="828" ht="15.75" customHeight="1">
      <c r="A828" s="24"/>
    </row>
    <row r="829" ht="15.75" customHeight="1">
      <c r="A829" s="24"/>
    </row>
    <row r="830" ht="15.75" customHeight="1">
      <c r="A830" s="24"/>
    </row>
    <row r="831" ht="15.75" customHeight="1">
      <c r="A831" s="24"/>
    </row>
    <row r="832" ht="15.75" customHeight="1">
      <c r="A832" s="24"/>
    </row>
    <row r="833" ht="15.75" customHeight="1">
      <c r="A833" s="24"/>
    </row>
    <row r="834" ht="15.75" customHeight="1">
      <c r="A834" s="24"/>
    </row>
    <row r="835" ht="15.75" customHeight="1">
      <c r="A835" s="24"/>
    </row>
    <row r="836" ht="15.75" customHeight="1">
      <c r="A836" s="24"/>
    </row>
    <row r="837" ht="15.75" customHeight="1">
      <c r="A837" s="24"/>
    </row>
    <row r="838" ht="15.75" customHeight="1">
      <c r="A838" s="24"/>
    </row>
    <row r="839" ht="15.75" customHeight="1">
      <c r="A839" s="24"/>
    </row>
    <row r="840" ht="15.75" customHeight="1">
      <c r="A840" s="24"/>
    </row>
    <row r="841" ht="15.75" customHeight="1">
      <c r="A841" s="24"/>
    </row>
    <row r="842" ht="15.75" customHeight="1">
      <c r="A842" s="24"/>
    </row>
    <row r="843" ht="15.75" customHeight="1">
      <c r="A843" s="24"/>
    </row>
    <row r="844" ht="15.75" customHeight="1">
      <c r="A844" s="24"/>
    </row>
    <row r="845" ht="15.75" customHeight="1">
      <c r="A845" s="24"/>
    </row>
    <row r="846" ht="15.75" customHeight="1">
      <c r="A846" s="24"/>
    </row>
    <row r="847" ht="15.75" customHeight="1">
      <c r="A847" s="24"/>
    </row>
    <row r="848" ht="15.75" customHeight="1">
      <c r="A848" s="24"/>
    </row>
    <row r="849" ht="15.75" customHeight="1">
      <c r="A849" s="24"/>
    </row>
    <row r="850" ht="15.75" customHeight="1">
      <c r="A850" s="24"/>
    </row>
    <row r="851" ht="15.75" customHeight="1">
      <c r="A851" s="24"/>
    </row>
    <row r="852" ht="15.75" customHeight="1">
      <c r="A852" s="24"/>
    </row>
    <row r="853" ht="15.75" customHeight="1">
      <c r="A853" s="24"/>
    </row>
    <row r="854" ht="15.75" customHeight="1">
      <c r="A854" s="24"/>
    </row>
    <row r="855" ht="15.75" customHeight="1">
      <c r="A855" s="24"/>
    </row>
    <row r="856" ht="15.75" customHeight="1">
      <c r="A856" s="24"/>
    </row>
    <row r="857" ht="15.75" customHeight="1">
      <c r="A857" s="24"/>
    </row>
    <row r="858" ht="15.75" customHeight="1">
      <c r="A858" s="24"/>
    </row>
    <row r="859" ht="15.75" customHeight="1">
      <c r="A859" s="24"/>
    </row>
    <row r="860" ht="15.75" customHeight="1">
      <c r="A860" s="24"/>
    </row>
    <row r="861" ht="15.75" customHeight="1">
      <c r="A861" s="24"/>
    </row>
    <row r="862" ht="15.75" customHeight="1">
      <c r="A862" s="24"/>
    </row>
    <row r="863" ht="15.75" customHeight="1">
      <c r="A863" s="24"/>
    </row>
    <row r="864" ht="15.75" customHeight="1">
      <c r="A864" s="24"/>
    </row>
    <row r="865" ht="15.75" customHeight="1">
      <c r="A865" s="24"/>
    </row>
    <row r="866" ht="15.75" customHeight="1">
      <c r="A866" s="24"/>
    </row>
    <row r="867" ht="15.75" customHeight="1">
      <c r="A867" s="24"/>
    </row>
    <row r="868" ht="15.75" customHeight="1">
      <c r="A868" s="24"/>
    </row>
    <row r="869" ht="15.75" customHeight="1">
      <c r="A869" s="24"/>
    </row>
    <row r="870" ht="15.75" customHeight="1">
      <c r="A870" s="24"/>
    </row>
    <row r="871" ht="15.75" customHeight="1">
      <c r="A871" s="24"/>
    </row>
    <row r="872" ht="15.75" customHeight="1">
      <c r="A872" s="24"/>
    </row>
    <row r="873" ht="15.75" customHeight="1">
      <c r="A873" s="24"/>
    </row>
    <row r="874" ht="15.75" customHeight="1">
      <c r="A874" s="24"/>
    </row>
    <row r="875" ht="15.75" customHeight="1">
      <c r="A875" s="24"/>
    </row>
    <row r="876" ht="15.75" customHeight="1">
      <c r="A876" s="24"/>
    </row>
    <row r="877" ht="15.75" customHeight="1">
      <c r="A877" s="24"/>
    </row>
    <row r="878" ht="15.75" customHeight="1">
      <c r="A878" s="24"/>
    </row>
    <row r="879" ht="15.75" customHeight="1">
      <c r="A879" s="24"/>
    </row>
    <row r="880" ht="15.75" customHeight="1">
      <c r="A880" s="24"/>
    </row>
    <row r="881" ht="15.75" customHeight="1">
      <c r="A881" s="24"/>
    </row>
    <row r="882" ht="15.75" customHeight="1">
      <c r="A882" s="24"/>
    </row>
    <row r="883" ht="15.75" customHeight="1">
      <c r="A883" s="24"/>
    </row>
    <row r="884" ht="15.75" customHeight="1">
      <c r="A884" s="24"/>
    </row>
    <row r="885" ht="15.75" customHeight="1">
      <c r="A885" s="24"/>
    </row>
    <row r="886" ht="15.75" customHeight="1">
      <c r="A886" s="24"/>
    </row>
    <row r="887" ht="15.75" customHeight="1">
      <c r="A887" s="24"/>
    </row>
    <row r="888" ht="15.75" customHeight="1">
      <c r="A888" s="24"/>
    </row>
    <row r="889" ht="15.75" customHeight="1">
      <c r="A889" s="24"/>
    </row>
    <row r="890" ht="15.75" customHeight="1">
      <c r="A890" s="24"/>
    </row>
    <row r="891" ht="15.75" customHeight="1">
      <c r="A891" s="24"/>
    </row>
    <row r="892" ht="15.75" customHeight="1">
      <c r="A892" s="24"/>
    </row>
    <row r="893" ht="15.75" customHeight="1">
      <c r="A893" s="24"/>
    </row>
    <row r="894" ht="15.75" customHeight="1">
      <c r="A894" s="24"/>
    </row>
    <row r="895" ht="15.75" customHeight="1">
      <c r="A895" s="24"/>
    </row>
    <row r="896" ht="15.75" customHeight="1">
      <c r="A896" s="24"/>
    </row>
    <row r="897" ht="15.75" customHeight="1">
      <c r="A897" s="24"/>
    </row>
    <row r="898" ht="15.75" customHeight="1">
      <c r="A898" s="24"/>
    </row>
    <row r="899" ht="15.75" customHeight="1">
      <c r="A899" s="24"/>
    </row>
    <row r="900" ht="15.75" customHeight="1">
      <c r="A900" s="24"/>
    </row>
    <row r="901" ht="15.75" customHeight="1">
      <c r="A901" s="24"/>
    </row>
    <row r="902" ht="15.75" customHeight="1">
      <c r="A902" s="24"/>
    </row>
    <row r="903" ht="15.75" customHeight="1">
      <c r="A903" s="24"/>
    </row>
    <row r="904" ht="15.75" customHeight="1">
      <c r="A904" s="24"/>
    </row>
    <row r="905" ht="15.75" customHeight="1">
      <c r="A905" s="24"/>
    </row>
    <row r="906" ht="15.75" customHeight="1">
      <c r="A906" s="24"/>
    </row>
    <row r="907" ht="15.75" customHeight="1">
      <c r="A907" s="24"/>
    </row>
    <row r="908" ht="15.75" customHeight="1">
      <c r="A908" s="24"/>
    </row>
    <row r="909" ht="15.75" customHeight="1">
      <c r="A909" s="24"/>
    </row>
    <row r="910" ht="15.75" customHeight="1">
      <c r="A910" s="24"/>
    </row>
    <row r="911" ht="15.75" customHeight="1">
      <c r="A911" s="24"/>
    </row>
    <row r="912" ht="15.75" customHeight="1">
      <c r="A912" s="24"/>
    </row>
    <row r="913" ht="15.75" customHeight="1">
      <c r="A913" s="24"/>
    </row>
    <row r="914" ht="15.75" customHeight="1">
      <c r="A914" s="24"/>
    </row>
    <row r="915" ht="15.75" customHeight="1">
      <c r="A915" s="24"/>
    </row>
    <row r="916" ht="15.75" customHeight="1">
      <c r="A916" s="24"/>
    </row>
    <row r="917" ht="15.75" customHeight="1">
      <c r="A917" s="24"/>
    </row>
    <row r="918" ht="15.75" customHeight="1">
      <c r="A918" s="24"/>
    </row>
    <row r="919" ht="15.75" customHeight="1">
      <c r="A919" s="24"/>
    </row>
    <row r="920" ht="15.75" customHeight="1">
      <c r="A920" s="24"/>
    </row>
    <row r="921" ht="15.75" customHeight="1">
      <c r="A921" s="24"/>
    </row>
    <row r="922" ht="15.75" customHeight="1">
      <c r="A922" s="24"/>
    </row>
    <row r="923" ht="15.75" customHeight="1">
      <c r="A923" s="24"/>
    </row>
    <row r="924" ht="15.75" customHeight="1">
      <c r="A924" s="24"/>
    </row>
    <row r="925" ht="15.75" customHeight="1">
      <c r="A925" s="24"/>
    </row>
    <row r="926" ht="15.75" customHeight="1">
      <c r="A926" s="24"/>
    </row>
    <row r="927" ht="15.75" customHeight="1">
      <c r="A927" s="24"/>
    </row>
    <row r="928" ht="15.75" customHeight="1">
      <c r="A928" s="24"/>
    </row>
    <row r="929" ht="15.75" customHeight="1">
      <c r="A929" s="24"/>
    </row>
    <row r="930" ht="15.75" customHeight="1">
      <c r="A930" s="24"/>
    </row>
    <row r="931" ht="15.75" customHeight="1">
      <c r="A931" s="24"/>
    </row>
    <row r="932" ht="15.75" customHeight="1">
      <c r="A932" s="24"/>
    </row>
    <row r="933" ht="15.75" customHeight="1">
      <c r="A933" s="24"/>
    </row>
    <row r="934" ht="15.75" customHeight="1">
      <c r="A934" s="24"/>
    </row>
    <row r="935" ht="15.75" customHeight="1">
      <c r="A935" s="24"/>
    </row>
    <row r="936" ht="15.75" customHeight="1">
      <c r="A936" s="24"/>
    </row>
    <row r="937" ht="15.75" customHeight="1">
      <c r="A937" s="24"/>
    </row>
    <row r="938" ht="15.75" customHeight="1">
      <c r="A938" s="24"/>
    </row>
    <row r="939" ht="15.75" customHeight="1">
      <c r="A939" s="24"/>
    </row>
    <row r="940" ht="15.75" customHeight="1">
      <c r="A940" s="24"/>
    </row>
    <row r="941" ht="15.75" customHeight="1">
      <c r="A941" s="24"/>
    </row>
    <row r="942" ht="15.75" customHeight="1">
      <c r="A942" s="24"/>
    </row>
    <row r="943" ht="15.75" customHeight="1">
      <c r="A943" s="24"/>
    </row>
    <row r="944" ht="15.75" customHeight="1">
      <c r="A944" s="24"/>
    </row>
    <row r="945" ht="15.75" customHeight="1">
      <c r="A945" s="24"/>
    </row>
    <row r="946" ht="15.75" customHeight="1">
      <c r="A946" s="24"/>
    </row>
    <row r="947" ht="15.75" customHeight="1">
      <c r="A947" s="24"/>
    </row>
    <row r="948" ht="15.75" customHeight="1">
      <c r="A948" s="24"/>
    </row>
    <row r="949" ht="15.75" customHeight="1">
      <c r="A949" s="24"/>
    </row>
    <row r="950" ht="15.75" customHeight="1">
      <c r="A950" s="24"/>
    </row>
    <row r="951" ht="15.75" customHeight="1">
      <c r="A951" s="24"/>
    </row>
    <row r="952" ht="15.75" customHeight="1">
      <c r="A952" s="24"/>
    </row>
    <row r="953" ht="15.75" customHeight="1">
      <c r="A953" s="24"/>
    </row>
    <row r="954" ht="15.75" customHeight="1">
      <c r="A954" s="24"/>
    </row>
    <row r="955" ht="15.75" customHeight="1">
      <c r="A955" s="24"/>
    </row>
    <row r="956" ht="15.75" customHeight="1">
      <c r="A956" s="24"/>
    </row>
    <row r="957" ht="15.75" customHeight="1">
      <c r="A957" s="24"/>
    </row>
    <row r="958" ht="15.75" customHeight="1">
      <c r="A958" s="24"/>
    </row>
    <row r="959" ht="15.75" customHeight="1">
      <c r="A959" s="24"/>
    </row>
    <row r="960" ht="15.75" customHeight="1">
      <c r="A960" s="24"/>
    </row>
    <row r="961" ht="15.75" customHeight="1">
      <c r="A961" s="24"/>
    </row>
    <row r="962" ht="15.75" customHeight="1">
      <c r="A962" s="24"/>
    </row>
    <row r="963" ht="15.75" customHeight="1">
      <c r="A963" s="24"/>
    </row>
    <row r="964" ht="15.75" customHeight="1">
      <c r="A964" s="24"/>
    </row>
    <row r="965" ht="15.75" customHeight="1">
      <c r="A965" s="24"/>
    </row>
    <row r="966" ht="15.75" customHeight="1">
      <c r="A966" s="24"/>
    </row>
    <row r="967" ht="15.75" customHeight="1">
      <c r="A967" s="24"/>
    </row>
    <row r="968" ht="15.75" customHeight="1">
      <c r="A968" s="24"/>
    </row>
    <row r="969" ht="15.75" customHeight="1">
      <c r="A969" s="24"/>
    </row>
    <row r="970" ht="15.75" customHeight="1">
      <c r="A970" s="24"/>
    </row>
    <row r="971" ht="15.75" customHeight="1">
      <c r="A971" s="24"/>
    </row>
    <row r="972" ht="15.75" customHeight="1">
      <c r="A972" s="24"/>
    </row>
    <row r="973" ht="15.75" customHeight="1">
      <c r="A973" s="24"/>
    </row>
    <row r="974" ht="15.75" customHeight="1">
      <c r="A974" s="24"/>
    </row>
    <row r="975" ht="15.75" customHeight="1">
      <c r="A975" s="24"/>
    </row>
    <row r="976" ht="15.75" customHeight="1">
      <c r="A976" s="24"/>
    </row>
    <row r="977" ht="15.75" customHeight="1">
      <c r="A977" s="24"/>
    </row>
    <row r="978" ht="15.75" customHeight="1">
      <c r="A978" s="24"/>
    </row>
    <row r="979" ht="15.75" customHeight="1">
      <c r="A979" s="24"/>
    </row>
    <row r="980" ht="15.75" customHeight="1">
      <c r="A980" s="24"/>
    </row>
    <row r="981" ht="15.75" customHeight="1">
      <c r="A981" s="24"/>
    </row>
    <row r="982" ht="15.75" customHeight="1">
      <c r="A982" s="24"/>
    </row>
    <row r="983" ht="15.75" customHeight="1">
      <c r="A983" s="24"/>
    </row>
    <row r="984" ht="15.75" customHeight="1">
      <c r="A984" s="24"/>
    </row>
    <row r="985" ht="15.75" customHeight="1">
      <c r="A985" s="24"/>
    </row>
    <row r="986" ht="15.75" customHeight="1">
      <c r="A986" s="24"/>
    </row>
    <row r="987" ht="15.75" customHeight="1">
      <c r="A987" s="24"/>
    </row>
    <row r="988" ht="15.75" customHeight="1">
      <c r="A988" s="24"/>
    </row>
    <row r="989" ht="15.75" customHeight="1">
      <c r="A989" s="24"/>
    </row>
    <row r="990" ht="15.75" customHeight="1">
      <c r="A990" s="24"/>
    </row>
    <row r="991" ht="15.75" customHeight="1">
      <c r="A991" s="24"/>
    </row>
    <row r="992" ht="15.75" customHeight="1">
      <c r="A992" s="24"/>
    </row>
    <row r="993" ht="15.75" customHeight="1">
      <c r="A993" s="24"/>
    </row>
    <row r="994" ht="15.75" customHeight="1">
      <c r="A994" s="24"/>
    </row>
    <row r="995" ht="15.75" customHeight="1">
      <c r="A995" s="24"/>
    </row>
    <row r="996" ht="15.75" customHeight="1">
      <c r="A996" s="24"/>
    </row>
    <row r="997" ht="15.75" customHeight="1">
      <c r="A997" s="24"/>
    </row>
    <row r="998" ht="15.75" customHeight="1">
      <c r="A998" s="24"/>
    </row>
    <row r="999" ht="15.75" customHeight="1">
      <c r="A999" s="24"/>
    </row>
    <row r="1000" ht="15.75" customHeight="1">
      <c r="A1000" s="24"/>
    </row>
    <row r="1001" ht="15.75" customHeight="1">
      <c r="A1001" s="24"/>
    </row>
    <row r="1002" ht="15.75" customHeight="1">
      <c r="A1002" s="24"/>
    </row>
    <row r="1003" ht="15.75" customHeight="1">
      <c r="A1003" s="24"/>
    </row>
    <row r="1004" ht="15.75" customHeight="1">
      <c r="A1004" s="24"/>
    </row>
    <row r="1005" ht="15.75" customHeight="1">
      <c r="A1005" s="24"/>
    </row>
    <row r="1006" ht="15.75" customHeight="1">
      <c r="A1006" s="24"/>
    </row>
    <row r="1007" ht="15.75" customHeight="1">
      <c r="A1007" s="24"/>
    </row>
    <row r="1008" ht="15.75" customHeight="1">
      <c r="A1008" s="24"/>
    </row>
  </sheetData>
  <mergeCells count="1">
    <mergeCell ref="A1:O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25"/>
    <col customWidth="1" min="2" max="3" width="22.0"/>
    <col customWidth="1" min="4" max="4" width="12.25"/>
    <col customWidth="1" min="5" max="8" width="11.5"/>
    <col customWidth="1" min="9" max="9" width="13.88"/>
    <col customWidth="1" min="10" max="10" width="16.13"/>
    <col customWidth="1" min="11" max="11" width="16.63"/>
    <col customWidth="1" min="12" max="12" width="17.88"/>
    <col customWidth="1" min="13" max="13" width="17.13"/>
    <col customWidth="1" min="14" max="14" width="18.0"/>
    <col customWidth="1" min="15" max="15" width="23.25"/>
    <col customWidth="1" min="16" max="25" width="7.75"/>
  </cols>
  <sheetData>
    <row r="1">
      <c r="A1" s="1" t="s">
        <v>17</v>
      </c>
    </row>
    <row r="4">
      <c r="A4" s="2"/>
    </row>
    <row r="6">
      <c r="A6" s="25" t="s">
        <v>1</v>
      </c>
      <c r="B6" s="25" t="s">
        <v>2</v>
      </c>
      <c r="C6" s="25" t="s">
        <v>3</v>
      </c>
      <c r="E6" s="5" t="s">
        <v>19</v>
      </c>
      <c r="F6" s="6"/>
      <c r="G6" s="6"/>
      <c r="H6" s="6"/>
      <c r="I6" s="6"/>
      <c r="J6" s="6"/>
      <c r="K6" s="6"/>
      <c r="L6" s="6"/>
      <c r="M6" s="6"/>
      <c r="N6" s="7"/>
    </row>
    <row r="7">
      <c r="A7" s="28" t="s">
        <v>21</v>
      </c>
      <c r="B7" s="14">
        <f t="shared" ref="B7:B8" si="1">M15</f>
        <v>255589.3333</v>
      </c>
      <c r="C7" s="15">
        <f t="shared" ref="C7:C8" si="2">M30</f>
        <v>0.6666666667</v>
      </c>
      <c r="E7" s="12"/>
      <c r="N7" s="13"/>
    </row>
    <row r="8">
      <c r="A8" s="28" t="s">
        <v>24</v>
      </c>
      <c r="B8" s="14">
        <f t="shared" si="1"/>
        <v>348093.5</v>
      </c>
      <c r="C8" s="15">
        <f t="shared" si="2"/>
        <v>0.8333333333</v>
      </c>
      <c r="E8" s="12"/>
      <c r="F8" s="17" t="s">
        <v>25</v>
      </c>
      <c r="G8" s="17" t="s">
        <v>26</v>
      </c>
      <c r="H8" s="18"/>
      <c r="I8" s="19" t="s">
        <v>10</v>
      </c>
      <c r="J8" s="19" t="s">
        <v>11</v>
      </c>
      <c r="K8" s="17" t="s">
        <v>12</v>
      </c>
      <c r="L8" s="17" t="s">
        <v>13</v>
      </c>
      <c r="N8" s="13"/>
    </row>
    <row r="9">
      <c r="A9" s="28" t="s">
        <v>35</v>
      </c>
      <c r="B9" s="34">
        <f t="shared" ref="B9:C9" si="3">B8-B7</f>
        <v>92504.16667</v>
      </c>
      <c r="C9" s="34">
        <f t="shared" si="3"/>
        <v>0.1666666667</v>
      </c>
      <c r="E9" s="12"/>
      <c r="F9" s="21">
        <f>Sheet2!B55</f>
        <v>896.5</v>
      </c>
      <c r="G9" s="21">
        <f>Sheet2!C55</f>
        <v>779.5</v>
      </c>
      <c r="I9" s="2">
        <f> (F9 -F13)^2</f>
        <v>1667.361111</v>
      </c>
      <c r="J9" s="22">
        <f>(G9 -G13)^2</f>
        <v>164971.3611</v>
      </c>
      <c r="K9" s="22">
        <f>(F9-G15)^2</f>
        <v>27225</v>
      </c>
      <c r="L9" s="22">
        <f>(G9-G15)^2</f>
        <v>79524</v>
      </c>
      <c r="N9" s="13"/>
    </row>
    <row r="10">
      <c r="A10" s="38" t="s">
        <v>47</v>
      </c>
      <c r="B10" s="14">
        <v>6.0</v>
      </c>
      <c r="C10" s="14">
        <v>6.0</v>
      </c>
      <c r="E10" s="12"/>
      <c r="F10" s="21">
        <f>Sheet2!D55</f>
        <v>1007</v>
      </c>
      <c r="G10" s="21">
        <f>Sheet2!E55</f>
        <v>1369</v>
      </c>
      <c r="I10" s="22">
        <f t="shared" ref="I10:J10" si="4">(F10 - F13)^2</f>
        <v>4853.444444</v>
      </c>
      <c r="J10" s="22">
        <f t="shared" si="4"/>
        <v>33611.11111</v>
      </c>
      <c r="K10" s="22">
        <f>(F10-G15)^2</f>
        <v>2970.25</v>
      </c>
      <c r="L10" s="22">
        <f>(G10-G15)^2</f>
        <v>94556.25</v>
      </c>
      <c r="N10" s="13"/>
    </row>
    <row r="11">
      <c r="A11" s="28" t="s">
        <v>48</v>
      </c>
      <c r="B11" s="14">
        <v>2.0</v>
      </c>
      <c r="C11" s="14">
        <v>2.0</v>
      </c>
      <c r="E11" s="12"/>
      <c r="F11" s="21">
        <f>Sheet2!F55</f>
        <v>908.5</v>
      </c>
      <c r="G11" s="21">
        <f>Sheet2!G55</f>
        <v>1408.5</v>
      </c>
      <c r="I11" s="22">
        <f t="shared" ref="I11:J11" si="5">(F11 - F13)^2</f>
        <v>831.3611111</v>
      </c>
      <c r="J11" s="22">
        <f t="shared" si="5"/>
        <v>49654.69444</v>
      </c>
      <c r="K11" s="22">
        <f>(F11-G15)^2</f>
        <v>23409</v>
      </c>
      <c r="L11" s="22">
        <f>(G11-G15)^2</f>
        <v>120409</v>
      </c>
      <c r="N11" s="13"/>
    </row>
    <row r="12">
      <c r="A12" s="28" t="s">
        <v>50</v>
      </c>
      <c r="B12" s="34">
        <f t="shared" ref="B12:C12" si="6">B10-B11</f>
        <v>4</v>
      </c>
      <c r="C12" s="34">
        <f t="shared" si="6"/>
        <v>4</v>
      </c>
      <c r="E12" s="45" t="s">
        <v>52</v>
      </c>
      <c r="F12" s="46">
        <f t="shared" ref="F12:G12" si="7">SUM(F9:F11)</f>
        <v>2812</v>
      </c>
      <c r="G12" s="46">
        <f t="shared" si="7"/>
        <v>3557</v>
      </c>
      <c r="H12" s="47" t="s">
        <v>52</v>
      </c>
      <c r="I12" s="46">
        <f t="shared" ref="I12:L12" si="8">SUM(I9:I11)</f>
        <v>7352.166667</v>
      </c>
      <c r="J12" s="46">
        <f t="shared" si="8"/>
        <v>248237.1667</v>
      </c>
      <c r="K12" s="46">
        <f t="shared" si="8"/>
        <v>53604.25</v>
      </c>
      <c r="L12" s="46">
        <f t="shared" si="8"/>
        <v>294489.25</v>
      </c>
      <c r="N12" s="13"/>
    </row>
    <row r="13">
      <c r="A13" s="28" t="s">
        <v>53</v>
      </c>
      <c r="B13" s="34">
        <f t="shared" ref="B13:C13" si="9">B11-1</f>
        <v>1</v>
      </c>
      <c r="C13" s="34">
        <f t="shared" si="9"/>
        <v>1</v>
      </c>
      <c r="E13" s="45" t="s">
        <v>54</v>
      </c>
      <c r="F13" s="22">
        <f t="shared" ref="F13:G13" si="10">AVERAGE(F9:F11)</f>
        <v>937.3333333</v>
      </c>
      <c r="G13" s="22">
        <f t="shared" si="10"/>
        <v>1185.666667</v>
      </c>
      <c r="N13" s="13"/>
    </row>
    <row r="14">
      <c r="A14" s="28" t="s">
        <v>56</v>
      </c>
      <c r="B14" s="34">
        <f t="shared" ref="B14:C14" si="11">B7/B12</f>
        <v>63897.33333</v>
      </c>
      <c r="C14" s="34">
        <f t="shared" si="11"/>
        <v>0.1666666667</v>
      </c>
      <c r="E14" s="51"/>
      <c r="F14" s="52"/>
      <c r="G14" s="52"/>
      <c r="H14" s="52"/>
      <c r="I14" s="52"/>
      <c r="J14" s="52"/>
      <c r="K14" s="52"/>
      <c r="L14" s="52"/>
      <c r="M14" s="52"/>
      <c r="N14" s="53"/>
    </row>
    <row r="15" ht="15.75" customHeight="1">
      <c r="A15" s="28" t="s">
        <v>57</v>
      </c>
      <c r="B15" s="34">
        <f t="shared" ref="B15:C15" si="12">B9/B13</f>
        <v>92504.16667</v>
      </c>
      <c r="C15" s="34">
        <f t="shared" si="12"/>
        <v>0.1666666667</v>
      </c>
      <c r="E15" s="12"/>
      <c r="F15" s="54" t="s">
        <v>58</v>
      </c>
      <c r="G15" s="55">
        <f>AVERAGE(F13:G13)</f>
        <v>1061.5</v>
      </c>
      <c r="I15" s="54" t="s">
        <v>61</v>
      </c>
      <c r="J15" s="55">
        <f>I12</f>
        <v>7352.166667</v>
      </c>
      <c r="L15" s="54" t="s">
        <v>62</v>
      </c>
      <c r="M15" s="55">
        <f>J15+J16</f>
        <v>255589.3333</v>
      </c>
      <c r="N15" s="13"/>
    </row>
    <row r="16">
      <c r="A16" s="28" t="s">
        <v>65</v>
      </c>
      <c r="B16" s="14">
        <v>0.05</v>
      </c>
      <c r="C16" s="14">
        <v>0.05</v>
      </c>
      <c r="D16" s="52"/>
      <c r="E16" s="12"/>
      <c r="I16" s="56" t="s">
        <v>66</v>
      </c>
      <c r="J16" s="57">
        <f>J12</f>
        <v>248237.1667</v>
      </c>
      <c r="L16" s="56" t="s">
        <v>70</v>
      </c>
      <c r="M16" s="57">
        <f>K12+L12</f>
        <v>348093.5</v>
      </c>
      <c r="N16" s="13"/>
      <c r="O16" s="52"/>
      <c r="P16" s="52"/>
      <c r="Q16" s="52"/>
      <c r="R16" s="52"/>
      <c r="S16" s="52"/>
      <c r="T16" s="52"/>
      <c r="U16" s="52"/>
      <c r="V16" s="52"/>
      <c r="W16" s="52"/>
      <c r="X16" s="52"/>
      <c r="Y16" s="52"/>
    </row>
    <row r="17">
      <c r="A17" s="28" t="s">
        <v>72</v>
      </c>
      <c r="B17" s="58">
        <f t="shared" ref="B17:C17" si="13">B15/B14</f>
        <v>1.447699956</v>
      </c>
      <c r="C17" s="58">
        <f t="shared" si="13"/>
        <v>1</v>
      </c>
      <c r="E17" s="12"/>
      <c r="N17" s="13"/>
    </row>
    <row r="18">
      <c r="A18" s="28" t="s">
        <v>74</v>
      </c>
      <c r="B18" s="34">
        <f t="shared" ref="B18:C18" si="14">FINV(B16,B13,B12)</f>
        <v>7.708647422</v>
      </c>
      <c r="C18" s="34">
        <f t="shared" si="14"/>
        <v>7.708647422</v>
      </c>
      <c r="E18" s="59"/>
      <c r="F18" s="60"/>
      <c r="G18" s="60"/>
      <c r="H18" s="60"/>
      <c r="I18" s="60"/>
      <c r="J18" s="60"/>
      <c r="K18" s="60"/>
      <c r="L18" s="60"/>
      <c r="M18" s="60"/>
      <c r="N18" s="57"/>
    </row>
    <row r="19">
      <c r="A19" s="61" t="s">
        <v>76</v>
      </c>
      <c r="B19" s="62" t="b">
        <f t="shared" ref="B19:C19" si="15">B17&gt;B18</f>
        <v>0</v>
      </c>
      <c r="C19" s="62" t="b">
        <f t="shared" si="15"/>
        <v>0</v>
      </c>
    </row>
    <row r="20" ht="15.75" customHeight="1">
      <c r="E20" s="63"/>
      <c r="F20" s="63"/>
      <c r="G20" s="63"/>
      <c r="H20" s="63"/>
      <c r="I20" s="63"/>
      <c r="J20" s="63"/>
      <c r="K20" s="63"/>
      <c r="L20" s="63"/>
      <c r="M20" s="63"/>
      <c r="N20" s="63"/>
    </row>
    <row r="21" ht="15.75" customHeight="1">
      <c r="E21" s="5" t="s">
        <v>78</v>
      </c>
      <c r="F21" s="6"/>
      <c r="G21" s="6"/>
      <c r="H21" s="6"/>
      <c r="I21" s="6"/>
      <c r="J21" s="6"/>
      <c r="K21" s="6"/>
      <c r="L21" s="6"/>
      <c r="M21" s="6"/>
      <c r="N21" s="7"/>
    </row>
    <row r="22" ht="15.75" customHeight="1">
      <c r="E22" s="12"/>
      <c r="N22" s="13"/>
    </row>
    <row r="23" ht="15.75" customHeight="1">
      <c r="E23" s="12"/>
      <c r="F23" s="17" t="s">
        <v>25</v>
      </c>
      <c r="G23" s="17" t="s">
        <v>26</v>
      </c>
      <c r="H23" s="18"/>
      <c r="I23" s="19" t="s">
        <v>10</v>
      </c>
      <c r="J23" s="19" t="s">
        <v>11</v>
      </c>
      <c r="K23" s="17" t="s">
        <v>12</v>
      </c>
      <c r="L23" s="17" t="s">
        <v>13</v>
      </c>
      <c r="N23" s="13"/>
    </row>
    <row r="24" ht="15.75" customHeight="1">
      <c r="E24" s="12"/>
      <c r="F24" s="21">
        <v>0.0</v>
      </c>
      <c r="G24" s="21">
        <v>0.0</v>
      </c>
      <c r="I24" s="2">
        <f> (F24 -F28)^2</f>
        <v>0</v>
      </c>
      <c r="J24" s="22">
        <f>(G24 -G28)^2</f>
        <v>0.1111111111</v>
      </c>
      <c r="K24" s="22">
        <f>(F24-G30)^2</f>
        <v>0.02777777778</v>
      </c>
      <c r="L24" s="22">
        <f>(G24-G30)^2</f>
        <v>0.02777777778</v>
      </c>
      <c r="N24" s="13"/>
    </row>
    <row r="25" ht="15.75" customHeight="1">
      <c r="D25" s="67"/>
      <c r="E25" s="12"/>
      <c r="F25" s="21">
        <v>0.0</v>
      </c>
      <c r="G25" s="21">
        <v>0.0</v>
      </c>
      <c r="I25" s="22">
        <f t="shared" ref="I25:J25" si="16">(F25 - F28)^2</f>
        <v>0</v>
      </c>
      <c r="J25" s="22">
        <f t="shared" si="16"/>
        <v>0.1111111111</v>
      </c>
      <c r="K25" s="22">
        <f>(F25-G30)^2</f>
        <v>0.02777777778</v>
      </c>
      <c r="L25" s="22">
        <f>(G25-G30)^2</f>
        <v>0.02777777778</v>
      </c>
      <c r="N25" s="13"/>
    </row>
    <row r="26" ht="15.75" customHeight="1">
      <c r="E26" s="12"/>
      <c r="F26" s="21">
        <v>0.0</v>
      </c>
      <c r="G26" s="21">
        <v>1.0</v>
      </c>
      <c r="I26" s="22">
        <f t="shared" ref="I26:J26" si="17">(F26 - F28)^2</f>
        <v>0</v>
      </c>
      <c r="J26" s="22">
        <f t="shared" si="17"/>
        <v>0.4444444444</v>
      </c>
      <c r="K26" s="22">
        <f>(F26-G30)^2</f>
        <v>0.02777777778</v>
      </c>
      <c r="L26" s="22">
        <f>(G26-G30)^2</f>
        <v>0.6944444444</v>
      </c>
      <c r="N26" s="13"/>
    </row>
    <row r="27" ht="15.75" customHeight="1">
      <c r="E27" s="45" t="s">
        <v>52</v>
      </c>
      <c r="F27" s="46">
        <f t="shared" ref="F27:G27" si="18">SUM(F24:F26)</f>
        <v>0</v>
      </c>
      <c r="G27" s="46">
        <f t="shared" si="18"/>
        <v>1</v>
      </c>
      <c r="H27" s="47" t="s">
        <v>52</v>
      </c>
      <c r="I27" s="46">
        <f t="shared" ref="I27:L27" si="19">SUM(I24:I26)</f>
        <v>0</v>
      </c>
      <c r="J27" s="46">
        <f t="shared" si="19"/>
        <v>0.6666666667</v>
      </c>
      <c r="K27" s="46">
        <f t="shared" si="19"/>
        <v>0.08333333333</v>
      </c>
      <c r="L27" s="46">
        <f t="shared" si="19"/>
        <v>0.75</v>
      </c>
      <c r="N27" s="13"/>
    </row>
    <row r="28" ht="15.75" customHeight="1">
      <c r="E28" s="45" t="s">
        <v>54</v>
      </c>
      <c r="F28" s="22">
        <f t="shared" ref="F28:G28" si="20">AVERAGE(F24:F26)</f>
        <v>0</v>
      </c>
      <c r="G28" s="22">
        <f t="shared" si="20"/>
        <v>0.3333333333</v>
      </c>
      <c r="N28" s="13"/>
    </row>
    <row r="29" ht="15.75" customHeight="1">
      <c r="A29" s="67"/>
      <c r="B29" s="69"/>
      <c r="E29" s="51"/>
      <c r="F29" s="52"/>
      <c r="G29" s="52"/>
      <c r="H29" s="52"/>
      <c r="I29" s="52"/>
      <c r="J29" s="52"/>
      <c r="K29" s="52"/>
      <c r="L29" s="52"/>
      <c r="M29" s="52"/>
      <c r="N29" s="53"/>
    </row>
    <row r="30" ht="15.75" customHeight="1">
      <c r="A30" s="67"/>
      <c r="E30" s="12"/>
      <c r="F30" s="54" t="s">
        <v>58</v>
      </c>
      <c r="G30" s="55">
        <f>AVERAGE(F28:G28)</f>
        <v>0.1666666667</v>
      </c>
      <c r="I30" s="54" t="s">
        <v>61</v>
      </c>
      <c r="J30" s="55">
        <f>I27</f>
        <v>0</v>
      </c>
      <c r="L30" s="54" t="s">
        <v>62</v>
      </c>
      <c r="M30" s="55">
        <f>J30+J31</f>
        <v>0.6666666667</v>
      </c>
      <c r="N30" s="13"/>
    </row>
    <row r="31" ht="15.75" customHeight="1">
      <c r="A31" s="70"/>
      <c r="E31" s="12"/>
      <c r="I31" s="56" t="s">
        <v>66</v>
      </c>
      <c r="J31" s="57">
        <f>J27</f>
        <v>0.6666666667</v>
      </c>
      <c r="L31" s="56" t="s">
        <v>70</v>
      </c>
      <c r="M31" s="57">
        <f>K27+L27</f>
        <v>0.8333333333</v>
      </c>
      <c r="N31" s="13"/>
    </row>
    <row r="32" ht="15.75" customHeight="1">
      <c r="E32" s="12"/>
      <c r="N32" s="13"/>
    </row>
    <row r="33" ht="15.75" customHeight="1">
      <c r="E33" s="59"/>
      <c r="F33" s="60"/>
      <c r="G33" s="60"/>
      <c r="H33" s="60"/>
      <c r="I33" s="60"/>
      <c r="J33" s="60"/>
      <c r="K33" s="60"/>
      <c r="L33" s="60"/>
      <c r="M33" s="60"/>
      <c r="N33" s="57"/>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c r="A82" s="22" t="s">
        <v>84</v>
      </c>
    </row>
    <row r="83" ht="15.75" customHeight="1">
      <c r="A83" s="72" t="s">
        <v>85</v>
      </c>
    </row>
    <row r="84" ht="15.75" customHeight="1">
      <c r="A84" s="72" t="s">
        <v>86</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21:N21"/>
    <mergeCell ref="E6:N6"/>
    <mergeCell ref="A1:N3"/>
  </mergeCells>
  <printOptions/>
  <pageMargins bottom="0.75" footer="0.0" header="0.0" left="0.7" right="0.7" top="0.75"/>
  <pageSetup orientation="landscape"/>
  <drawing r:id="rId1"/>
</worksheet>
</file>