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ECE\ECEwork\CoronaShop\audioCommand\"/>
    </mc:Choice>
  </mc:AlternateContent>
  <xr:revisionPtr revIDLastSave="0" documentId="13_ncr:1_{FB2B29BC-3F14-4CA6-B703-0839169337D9}" xr6:coauthVersionLast="45" xr6:coauthVersionMax="45" xr10:uidLastSave="{00000000-0000-0000-0000-000000000000}"/>
  <bookViews>
    <workbookView xWindow="-108" yWindow="-108" windowWidth="22080" windowHeight="13176" xr2:uid="{0AECA0E3-5EBA-449E-B82E-F7A79ED15395}"/>
  </bookViews>
  <sheets>
    <sheet name="BasicSignalInputAnalysis" sheetId="1" r:id="rId1"/>
    <sheet name="NormalizedPeakDensity" sheetId="2" r:id="rId2"/>
    <sheet name="NormalizedFreq@maxAmplitud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61" i="2" l="1"/>
  <c r="R61" i="2"/>
  <c r="Q61" i="2"/>
  <c r="K61" i="2"/>
  <c r="J61" i="2"/>
  <c r="I61" i="2"/>
  <c r="S52" i="2"/>
  <c r="R52" i="2"/>
  <c r="Q52" i="2"/>
  <c r="K52" i="2"/>
  <c r="J52" i="2"/>
  <c r="I52" i="2"/>
  <c r="S44" i="2"/>
  <c r="R44" i="2"/>
  <c r="Q44" i="2"/>
  <c r="K44" i="2"/>
  <c r="J44" i="2"/>
  <c r="I44" i="2"/>
  <c r="K36" i="2"/>
  <c r="J36" i="2"/>
  <c r="I36" i="2"/>
  <c r="S28" i="2"/>
  <c r="R28" i="2"/>
  <c r="Q28" i="2"/>
  <c r="K28" i="2"/>
  <c r="J28" i="2"/>
  <c r="I28" i="2"/>
  <c r="S20" i="2"/>
  <c r="R20" i="2"/>
  <c r="Q20" i="2"/>
  <c r="K20" i="2"/>
  <c r="J20" i="2"/>
  <c r="I20" i="2"/>
  <c r="S12" i="2"/>
  <c r="K12" i="2"/>
  <c r="S4" i="2"/>
  <c r="K3" i="2"/>
  <c r="R12" i="2"/>
  <c r="Q12" i="2"/>
  <c r="J12" i="2"/>
  <c r="I12" i="2"/>
  <c r="R4" i="2"/>
  <c r="J3" i="2"/>
  <c r="Q4" i="2"/>
  <c r="I3" i="2"/>
  <c r="AC13" i="1" l="1"/>
  <c r="AC12" i="1"/>
  <c r="AB13" i="1"/>
  <c r="AB12" i="1"/>
  <c r="AA13" i="1"/>
  <c r="AA12" i="1"/>
  <c r="Z13" i="1"/>
  <c r="Z12" i="1"/>
  <c r="Y13" i="1"/>
  <c r="Y12" i="1"/>
  <c r="AC9" i="1"/>
  <c r="AC8" i="1"/>
  <c r="AA9" i="1"/>
  <c r="AA8" i="1"/>
  <c r="AB9" i="1"/>
  <c r="AB8" i="1"/>
  <c r="Z9" i="1"/>
  <c r="Z8" i="1"/>
  <c r="Y9" i="1"/>
  <c r="Y8" i="1"/>
  <c r="R26" i="1"/>
  <c r="S26" i="1"/>
  <c r="T26" i="1"/>
  <c r="U26" i="1"/>
  <c r="V26" i="1"/>
  <c r="R27" i="1"/>
  <c r="S27" i="1"/>
  <c r="T27" i="1"/>
  <c r="U27" i="1"/>
  <c r="V27" i="1" s="1"/>
  <c r="R28" i="1"/>
  <c r="S28" i="1"/>
  <c r="T28" i="1"/>
  <c r="V28" i="1" s="1"/>
  <c r="U28" i="1"/>
  <c r="R29" i="1"/>
  <c r="S29" i="1"/>
  <c r="T29" i="1"/>
  <c r="V29" i="1" s="1"/>
  <c r="U29" i="1"/>
  <c r="R32" i="1"/>
  <c r="S32" i="1"/>
  <c r="T32" i="1"/>
  <c r="V32" i="1" s="1"/>
  <c r="U32" i="1"/>
  <c r="R33" i="1"/>
  <c r="S33" i="1"/>
  <c r="T33" i="1"/>
  <c r="V33" i="1" s="1"/>
  <c r="U33" i="1"/>
  <c r="R34" i="1"/>
  <c r="S34" i="1"/>
  <c r="T34" i="1"/>
  <c r="U34" i="1"/>
  <c r="V34" i="1"/>
  <c r="R35" i="1"/>
  <c r="S35" i="1"/>
  <c r="T35" i="1"/>
  <c r="U35" i="1"/>
  <c r="V35" i="1"/>
  <c r="R36" i="1"/>
  <c r="S36" i="1"/>
  <c r="T36" i="1"/>
  <c r="V36" i="1" s="1"/>
  <c r="U36" i="1"/>
  <c r="V25" i="1"/>
  <c r="U25" i="1"/>
  <c r="T25" i="1"/>
  <c r="S25" i="1"/>
  <c r="R25" i="1"/>
  <c r="V9" i="1"/>
  <c r="V10" i="1"/>
  <c r="V11" i="1"/>
  <c r="V12" i="1"/>
  <c r="V15" i="1"/>
  <c r="V16" i="1"/>
  <c r="V17" i="1"/>
  <c r="V18" i="1"/>
  <c r="V19" i="1"/>
  <c r="V8" i="1"/>
  <c r="U9" i="1"/>
  <c r="U10" i="1"/>
  <c r="U11" i="1"/>
  <c r="U12" i="1"/>
  <c r="U15" i="1"/>
  <c r="U16" i="1"/>
  <c r="U17" i="1"/>
  <c r="U18" i="1"/>
  <c r="U19" i="1"/>
  <c r="U8" i="1"/>
  <c r="T19" i="1"/>
  <c r="T9" i="1"/>
  <c r="T10" i="1"/>
  <c r="T11" i="1"/>
  <c r="T12" i="1"/>
  <c r="T15" i="1"/>
  <c r="T16" i="1"/>
  <c r="T17" i="1"/>
  <c r="T18" i="1"/>
  <c r="T8" i="1"/>
  <c r="S9" i="1"/>
  <c r="S10" i="1"/>
  <c r="S11" i="1"/>
  <c r="S12" i="1"/>
  <c r="S15" i="1"/>
  <c r="S16" i="1"/>
  <c r="S17" i="1"/>
  <c r="S18" i="1"/>
  <c r="S19" i="1"/>
  <c r="S8" i="1"/>
  <c r="R15" i="1"/>
  <c r="R16" i="1"/>
  <c r="R17" i="1"/>
  <c r="R18" i="1"/>
  <c r="R19" i="1"/>
  <c r="R9" i="1"/>
  <c r="R10" i="1"/>
  <c r="R11" i="1"/>
  <c r="R12" i="1"/>
  <c r="R8" i="1"/>
</calcChain>
</file>

<file path=xl/sharedStrings.xml><?xml version="1.0" encoding="utf-8"?>
<sst xmlns="http://schemas.openxmlformats.org/spreadsheetml/2006/main" count="104" uniqueCount="36">
  <si>
    <t xml:space="preserve">Hello Data </t>
  </si>
  <si>
    <t>Test#</t>
  </si>
  <si>
    <t>Amplitude @loc</t>
  </si>
  <si>
    <t>Frequencies (Hz)</t>
  </si>
  <si>
    <t>(peaks)</t>
  </si>
  <si>
    <t>Average</t>
  </si>
  <si>
    <t>Median</t>
  </si>
  <si>
    <t>Max</t>
  </si>
  <si>
    <t>Min</t>
  </si>
  <si>
    <t>Range</t>
  </si>
  <si>
    <t xml:space="preserve">Analytics </t>
  </si>
  <si>
    <t>Goodbyes</t>
  </si>
  <si>
    <t>Amplitudes @loc</t>
  </si>
  <si>
    <t>ALL DATA</t>
  </si>
  <si>
    <t>Frequency</t>
  </si>
  <si>
    <t>Peak</t>
  </si>
  <si>
    <t>MIN</t>
  </si>
  <si>
    <t>MAX</t>
  </si>
  <si>
    <t>per case</t>
  </si>
  <si>
    <t>RANGE</t>
  </si>
  <si>
    <t xml:space="preserve">Frequency </t>
  </si>
  <si>
    <t>Saying hello:</t>
  </si>
  <si>
    <t>Peak Dens</t>
  </si>
  <si>
    <t xml:space="preserve">Thresh </t>
  </si>
  <si>
    <t>test#</t>
  </si>
  <si>
    <t>Saying goodbye</t>
  </si>
  <si>
    <t>Thresh</t>
  </si>
  <si>
    <t>avg</t>
  </si>
  <si>
    <t>med</t>
  </si>
  <si>
    <t>stdev</t>
  </si>
  <si>
    <t xml:space="preserve">avg </t>
  </si>
  <si>
    <t>hello</t>
  </si>
  <si>
    <t>freq</t>
  </si>
  <si>
    <t>amp</t>
  </si>
  <si>
    <t>amp(normalized)</t>
  </si>
  <si>
    <t>goodbye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</si>
</sst>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20">
    <xf numFmtId="0" fontId="0" fillId="0" borderId="0" xfId="0"/>
    <xf numFmtId="0" fontId="1" fillId="2" borderId="0" xfId="0" applyFont="1" applyFill="1"/>
    <xf numFmtId="0" fontId="0" fillId="2" borderId="0" xfId="0" applyFont="1" applyFill="1"/>
    <xf numFmtId="0" fontId="1" fillId="3" borderId="0" xfId="0" applyFont="1" applyFill="1"/>
    <xf numFmtId="0" fontId="0" fillId="0" borderId="0" xfId="0" applyFont="1" applyFill="1"/>
    <xf numFmtId="0" fontId="2" fillId="0" borderId="0" xfId="0" applyFont="1" applyFill="1"/>
    <xf numFmtId="0" fontId="0" fillId="0" borderId="0" xfId="0" applyFont="1"/>
    <xf numFmtId="0" fontId="2" fillId="2" borderId="0" xfId="0" applyFont="1" applyFill="1"/>
    <xf numFmtId="0" fontId="0" fillId="2" borderId="1" xfId="0" applyFont="1" applyFill="1" applyBorder="1"/>
    <xf numFmtId="0" fontId="1" fillId="2" borderId="1" xfId="0" applyFont="1" applyFill="1" applyBorder="1"/>
    <xf numFmtId="0" fontId="0" fillId="3" borderId="0" xfId="0" applyFont="1" applyFill="1"/>
    <xf numFmtId="0" fontId="2" fillId="3" borderId="0" xfId="0" applyFont="1" applyFill="1"/>
    <xf numFmtId="0" fontId="0" fillId="3" borderId="1" xfId="0" applyFont="1" applyFill="1" applyBorder="1"/>
    <xf numFmtId="0" fontId="1" fillId="3" borderId="1" xfId="0" applyFont="1" applyFill="1" applyBorder="1"/>
    <xf numFmtId="0" fontId="1" fillId="2" borderId="2" xfId="0" applyFont="1" applyFill="1" applyBorder="1"/>
    <xf numFmtId="0" fontId="1" fillId="2" borderId="0" xfId="0" applyFont="1" applyFill="1" applyBorder="1"/>
    <xf numFmtId="0" fontId="1" fillId="3" borderId="2" xfId="0" applyFont="1" applyFill="1" applyBorder="1"/>
    <xf numFmtId="0" fontId="1" fillId="3" borderId="0" xfId="0" applyFont="1" applyFill="1" applyBorder="1"/>
    <xf numFmtId="0" fontId="1" fillId="0" borderId="0" xfId="0" applyFon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78828</xdr:colOff>
      <xdr:row>0</xdr:row>
      <xdr:rowOff>61310</xdr:rowOff>
    </xdr:from>
    <xdr:to>
      <xdr:col>3</xdr:col>
      <xdr:colOff>683172</xdr:colOff>
      <xdr:row>3</xdr:row>
      <xdr:rowOff>105104</xdr:rowOff>
    </xdr:to>
    <xdr:sp macro="" textlink="">
      <xdr:nvSpPr>
        <xdr:cNvPr id="2" name="TextBox 1">
          <a:extLst>
            <a:ext uri="{FF2B5EF4-FFF2-40B4-BE49-F238E27FC236}">
              <a16:creationId xmlns:a16="http://schemas.microsoft.com/office/drawing/2014/main" id="{9289314D-0C35-41D1-B10D-E65698151B75}"/>
            </a:ext>
          </a:extLst>
        </xdr:cNvPr>
        <xdr:cNvSpPr txBox="1"/>
      </xdr:nvSpPr>
      <xdr:spPr>
        <a:xfrm>
          <a:off x="78828" y="61310"/>
          <a:ext cx="2452413" cy="5955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 comparisson</a:t>
          </a:r>
          <a:r>
            <a:rPr lang="en-US" sz="1100" baseline="0"/>
            <a:t> of hello and goodbye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26670</xdr:rowOff>
    </xdr:from>
    <xdr:to>
      <xdr:col>3</xdr:col>
      <xdr:colOff>281940</xdr:colOff>
      <xdr:row>24</xdr:row>
      <xdr:rowOff>60960</xdr:rowOff>
    </xdr:to>
    <xdr:sp macro="" textlink="">
      <xdr:nvSpPr>
        <xdr:cNvPr id="2" name="TextBox 1">
          <a:extLst>
            <a:ext uri="{FF2B5EF4-FFF2-40B4-BE49-F238E27FC236}">
              <a16:creationId xmlns:a16="http://schemas.microsoft.com/office/drawing/2014/main" id="{BB8F4415-FF1F-45DB-BC34-4A9614A20D8E}"/>
            </a:ext>
          </a:extLst>
        </xdr:cNvPr>
        <xdr:cNvSpPr txBox="1"/>
      </xdr:nvSpPr>
      <xdr:spPr>
        <a:xfrm>
          <a:off x="0" y="392430"/>
          <a:ext cx="2446020" cy="405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segment the amplitude portion of the spectrum data of the fast fourier transform is normalized</a:t>
          </a:r>
          <a:r>
            <a:rPr lang="en-US" sz="1100" baseline="0"/>
            <a:t> as to reduce some variance in speech. Notice how the mean and medians fall much closer together. It is much more predictable. Different threshold values are then tested to determine differences in the density of peaks above that threshold value in the normalized data. </a:t>
          </a:r>
        </a:p>
        <a:p>
          <a:endParaRPr lang="en-US" sz="1100" baseline="0"/>
        </a:p>
        <a:p>
          <a:r>
            <a:rPr lang="en-US" sz="1100" baseline="0"/>
            <a:t>Note based on the average and med as well as the standard deviation thresh == .75 normalized was chosen as it was the most predictable w/ least amount of intersection between the two command's standard deviations. This allows us to set a clear boundary to decide between the interpretation of the fourier spectrum.  </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10031-3F0F-4B62-954C-B324DEDC32DA}">
  <dimension ref="A1:AC45"/>
  <sheetViews>
    <sheetView tabSelected="1" zoomScale="87" workbookViewId="0">
      <selection activeCell="AC16" sqref="AC16"/>
    </sheetView>
  </sheetViews>
  <sheetFormatPr defaultRowHeight="14.4" x14ac:dyDescent="0.3"/>
  <cols>
    <col min="1" max="1" width="10.21875" style="6" bestFit="1" customWidth="1"/>
    <col min="2" max="2" width="14.6640625" style="6" customWidth="1"/>
    <col min="3" max="3" width="8.88671875" style="6"/>
    <col min="4" max="4" width="8.21875" style="6" customWidth="1"/>
    <col min="5" max="5" width="7.21875" style="6" customWidth="1"/>
    <col min="6" max="6" width="8.21875" style="6" customWidth="1"/>
    <col min="7" max="8" width="7.88671875" style="6" customWidth="1"/>
    <col min="9" max="9" width="8.21875" style="6" customWidth="1"/>
    <col min="10" max="10" width="7.77734375" style="6" customWidth="1"/>
    <col min="11" max="14" width="6" style="6" bestFit="1" customWidth="1"/>
    <col min="15" max="15" width="6.88671875" style="6" customWidth="1"/>
    <col min="16" max="17" width="8.88671875" style="6"/>
    <col min="18" max="18" width="12.33203125" style="6" customWidth="1"/>
    <col min="19" max="19" width="11.6640625" style="6" customWidth="1"/>
    <col min="20" max="21" width="8.6640625" style="6" customWidth="1"/>
    <col min="22" max="23" width="8.88671875" style="6"/>
    <col min="24" max="24" width="11.33203125" style="6" customWidth="1"/>
    <col min="25" max="16384" width="8.88671875" style="6"/>
  </cols>
  <sheetData>
    <row r="1" spans="1:29" x14ac:dyDescent="0.3">
      <c r="A1" s="4"/>
      <c r="B1" s="4"/>
      <c r="C1" s="4"/>
      <c r="D1" s="4"/>
      <c r="E1" s="4"/>
      <c r="F1" s="4"/>
      <c r="G1" s="4"/>
      <c r="H1" s="4"/>
      <c r="I1" s="4"/>
      <c r="J1" s="4"/>
      <c r="K1" s="4"/>
      <c r="L1" s="4"/>
      <c r="M1" s="4"/>
      <c r="N1" s="4"/>
      <c r="O1" s="4"/>
      <c r="P1" s="4"/>
      <c r="Q1" s="4"/>
      <c r="R1" s="5"/>
      <c r="S1" s="4"/>
      <c r="T1" s="4"/>
      <c r="U1" s="4"/>
    </row>
    <row r="2" spans="1:29" x14ac:dyDescent="0.3">
      <c r="A2" s="4"/>
      <c r="B2" s="4"/>
      <c r="C2" s="4"/>
      <c r="D2" s="4"/>
      <c r="E2" s="4"/>
      <c r="F2" s="4"/>
      <c r="G2" s="4"/>
      <c r="H2" s="4"/>
      <c r="I2" s="4"/>
      <c r="J2" s="4"/>
      <c r="K2" s="4"/>
      <c r="L2" s="4"/>
      <c r="M2" s="4"/>
      <c r="N2" s="4"/>
      <c r="O2" s="4"/>
      <c r="P2" s="4"/>
      <c r="Q2" s="4"/>
      <c r="R2" s="4"/>
      <c r="S2" s="4"/>
      <c r="T2" s="4"/>
      <c r="U2" s="4"/>
    </row>
    <row r="3" spans="1:29" x14ac:dyDescent="0.3">
      <c r="A3" s="4"/>
      <c r="B3" s="4"/>
      <c r="C3" s="4"/>
      <c r="D3" s="4"/>
      <c r="E3" s="4"/>
      <c r="F3" s="4"/>
      <c r="G3" s="4"/>
      <c r="H3" s="4"/>
      <c r="I3" s="4"/>
      <c r="J3" s="4"/>
      <c r="K3" s="4"/>
      <c r="L3" s="4"/>
      <c r="M3" s="4"/>
      <c r="N3" s="4"/>
      <c r="O3" s="4"/>
      <c r="P3" s="4"/>
      <c r="Q3" s="4"/>
      <c r="R3" s="4"/>
      <c r="S3" s="4"/>
      <c r="T3" s="4"/>
      <c r="U3" s="4"/>
    </row>
    <row r="4" spans="1:29" x14ac:dyDescent="0.3">
      <c r="A4" s="4"/>
      <c r="B4" s="4"/>
      <c r="C4" s="4"/>
      <c r="D4" s="4"/>
      <c r="E4" s="4"/>
      <c r="F4" s="4"/>
      <c r="G4" s="4"/>
      <c r="H4" s="4"/>
      <c r="I4" s="4"/>
      <c r="J4" s="4"/>
      <c r="K4" s="4"/>
      <c r="L4" s="4"/>
      <c r="M4" s="4"/>
      <c r="N4" s="4"/>
      <c r="O4" s="4"/>
      <c r="P4" s="4"/>
      <c r="Q4" s="4"/>
      <c r="R4" s="4" t="s">
        <v>10</v>
      </c>
      <c r="S4" s="4"/>
      <c r="T4" s="4"/>
      <c r="U4" s="4"/>
      <c r="Y4" s="6" t="s">
        <v>10</v>
      </c>
    </row>
    <row r="5" spans="1:29" x14ac:dyDescent="0.3">
      <c r="A5" s="4"/>
      <c r="B5" s="4"/>
      <c r="C5" s="4"/>
      <c r="D5" s="4"/>
      <c r="E5" s="4"/>
      <c r="F5" s="4"/>
      <c r="G5" s="4"/>
      <c r="H5" s="4"/>
      <c r="I5" s="4"/>
      <c r="J5" s="4"/>
      <c r="K5" s="4"/>
      <c r="L5" s="4"/>
      <c r="M5" s="4"/>
      <c r="N5" s="4"/>
      <c r="O5" s="4"/>
      <c r="P5" s="4"/>
      <c r="Q5" s="4"/>
      <c r="R5" s="4" t="s">
        <v>18</v>
      </c>
      <c r="S5" s="4"/>
      <c r="T5" s="4"/>
      <c r="U5" s="4"/>
      <c r="Y5" s="6" t="s">
        <v>13</v>
      </c>
    </row>
    <row r="6" spans="1:29" x14ac:dyDescent="0.3">
      <c r="A6" s="1" t="s">
        <v>0</v>
      </c>
      <c r="B6" s="2"/>
      <c r="C6" s="2"/>
      <c r="D6" s="2"/>
      <c r="E6" s="2"/>
      <c r="F6" s="2"/>
      <c r="G6" s="2"/>
      <c r="H6" s="2"/>
      <c r="I6" s="2"/>
      <c r="J6" s="2"/>
      <c r="K6" s="2"/>
      <c r="L6" s="2"/>
      <c r="M6" s="2"/>
      <c r="N6" s="2"/>
      <c r="O6" s="2"/>
      <c r="P6" s="2"/>
      <c r="Q6" s="4"/>
      <c r="R6" s="4"/>
      <c r="S6" s="4"/>
      <c r="T6" s="4"/>
      <c r="U6" s="4"/>
    </row>
    <row r="7" spans="1:29" x14ac:dyDescent="0.3">
      <c r="A7" s="2" t="s">
        <v>1</v>
      </c>
      <c r="B7" s="2" t="s">
        <v>3</v>
      </c>
      <c r="C7" s="2"/>
      <c r="D7" s="2"/>
      <c r="E7" s="2"/>
      <c r="F7" s="2"/>
      <c r="G7" s="2"/>
      <c r="H7" s="2"/>
      <c r="I7" s="2"/>
      <c r="J7" s="2"/>
      <c r="K7" s="2"/>
      <c r="L7" s="2"/>
      <c r="M7" s="2"/>
      <c r="N7" s="2"/>
      <c r="O7" s="2"/>
      <c r="P7" s="2"/>
      <c r="Q7" s="4"/>
      <c r="R7" s="9" t="s">
        <v>5</v>
      </c>
      <c r="S7" s="9" t="s">
        <v>6</v>
      </c>
      <c r="T7" s="9" t="s">
        <v>7</v>
      </c>
      <c r="U7" s="9" t="s">
        <v>8</v>
      </c>
      <c r="V7" s="9" t="s">
        <v>9</v>
      </c>
      <c r="Y7" s="14" t="s">
        <v>5</v>
      </c>
      <c r="Z7" s="15" t="s">
        <v>6</v>
      </c>
      <c r="AA7" s="15" t="s">
        <v>17</v>
      </c>
      <c r="AB7" s="15" t="s">
        <v>16</v>
      </c>
      <c r="AC7" s="15" t="s">
        <v>19</v>
      </c>
    </row>
    <row r="8" spans="1:29" x14ac:dyDescent="0.3">
      <c r="A8" s="7">
        <v>1</v>
      </c>
      <c r="B8" s="8">
        <v>567.20000000000005</v>
      </c>
      <c r="C8" s="8">
        <v>483.8</v>
      </c>
      <c r="D8" s="8">
        <v>567.6</v>
      </c>
      <c r="E8" s="8">
        <v>484.2</v>
      </c>
      <c r="F8" s="8">
        <v>567</v>
      </c>
      <c r="G8" s="8">
        <v>484.8</v>
      </c>
      <c r="H8" s="8">
        <v>484.6</v>
      </c>
      <c r="I8" s="8">
        <v>483.4</v>
      </c>
      <c r="J8" s="8">
        <v>485</v>
      </c>
      <c r="K8" s="8">
        <v>484</v>
      </c>
      <c r="L8" s="8">
        <v>484.4</v>
      </c>
      <c r="M8" s="8">
        <v>567.4</v>
      </c>
      <c r="N8" s="8">
        <v>566.79999999999995</v>
      </c>
      <c r="O8" s="8">
        <v>485.2</v>
      </c>
      <c r="P8" s="8">
        <v>483.6</v>
      </c>
      <c r="Q8" s="4"/>
      <c r="R8" s="8">
        <f>AVERAGE(B8:P8)</f>
        <v>511.93333333333328</v>
      </c>
      <c r="S8" s="8">
        <f>MEDIAN(B8:P8)</f>
        <v>484.8</v>
      </c>
      <c r="T8" s="8">
        <f>MAX(B8:P8)</f>
        <v>567.6</v>
      </c>
      <c r="U8" s="8">
        <f>MIN(B8:P8)</f>
        <v>483.4</v>
      </c>
      <c r="V8" s="8">
        <f>T8-U8</f>
        <v>84.200000000000045</v>
      </c>
      <c r="X8" s="6" t="s">
        <v>14</v>
      </c>
      <c r="Y8" s="6">
        <f>AVERAGE(B8:P12)</f>
        <v>510.58933333333317</v>
      </c>
      <c r="Z8" s="6">
        <f>MEDIAN(B8:P12)</f>
        <v>466.4</v>
      </c>
      <c r="AA8" s="6">
        <f>MAX(B8:P12)</f>
        <v>605.6</v>
      </c>
      <c r="AB8" s="6">
        <f>MIN(B8:P12)</f>
        <v>457.8</v>
      </c>
      <c r="AC8" s="6">
        <f>AA8-AB8</f>
        <v>147.80000000000001</v>
      </c>
    </row>
    <row r="9" spans="1:29" x14ac:dyDescent="0.3">
      <c r="A9" s="7">
        <v>2</v>
      </c>
      <c r="B9" s="8">
        <v>463.8</v>
      </c>
      <c r="C9" s="8">
        <v>464</v>
      </c>
      <c r="D9" s="8">
        <v>465.4</v>
      </c>
      <c r="E9" s="8">
        <v>465.8</v>
      </c>
      <c r="F9" s="8">
        <v>464.8</v>
      </c>
      <c r="G9" s="8">
        <v>465.2</v>
      </c>
      <c r="H9" s="8">
        <v>466</v>
      </c>
      <c r="I9" s="8">
        <v>464.2</v>
      </c>
      <c r="J9" s="8">
        <v>464.6</v>
      </c>
      <c r="K9" s="8">
        <v>464.4</v>
      </c>
      <c r="L9" s="8">
        <v>465.6</v>
      </c>
      <c r="M9" s="8">
        <v>463.6</v>
      </c>
      <c r="N9" s="8">
        <v>466.4</v>
      </c>
      <c r="O9" s="8">
        <v>465</v>
      </c>
      <c r="P9" s="8">
        <v>466.2</v>
      </c>
      <c r="Q9" s="4"/>
      <c r="R9" s="8">
        <f t="shared" ref="R9:R19" si="0">AVERAGE(B9:P9)</f>
        <v>464.99999999999994</v>
      </c>
      <c r="S9" s="8">
        <f t="shared" ref="S9:S19" si="1">MEDIAN(B9:P9)</f>
        <v>465</v>
      </c>
      <c r="T9" s="8">
        <f t="shared" ref="T9:T18" si="2">MAX(B9:P9)</f>
        <v>466.4</v>
      </c>
      <c r="U9" s="8">
        <f t="shared" ref="U9:U19" si="3">MIN(B9:P9)</f>
        <v>463.6</v>
      </c>
      <c r="V9" s="8">
        <f t="shared" ref="V9:V19" si="4">T9-U9</f>
        <v>2.7999999999999545</v>
      </c>
      <c r="X9" s="6" t="s">
        <v>15</v>
      </c>
      <c r="Y9" s="6">
        <f>AVERAGE(B15:P19)</f>
        <v>2.2233401909896029E-3</v>
      </c>
      <c r="Z9" s="6">
        <f>MEDIAN(B15:P19)</f>
        <v>1.9612197555598601E-3</v>
      </c>
      <c r="AA9" s="6">
        <f>MAX(B15:P19)</f>
        <v>3.4290321883084299E-3</v>
      </c>
      <c r="AB9" s="6">
        <f>MIN(B15:P19)</f>
        <v>1.3201941364781001E-3</v>
      </c>
      <c r="AC9" s="6">
        <f>AA9-AB9</f>
        <v>2.10883805183033E-3</v>
      </c>
    </row>
    <row r="10" spans="1:29" x14ac:dyDescent="0.3">
      <c r="A10" s="7">
        <v>3</v>
      </c>
      <c r="B10" s="8">
        <v>460.4</v>
      </c>
      <c r="C10" s="8">
        <v>458.8</v>
      </c>
      <c r="D10" s="8">
        <v>459.6</v>
      </c>
      <c r="E10" s="8">
        <v>459.4</v>
      </c>
      <c r="F10" s="8">
        <v>458.4</v>
      </c>
      <c r="G10" s="8">
        <v>460.8</v>
      </c>
      <c r="H10" s="8">
        <v>458.2</v>
      </c>
      <c r="I10" s="8">
        <v>460</v>
      </c>
      <c r="J10" s="8">
        <v>459</v>
      </c>
      <c r="K10" s="8">
        <v>461</v>
      </c>
      <c r="L10" s="8">
        <v>459.2</v>
      </c>
      <c r="M10" s="8">
        <v>459.8</v>
      </c>
      <c r="N10" s="8">
        <v>460.2</v>
      </c>
      <c r="O10" s="8">
        <v>460.6</v>
      </c>
      <c r="P10" s="8">
        <v>458.6</v>
      </c>
      <c r="Q10" s="4"/>
      <c r="R10" s="8">
        <f t="shared" si="0"/>
        <v>459.60000000000008</v>
      </c>
      <c r="S10" s="8">
        <f t="shared" si="1"/>
        <v>459.6</v>
      </c>
      <c r="T10" s="8">
        <f t="shared" si="2"/>
        <v>461</v>
      </c>
      <c r="U10" s="8">
        <f t="shared" si="3"/>
        <v>458.2</v>
      </c>
      <c r="V10" s="8">
        <f t="shared" si="4"/>
        <v>2.8000000000000114</v>
      </c>
    </row>
    <row r="11" spans="1:29" x14ac:dyDescent="0.3">
      <c r="A11" s="7">
        <v>4</v>
      </c>
      <c r="B11" s="8">
        <v>573</v>
      </c>
      <c r="C11" s="8">
        <v>458.6</v>
      </c>
      <c r="D11" s="8">
        <v>573.6</v>
      </c>
      <c r="E11" s="8">
        <v>573.4</v>
      </c>
      <c r="F11" s="8">
        <v>458.8</v>
      </c>
      <c r="G11" s="8">
        <v>459.2</v>
      </c>
      <c r="H11" s="8">
        <v>458</v>
      </c>
      <c r="I11" s="8">
        <v>573.20000000000005</v>
      </c>
      <c r="J11" s="8">
        <v>458.2</v>
      </c>
      <c r="K11" s="8">
        <v>574</v>
      </c>
      <c r="L11" s="8">
        <v>458.4</v>
      </c>
      <c r="M11" s="8">
        <v>574.20000000000005</v>
      </c>
      <c r="N11" s="8">
        <v>457.8</v>
      </c>
      <c r="O11" s="8">
        <v>459</v>
      </c>
      <c r="P11" s="8">
        <v>573.79999999999995</v>
      </c>
      <c r="Q11" s="4"/>
      <c r="R11" s="8">
        <f t="shared" si="0"/>
        <v>512.21333333333337</v>
      </c>
      <c r="S11" s="8">
        <f t="shared" si="1"/>
        <v>459.2</v>
      </c>
      <c r="T11" s="8">
        <f t="shared" si="2"/>
        <v>574.20000000000005</v>
      </c>
      <c r="U11" s="8">
        <f t="shared" si="3"/>
        <v>457.8</v>
      </c>
      <c r="V11" s="8">
        <f t="shared" si="4"/>
        <v>116.40000000000003</v>
      </c>
      <c r="Y11" s="16" t="s">
        <v>5</v>
      </c>
      <c r="Z11" s="17" t="s">
        <v>6</v>
      </c>
      <c r="AA11" s="17" t="s">
        <v>17</v>
      </c>
      <c r="AB11" s="17" t="s">
        <v>16</v>
      </c>
      <c r="AC11" s="17" t="s">
        <v>19</v>
      </c>
    </row>
    <row r="12" spans="1:29" x14ac:dyDescent="0.3">
      <c r="A12" s="7">
        <v>5</v>
      </c>
      <c r="B12" s="8">
        <v>604</v>
      </c>
      <c r="C12" s="8">
        <v>603.79999999999995</v>
      </c>
      <c r="D12" s="8">
        <v>603</v>
      </c>
      <c r="E12" s="8">
        <v>605.4</v>
      </c>
      <c r="F12" s="8">
        <v>604.79999999999995</v>
      </c>
      <c r="G12" s="8">
        <v>602.79999999999995</v>
      </c>
      <c r="H12" s="8">
        <v>604.20000000000005</v>
      </c>
      <c r="I12" s="8">
        <v>604.4</v>
      </c>
      <c r="J12" s="8">
        <v>605</v>
      </c>
      <c r="K12" s="8">
        <v>603.6</v>
      </c>
      <c r="L12" s="8">
        <v>603.20000000000005</v>
      </c>
      <c r="M12" s="8">
        <v>605.20000000000005</v>
      </c>
      <c r="N12" s="8">
        <v>603.4</v>
      </c>
      <c r="O12" s="8">
        <v>605.6</v>
      </c>
      <c r="P12" s="8">
        <v>604.6</v>
      </c>
      <c r="Q12" s="4"/>
      <c r="R12" s="8">
        <f t="shared" si="0"/>
        <v>604.20000000000005</v>
      </c>
      <c r="S12" s="8">
        <f t="shared" si="1"/>
        <v>604.20000000000005</v>
      </c>
      <c r="T12" s="8">
        <f t="shared" si="2"/>
        <v>605.6</v>
      </c>
      <c r="U12" s="8">
        <f t="shared" si="3"/>
        <v>602.79999999999995</v>
      </c>
      <c r="V12" s="8">
        <f t="shared" si="4"/>
        <v>2.8000000000000682</v>
      </c>
      <c r="X12" s="6" t="s">
        <v>20</v>
      </c>
      <c r="Y12" s="6">
        <f>AVERAGE(B25:P29)</f>
        <v>403.74399999999997</v>
      </c>
      <c r="Z12" s="6">
        <f>MEDIAN(B25:P29)</f>
        <v>376</v>
      </c>
      <c r="AA12" s="6">
        <f>MAX(B25:P29)</f>
        <v>672</v>
      </c>
      <c r="AB12" s="6">
        <f>MIN(B25:P29)</f>
        <v>105.6</v>
      </c>
      <c r="AC12" s="6">
        <f>AA12-AB12</f>
        <v>566.4</v>
      </c>
    </row>
    <row r="13" spans="1:29" x14ac:dyDescent="0.3">
      <c r="A13" s="2"/>
      <c r="B13" s="2"/>
      <c r="C13" s="2"/>
      <c r="D13" s="2"/>
      <c r="E13" s="2"/>
      <c r="F13" s="2"/>
      <c r="G13" s="2"/>
      <c r="H13" s="2"/>
      <c r="I13" s="2"/>
      <c r="J13" s="2"/>
      <c r="K13" s="2"/>
      <c r="L13" s="2"/>
      <c r="M13" s="2"/>
      <c r="N13" s="2"/>
      <c r="O13" s="2"/>
      <c r="P13" s="2"/>
      <c r="Q13" s="4"/>
      <c r="R13" s="8"/>
      <c r="S13" s="8"/>
      <c r="T13" s="8"/>
      <c r="U13" s="8"/>
      <c r="V13" s="8"/>
      <c r="X13" s="6" t="s">
        <v>15</v>
      </c>
      <c r="Y13" s="6">
        <f>AVERAGE(B32:P36)</f>
        <v>7.3074553008222387E-4</v>
      </c>
      <c r="Z13" s="6">
        <f>MEDIAN(B32:P36)</f>
        <v>6.4086446958145596E-4</v>
      </c>
      <c r="AA13" s="6">
        <f>MAX(B32:P36)</f>
        <v>1.2061990521713901E-3</v>
      </c>
      <c r="AB13" s="6">
        <f>MIN(B32:P36)</f>
        <v>3.9854295955021098E-4</v>
      </c>
      <c r="AC13" s="6">
        <f>AA13-AB13</f>
        <v>8.0765609262117908E-4</v>
      </c>
    </row>
    <row r="14" spans="1:29" x14ac:dyDescent="0.3">
      <c r="A14" s="2" t="s">
        <v>1</v>
      </c>
      <c r="B14" s="2" t="s">
        <v>2</v>
      </c>
      <c r="C14" s="2" t="s">
        <v>4</v>
      </c>
      <c r="D14" s="2"/>
      <c r="E14" s="2"/>
      <c r="F14" s="2"/>
      <c r="G14" s="2"/>
      <c r="H14" s="2"/>
      <c r="I14" s="2"/>
      <c r="J14" s="2"/>
      <c r="K14" s="2"/>
      <c r="L14" s="2"/>
      <c r="M14" s="2"/>
      <c r="N14" s="2"/>
      <c r="O14" s="2"/>
      <c r="P14" s="2"/>
      <c r="Q14" s="4"/>
      <c r="R14" s="8"/>
      <c r="S14" s="8"/>
      <c r="T14" s="8"/>
      <c r="U14" s="8"/>
      <c r="V14" s="8"/>
    </row>
    <row r="15" spans="1:29" x14ac:dyDescent="0.3">
      <c r="A15" s="7">
        <v>1</v>
      </c>
      <c r="B15" s="8">
        <v>1.3319512617277201E-3</v>
      </c>
      <c r="C15" s="8">
        <v>1.35693817729591E-3</v>
      </c>
      <c r="D15" s="8">
        <v>1.32957536183452E-3</v>
      </c>
      <c r="E15" s="8">
        <v>1.3673019902067001E-3</v>
      </c>
      <c r="F15" s="8">
        <v>1.32703422946075E-3</v>
      </c>
      <c r="G15" s="8">
        <v>1.3497479778887601E-3</v>
      </c>
      <c r="H15" s="8">
        <v>1.3593611143327901E-3</v>
      </c>
      <c r="I15" s="8">
        <v>1.3267563680368401E-3</v>
      </c>
      <c r="J15" s="8">
        <v>1.3372275325386799E-3</v>
      </c>
      <c r="K15" s="8">
        <v>1.3645765755919499E-3</v>
      </c>
      <c r="L15" s="8">
        <v>1.3654088189391899E-3</v>
      </c>
      <c r="M15" s="8">
        <v>1.3333169981946599E-3</v>
      </c>
      <c r="N15" s="8">
        <v>1.3201941364781001E-3</v>
      </c>
      <c r="O15" s="8">
        <v>1.32246364066973E-3</v>
      </c>
      <c r="P15" s="8">
        <v>1.3442920496087201E-3</v>
      </c>
      <c r="Q15" s="4"/>
      <c r="R15" s="8">
        <f t="shared" si="0"/>
        <v>1.342409748853668E-3</v>
      </c>
      <c r="S15" s="8">
        <f t="shared" si="1"/>
        <v>1.3372275325386799E-3</v>
      </c>
      <c r="T15" s="8">
        <f t="shared" si="2"/>
        <v>1.3673019902067001E-3</v>
      </c>
      <c r="U15" s="8">
        <f t="shared" si="3"/>
        <v>1.3201941364781001E-3</v>
      </c>
      <c r="V15" s="8">
        <f t="shared" si="4"/>
        <v>4.7107853728599975E-5</v>
      </c>
    </row>
    <row r="16" spans="1:29" x14ac:dyDescent="0.3">
      <c r="A16" s="7">
        <v>2</v>
      </c>
      <c r="B16" s="8">
        <v>1.7834488761432499E-3</v>
      </c>
      <c r="C16" s="8">
        <v>1.85281526481265E-3</v>
      </c>
      <c r="D16" s="8">
        <v>2.0266774567320898E-3</v>
      </c>
      <c r="E16" s="8">
        <v>1.9621458810135202E-3</v>
      </c>
      <c r="F16" s="8">
        <v>2.0247024047698602E-3</v>
      </c>
      <c r="G16" s="8">
        <v>2.0389726867454899E-3</v>
      </c>
      <c r="H16" s="8">
        <v>1.90984352247711E-3</v>
      </c>
      <c r="I16" s="8">
        <v>1.91231579428522E-3</v>
      </c>
      <c r="J16" s="8">
        <v>1.9988740835267201E-3</v>
      </c>
      <c r="K16" s="8">
        <v>1.9612197555598601E-3</v>
      </c>
      <c r="L16" s="8">
        <v>2.0011020735840098E-3</v>
      </c>
      <c r="M16" s="8">
        <v>1.7050278286527599E-3</v>
      </c>
      <c r="N16" s="8">
        <v>1.7661258172045201E-3</v>
      </c>
      <c r="O16" s="8">
        <v>2.03820678052258E-3</v>
      </c>
      <c r="P16" s="8">
        <v>1.84438326104127E-3</v>
      </c>
      <c r="Q16" s="4"/>
      <c r="R16" s="8">
        <f t="shared" si="0"/>
        <v>1.9217240991380609E-3</v>
      </c>
      <c r="S16" s="8">
        <f t="shared" si="1"/>
        <v>1.9612197555598601E-3</v>
      </c>
      <c r="T16" s="8">
        <f t="shared" si="2"/>
        <v>2.0389726867454899E-3</v>
      </c>
      <c r="U16" s="8">
        <f t="shared" si="3"/>
        <v>1.7050278286527599E-3</v>
      </c>
      <c r="V16" s="8">
        <f t="shared" si="4"/>
        <v>3.3394485809272998E-4</v>
      </c>
    </row>
    <row r="17" spans="1:22" x14ac:dyDescent="0.3">
      <c r="A17" s="7">
        <v>3</v>
      </c>
      <c r="B17" s="8">
        <v>2.8735569596843101E-3</v>
      </c>
      <c r="C17" s="8">
        <v>2.7877612699649E-3</v>
      </c>
      <c r="D17" s="8">
        <v>3.0240650123757899E-3</v>
      </c>
      <c r="E17" s="8">
        <v>2.99870614485799E-3</v>
      </c>
      <c r="F17" s="8">
        <v>2.55639401806452E-3</v>
      </c>
      <c r="G17" s="8">
        <v>2.6527428822602501E-3</v>
      </c>
      <c r="H17" s="8">
        <v>2.4211878649771298E-3</v>
      </c>
      <c r="I17" s="8">
        <v>2.9995360606084598E-3</v>
      </c>
      <c r="J17" s="8">
        <v>2.8786365398388901E-3</v>
      </c>
      <c r="K17" s="8">
        <v>2.5109119928762602E-3</v>
      </c>
      <c r="L17" s="8">
        <v>2.94966138451783E-3</v>
      </c>
      <c r="M17" s="8">
        <v>3.0245470252602698E-3</v>
      </c>
      <c r="N17" s="8">
        <v>2.94901558384221E-3</v>
      </c>
      <c r="O17" s="8">
        <v>2.7742731884597802E-3</v>
      </c>
      <c r="P17" s="8">
        <v>2.6794742213708E-3</v>
      </c>
      <c r="Q17" s="4"/>
      <c r="R17" s="8">
        <f t="shared" si="0"/>
        <v>2.8053646765972924E-3</v>
      </c>
      <c r="S17" s="8">
        <f t="shared" si="1"/>
        <v>2.8735569596843101E-3</v>
      </c>
      <c r="T17" s="8">
        <f t="shared" si="2"/>
        <v>3.0245470252602698E-3</v>
      </c>
      <c r="U17" s="8">
        <f t="shared" si="3"/>
        <v>2.4211878649771298E-3</v>
      </c>
      <c r="V17" s="8">
        <f t="shared" si="4"/>
        <v>6.0335916028313999E-4</v>
      </c>
    </row>
    <row r="18" spans="1:22" x14ac:dyDescent="0.3">
      <c r="A18" s="7">
        <v>4</v>
      </c>
      <c r="B18" s="8">
        <v>1.6871310256787299E-3</v>
      </c>
      <c r="C18" s="8">
        <v>1.8416522866020401E-3</v>
      </c>
      <c r="D18" s="8">
        <v>1.72910819062363E-3</v>
      </c>
      <c r="E18" s="8">
        <v>1.7241628071427799E-3</v>
      </c>
      <c r="F18" s="8">
        <v>1.81902329552997E-3</v>
      </c>
      <c r="G18" s="8">
        <v>1.7041761260328399E-3</v>
      </c>
      <c r="H18" s="8">
        <v>1.7745375534223E-3</v>
      </c>
      <c r="I18" s="8">
        <v>1.70945147841858E-3</v>
      </c>
      <c r="J18" s="8">
        <v>1.81854336751413E-3</v>
      </c>
      <c r="K18" s="8">
        <v>1.7029494724853599E-3</v>
      </c>
      <c r="L18" s="8">
        <v>1.8412687718484401E-3</v>
      </c>
      <c r="M18" s="8">
        <v>1.6695565852424001E-3</v>
      </c>
      <c r="N18" s="8">
        <v>1.7106661931566799E-3</v>
      </c>
      <c r="O18" s="8">
        <v>1.77313268231023E-3</v>
      </c>
      <c r="P18" s="8">
        <v>1.7224949166894201E-3</v>
      </c>
      <c r="Q18" s="4"/>
      <c r="R18" s="8">
        <f t="shared" si="0"/>
        <v>1.7485236501798352E-3</v>
      </c>
      <c r="S18" s="8">
        <f t="shared" si="1"/>
        <v>1.7241628071427799E-3</v>
      </c>
      <c r="T18" s="8">
        <f t="shared" si="2"/>
        <v>1.8416522866020401E-3</v>
      </c>
      <c r="U18" s="8">
        <f t="shared" si="3"/>
        <v>1.6695565852424001E-3</v>
      </c>
      <c r="V18" s="8">
        <f t="shared" si="4"/>
        <v>1.7209570135964E-4</v>
      </c>
    </row>
    <row r="19" spans="1:22" x14ac:dyDescent="0.3">
      <c r="A19" s="7">
        <v>5</v>
      </c>
      <c r="B19" s="8">
        <v>3.4081384560667501E-3</v>
      </c>
      <c r="C19" s="8">
        <v>3.3784447562030199E-3</v>
      </c>
      <c r="D19" s="8">
        <v>3.1745738370809102E-3</v>
      </c>
      <c r="E19" s="8">
        <v>3.19377933513242E-3</v>
      </c>
      <c r="F19" s="8">
        <v>3.38032816431676E-3</v>
      </c>
      <c r="G19" s="8">
        <v>3.1221810909222701E-3</v>
      </c>
      <c r="H19" s="8">
        <v>3.4278282921671602E-3</v>
      </c>
      <c r="I19" s="8">
        <v>3.4290321883084299E-3</v>
      </c>
      <c r="J19" s="8">
        <v>3.33137903896013E-3</v>
      </c>
      <c r="K19" s="8">
        <v>3.33516254885556E-3</v>
      </c>
      <c r="L19" s="8">
        <v>3.2292808396123E-3</v>
      </c>
      <c r="M19" s="8">
        <v>3.2662191113076201E-3</v>
      </c>
      <c r="N19" s="8">
        <v>3.2819156584754099E-3</v>
      </c>
      <c r="O19" s="8">
        <v>3.1108532900413601E-3</v>
      </c>
      <c r="P19" s="8">
        <v>3.41106509523725E-3</v>
      </c>
      <c r="Q19" s="4"/>
      <c r="R19" s="8">
        <f t="shared" si="0"/>
        <v>3.2986787801791567E-3</v>
      </c>
      <c r="S19" s="8">
        <f t="shared" si="1"/>
        <v>3.33137903896013E-3</v>
      </c>
      <c r="T19" s="8">
        <f>MAX(B19:P19)</f>
        <v>3.4290321883084299E-3</v>
      </c>
      <c r="U19" s="8">
        <f t="shared" si="3"/>
        <v>3.1108532900413601E-3</v>
      </c>
      <c r="V19" s="8">
        <f t="shared" si="4"/>
        <v>3.1817889826706979E-4</v>
      </c>
    </row>
    <row r="20" spans="1:22" x14ac:dyDescent="0.3">
      <c r="A20" s="4"/>
      <c r="B20" s="4"/>
      <c r="C20" s="4"/>
      <c r="D20" s="4"/>
      <c r="E20" s="4"/>
      <c r="F20" s="4"/>
      <c r="G20" s="4"/>
      <c r="H20" s="4"/>
      <c r="I20" s="4"/>
      <c r="J20" s="4"/>
      <c r="K20" s="4"/>
      <c r="L20" s="4"/>
      <c r="M20" s="4"/>
      <c r="N20" s="4"/>
      <c r="O20" s="4"/>
      <c r="P20" s="4"/>
      <c r="Q20" s="4"/>
      <c r="R20" s="4"/>
      <c r="S20" s="4"/>
      <c r="T20" s="4"/>
      <c r="U20" s="4"/>
    </row>
    <row r="21" spans="1:22" x14ac:dyDescent="0.3">
      <c r="A21" s="4"/>
      <c r="B21" s="4"/>
      <c r="C21" s="4"/>
      <c r="D21" s="4"/>
      <c r="E21" s="4"/>
      <c r="F21" s="4"/>
      <c r="G21" s="4"/>
      <c r="H21" s="4"/>
      <c r="I21" s="4"/>
      <c r="J21" s="4"/>
      <c r="K21" s="4"/>
      <c r="L21" s="4"/>
      <c r="M21" s="4"/>
      <c r="N21" s="4"/>
      <c r="O21" s="4"/>
      <c r="P21" s="4"/>
      <c r="Q21" s="4"/>
      <c r="R21" s="4"/>
      <c r="S21" s="4"/>
      <c r="T21" s="4"/>
      <c r="U21" s="4"/>
    </row>
    <row r="22" spans="1:22" x14ac:dyDescent="0.3">
      <c r="A22" s="4"/>
      <c r="B22" s="4"/>
      <c r="C22" s="4"/>
      <c r="D22" s="4"/>
      <c r="E22" s="4"/>
      <c r="F22" s="4"/>
      <c r="G22" s="4"/>
      <c r="H22" s="4"/>
      <c r="I22" s="4"/>
      <c r="J22" s="4"/>
      <c r="K22" s="4"/>
      <c r="L22" s="4"/>
      <c r="M22" s="4"/>
      <c r="N22" s="4"/>
      <c r="O22" s="4"/>
      <c r="P22" s="4"/>
      <c r="Q22" s="4"/>
      <c r="R22" s="4"/>
      <c r="S22" s="4"/>
      <c r="T22" s="4"/>
      <c r="U22" s="4"/>
    </row>
    <row r="23" spans="1:22" x14ac:dyDescent="0.3">
      <c r="A23" s="3" t="s">
        <v>11</v>
      </c>
      <c r="B23" s="10"/>
      <c r="C23" s="10"/>
      <c r="D23" s="10"/>
      <c r="E23" s="10"/>
      <c r="F23" s="10"/>
      <c r="G23" s="10"/>
      <c r="H23" s="10"/>
      <c r="I23" s="10"/>
      <c r="J23" s="10"/>
      <c r="K23" s="10"/>
      <c r="L23" s="10"/>
      <c r="M23" s="10"/>
      <c r="N23" s="10"/>
      <c r="O23" s="10"/>
      <c r="P23" s="10"/>
      <c r="Q23" s="4"/>
      <c r="R23" s="4"/>
      <c r="S23" s="4"/>
      <c r="T23" s="4"/>
      <c r="U23" s="4"/>
    </row>
    <row r="24" spans="1:22" x14ac:dyDescent="0.3">
      <c r="A24" s="10" t="s">
        <v>1</v>
      </c>
      <c r="B24" s="10" t="s">
        <v>3</v>
      </c>
      <c r="C24" s="10"/>
      <c r="D24" s="10"/>
      <c r="E24" s="10"/>
      <c r="F24" s="10"/>
      <c r="G24" s="10"/>
      <c r="H24" s="10"/>
      <c r="I24" s="10"/>
      <c r="J24" s="10"/>
      <c r="K24" s="10"/>
      <c r="L24" s="10"/>
      <c r="M24" s="10"/>
      <c r="N24" s="10"/>
      <c r="O24" s="10"/>
      <c r="P24" s="10"/>
      <c r="Q24" s="4"/>
      <c r="R24" s="13" t="s">
        <v>5</v>
      </c>
      <c r="S24" s="13" t="s">
        <v>6</v>
      </c>
      <c r="T24" s="13" t="s">
        <v>7</v>
      </c>
      <c r="U24" s="13" t="s">
        <v>8</v>
      </c>
      <c r="V24" s="13" t="s">
        <v>9</v>
      </c>
    </row>
    <row r="25" spans="1:22" x14ac:dyDescent="0.3">
      <c r="A25" s="11">
        <v>1</v>
      </c>
      <c r="B25" s="12">
        <v>360.2</v>
      </c>
      <c r="C25" s="12">
        <v>376</v>
      </c>
      <c r="D25" s="12">
        <v>375.8</v>
      </c>
      <c r="E25" s="12">
        <v>364.6</v>
      </c>
      <c r="F25" s="12">
        <v>364.4</v>
      </c>
      <c r="G25" s="12">
        <v>364.8</v>
      </c>
      <c r="H25" s="12">
        <v>359.6</v>
      </c>
      <c r="I25" s="12">
        <v>360</v>
      </c>
      <c r="J25" s="12">
        <v>364.2</v>
      </c>
      <c r="K25" s="12">
        <v>359.4</v>
      </c>
      <c r="L25" s="12">
        <v>364</v>
      </c>
      <c r="M25" s="12">
        <v>365.2</v>
      </c>
      <c r="N25" s="12">
        <v>376.2</v>
      </c>
      <c r="O25" s="12">
        <v>359.8</v>
      </c>
      <c r="P25" s="12">
        <v>365</v>
      </c>
      <c r="Q25" s="4"/>
      <c r="R25" s="12">
        <f>AVERAGE(B25:P25)</f>
        <v>365.28</v>
      </c>
      <c r="S25" s="12">
        <f>MEDIAN(B25:P25)</f>
        <v>364.4</v>
      </c>
      <c r="T25" s="12">
        <f>MAX(B25:P25)</f>
        <v>376.2</v>
      </c>
      <c r="U25" s="12">
        <f>MIN(B25:P25)</f>
        <v>359.4</v>
      </c>
      <c r="V25" s="12">
        <f>T25-U25</f>
        <v>16.800000000000011</v>
      </c>
    </row>
    <row r="26" spans="1:22" x14ac:dyDescent="0.3">
      <c r="A26" s="11">
        <v>2</v>
      </c>
      <c r="B26" s="12">
        <v>624.4</v>
      </c>
      <c r="C26" s="12">
        <v>625.20000000000005</v>
      </c>
      <c r="D26" s="12">
        <v>624.20000000000005</v>
      </c>
      <c r="E26" s="12">
        <v>625.6</v>
      </c>
      <c r="F26" s="12">
        <v>625</v>
      </c>
      <c r="G26" s="12">
        <v>625.4</v>
      </c>
      <c r="H26" s="12">
        <v>625.79999999999995</v>
      </c>
      <c r="I26" s="12">
        <v>626.4</v>
      </c>
      <c r="J26" s="12">
        <v>623.79999999999995</v>
      </c>
      <c r="K26" s="12">
        <v>624.79999999999995</v>
      </c>
      <c r="L26" s="12">
        <v>624</v>
      </c>
      <c r="M26" s="12">
        <v>626.6</v>
      </c>
      <c r="N26" s="12">
        <v>626.20000000000005</v>
      </c>
      <c r="O26" s="12">
        <v>624.6</v>
      </c>
      <c r="P26" s="12">
        <v>626</v>
      </c>
      <c r="Q26" s="4"/>
      <c r="R26" s="12">
        <f t="shared" ref="R26:R36" si="5">AVERAGE(B26:P26)</f>
        <v>625.20000000000005</v>
      </c>
      <c r="S26" s="12">
        <f t="shared" ref="S26:S36" si="6">MEDIAN(B26:P26)</f>
        <v>625.20000000000005</v>
      </c>
      <c r="T26" s="12">
        <f t="shared" ref="T26:T36" si="7">MAX(B26:P26)</f>
        <v>626.6</v>
      </c>
      <c r="U26" s="12">
        <f t="shared" ref="U26:U36" si="8">MIN(B26:P26)</f>
        <v>623.79999999999995</v>
      </c>
      <c r="V26" s="12">
        <f t="shared" ref="V26:V36" si="9">T26-U26</f>
        <v>2.8000000000000682</v>
      </c>
    </row>
    <row r="27" spans="1:22" x14ac:dyDescent="0.3">
      <c r="A27" s="11">
        <v>3</v>
      </c>
      <c r="B27" s="12">
        <v>671.6</v>
      </c>
      <c r="C27" s="12">
        <v>355.2</v>
      </c>
      <c r="D27" s="12">
        <v>353.8</v>
      </c>
      <c r="E27" s="12">
        <v>354.6</v>
      </c>
      <c r="F27" s="12">
        <v>671.4</v>
      </c>
      <c r="G27" s="12">
        <v>354.8</v>
      </c>
      <c r="H27" s="12">
        <v>355</v>
      </c>
      <c r="I27" s="12">
        <v>671</v>
      </c>
      <c r="J27" s="12">
        <v>354.4</v>
      </c>
      <c r="K27" s="12">
        <v>355.4</v>
      </c>
      <c r="L27" s="12">
        <v>354.2</v>
      </c>
      <c r="M27" s="12">
        <v>671.8</v>
      </c>
      <c r="N27" s="12">
        <v>672</v>
      </c>
      <c r="O27" s="12">
        <v>354</v>
      </c>
      <c r="P27" s="12">
        <v>671.2</v>
      </c>
      <c r="Q27" s="4"/>
      <c r="R27" s="12">
        <f t="shared" si="5"/>
        <v>481.35999999999996</v>
      </c>
      <c r="S27" s="12">
        <f t="shared" si="6"/>
        <v>355.2</v>
      </c>
      <c r="T27" s="12">
        <f t="shared" si="7"/>
        <v>672</v>
      </c>
      <c r="U27" s="12">
        <f t="shared" si="8"/>
        <v>353.8</v>
      </c>
      <c r="V27" s="12">
        <f t="shared" si="9"/>
        <v>318.2</v>
      </c>
    </row>
    <row r="28" spans="1:22" x14ac:dyDescent="0.3">
      <c r="A28" s="11">
        <v>4</v>
      </c>
      <c r="B28" s="12">
        <v>211.6</v>
      </c>
      <c r="C28" s="12">
        <v>211.2</v>
      </c>
      <c r="D28" s="12">
        <v>211.4</v>
      </c>
      <c r="E28" s="12">
        <v>211</v>
      </c>
      <c r="F28" s="12">
        <v>106.2</v>
      </c>
      <c r="G28" s="12">
        <v>106.6</v>
      </c>
      <c r="H28" s="12">
        <v>106</v>
      </c>
      <c r="I28" s="12">
        <v>105.6</v>
      </c>
      <c r="J28" s="12">
        <v>210.8</v>
      </c>
      <c r="K28" s="12">
        <v>210.6</v>
      </c>
      <c r="L28" s="12">
        <v>210.4</v>
      </c>
      <c r="M28" s="12">
        <v>210.2</v>
      </c>
      <c r="N28" s="12">
        <v>106.8</v>
      </c>
      <c r="O28" s="12">
        <v>106.4</v>
      </c>
      <c r="P28" s="12">
        <v>105.8</v>
      </c>
      <c r="Q28" s="4"/>
      <c r="R28" s="12">
        <f t="shared" si="5"/>
        <v>162.04000000000002</v>
      </c>
      <c r="S28" s="12">
        <f t="shared" si="6"/>
        <v>210.2</v>
      </c>
      <c r="T28" s="12">
        <f t="shared" si="7"/>
        <v>211.6</v>
      </c>
      <c r="U28" s="12">
        <f t="shared" si="8"/>
        <v>105.6</v>
      </c>
      <c r="V28" s="12">
        <f t="shared" si="9"/>
        <v>106</v>
      </c>
    </row>
    <row r="29" spans="1:22" x14ac:dyDescent="0.3">
      <c r="A29" s="11">
        <v>5</v>
      </c>
      <c r="B29" s="12">
        <v>382.6</v>
      </c>
      <c r="C29" s="12">
        <v>387.2</v>
      </c>
      <c r="D29" s="12">
        <v>383</v>
      </c>
      <c r="E29" s="12">
        <v>386</v>
      </c>
      <c r="F29" s="12">
        <v>382.2</v>
      </c>
      <c r="G29" s="12">
        <v>382</v>
      </c>
      <c r="H29" s="12">
        <v>382.8</v>
      </c>
      <c r="I29" s="12">
        <v>386.4</v>
      </c>
      <c r="J29" s="12">
        <v>385.6</v>
      </c>
      <c r="K29" s="12">
        <v>385.8</v>
      </c>
      <c r="L29" s="12">
        <v>387</v>
      </c>
      <c r="M29" s="12">
        <v>386.6</v>
      </c>
      <c r="N29" s="12">
        <v>386.8</v>
      </c>
      <c r="O29" s="12">
        <v>386.2</v>
      </c>
      <c r="P29" s="12">
        <v>382.4</v>
      </c>
      <c r="Q29" s="4"/>
      <c r="R29" s="12">
        <f t="shared" si="5"/>
        <v>384.84000000000003</v>
      </c>
      <c r="S29" s="12">
        <f t="shared" si="6"/>
        <v>385.8</v>
      </c>
      <c r="T29" s="12">
        <f t="shared" si="7"/>
        <v>387.2</v>
      </c>
      <c r="U29" s="12">
        <f t="shared" si="8"/>
        <v>382</v>
      </c>
      <c r="V29" s="12">
        <f t="shared" si="9"/>
        <v>5.1999999999999886</v>
      </c>
    </row>
    <row r="30" spans="1:22" x14ac:dyDescent="0.3">
      <c r="A30" s="10"/>
      <c r="B30" s="10"/>
      <c r="C30" s="10"/>
      <c r="D30" s="10"/>
      <c r="E30" s="10"/>
      <c r="F30" s="10"/>
      <c r="G30" s="10"/>
      <c r="H30" s="10"/>
      <c r="I30" s="10"/>
      <c r="J30" s="10"/>
      <c r="K30" s="10"/>
      <c r="L30" s="10"/>
      <c r="M30" s="10"/>
      <c r="N30" s="10"/>
      <c r="O30" s="10"/>
      <c r="P30" s="10"/>
      <c r="Q30" s="4"/>
      <c r="R30" s="12"/>
      <c r="S30" s="12"/>
      <c r="T30" s="12"/>
      <c r="U30" s="12"/>
      <c r="V30" s="12"/>
    </row>
    <row r="31" spans="1:22" x14ac:dyDescent="0.3">
      <c r="A31" s="10" t="s">
        <v>1</v>
      </c>
      <c r="B31" s="10" t="s">
        <v>12</v>
      </c>
      <c r="C31" s="10" t="s">
        <v>4</v>
      </c>
      <c r="D31" s="10"/>
      <c r="E31" s="10"/>
      <c r="F31" s="10"/>
      <c r="G31" s="10"/>
      <c r="H31" s="10"/>
      <c r="I31" s="10"/>
      <c r="J31" s="10"/>
      <c r="K31" s="10"/>
      <c r="L31" s="10"/>
      <c r="M31" s="10"/>
      <c r="N31" s="10"/>
      <c r="O31" s="10"/>
      <c r="P31" s="10"/>
      <c r="Q31" s="4"/>
      <c r="R31" s="12"/>
      <c r="S31" s="12"/>
      <c r="T31" s="12"/>
      <c r="U31" s="12"/>
      <c r="V31" s="12"/>
    </row>
    <row r="32" spans="1:22" x14ac:dyDescent="0.3">
      <c r="A32" s="11">
        <v>1</v>
      </c>
      <c r="B32" s="12">
        <v>7.6420305131421403E-4</v>
      </c>
      <c r="C32" s="12">
        <v>7.4628411473806296E-4</v>
      </c>
      <c r="D32" s="12">
        <v>7.4259507002623804E-4</v>
      </c>
      <c r="E32" s="12">
        <v>8.1308813333919201E-4</v>
      </c>
      <c r="F32" s="12">
        <v>8.0075899235193299E-4</v>
      </c>
      <c r="G32" s="12">
        <v>8.0882621810650899E-4</v>
      </c>
      <c r="H32" s="12">
        <v>7.7864131936375295E-4</v>
      </c>
      <c r="I32" s="12">
        <v>7.8915245706593501E-4</v>
      </c>
      <c r="J32" s="12">
        <v>7.7345249002193502E-4</v>
      </c>
      <c r="K32" s="12">
        <v>7.47337756855266E-4</v>
      </c>
      <c r="L32" s="12">
        <v>7.3535999563713696E-4</v>
      </c>
      <c r="M32" s="12">
        <v>7.56855498800934E-4</v>
      </c>
      <c r="N32" s="12">
        <v>7.4291067151005801E-4</v>
      </c>
      <c r="O32" s="12">
        <v>7.9379392493205E-4</v>
      </c>
      <c r="P32" s="12">
        <v>7.8895547353197105E-4</v>
      </c>
      <c r="Q32" s="4"/>
      <c r="R32" s="12">
        <f t="shared" si="5"/>
        <v>7.7214767783967929E-4</v>
      </c>
      <c r="S32" s="12">
        <f t="shared" si="6"/>
        <v>7.7345249002193502E-4</v>
      </c>
      <c r="T32" s="12">
        <f t="shared" si="7"/>
        <v>8.1308813333919201E-4</v>
      </c>
      <c r="U32" s="12">
        <f t="shared" si="8"/>
        <v>7.3535999563713696E-4</v>
      </c>
      <c r="V32" s="12">
        <f t="shared" si="9"/>
        <v>7.7728137702055052E-5</v>
      </c>
    </row>
    <row r="33" spans="1:22" x14ac:dyDescent="0.3">
      <c r="A33" s="11">
        <v>2</v>
      </c>
      <c r="B33" s="12">
        <v>1.2039717669393899E-3</v>
      </c>
      <c r="C33" s="12">
        <v>1.20439766488797E-3</v>
      </c>
      <c r="D33" s="12">
        <v>1.2005153106096999E-3</v>
      </c>
      <c r="E33" s="12">
        <v>1.2005381813461201E-3</v>
      </c>
      <c r="F33" s="12">
        <v>1.2056513427961899E-3</v>
      </c>
      <c r="G33" s="12">
        <v>1.2026535104377901E-3</v>
      </c>
      <c r="H33" s="12">
        <v>1.19806261593054E-3</v>
      </c>
      <c r="I33" s="12">
        <v>1.18700547072827E-3</v>
      </c>
      <c r="J33" s="12">
        <v>1.18734036605482E-3</v>
      </c>
      <c r="K33" s="12">
        <v>1.2061990521713901E-3</v>
      </c>
      <c r="L33" s="12">
        <v>1.19505940697516E-3</v>
      </c>
      <c r="M33" s="12">
        <v>1.18120412616458E-3</v>
      </c>
      <c r="N33" s="12">
        <v>1.1915355713788701E-3</v>
      </c>
      <c r="O33" s="12">
        <v>1.20575088993033E-3</v>
      </c>
      <c r="P33" s="12">
        <v>1.1951280481591799E-3</v>
      </c>
      <c r="Q33" s="4"/>
      <c r="R33" s="12">
        <f t="shared" si="5"/>
        <v>1.1976675549673535E-3</v>
      </c>
      <c r="S33" s="12">
        <f t="shared" si="6"/>
        <v>1.2005153106096999E-3</v>
      </c>
      <c r="T33" s="12">
        <f t="shared" si="7"/>
        <v>1.2061990521713901E-3</v>
      </c>
      <c r="U33" s="12">
        <f t="shared" si="8"/>
        <v>1.18120412616458E-3</v>
      </c>
      <c r="V33" s="12">
        <f t="shared" si="9"/>
        <v>2.4994926006810048E-5</v>
      </c>
    </row>
    <row r="34" spans="1:22" x14ac:dyDescent="0.3">
      <c r="A34" s="11">
        <v>3</v>
      </c>
      <c r="B34" s="12">
        <v>6.3246268930219798E-4</v>
      </c>
      <c r="C34" s="12">
        <v>6.3264804713418304E-4</v>
      </c>
      <c r="D34" s="12">
        <v>6.1943628159195799E-4</v>
      </c>
      <c r="E34" s="12">
        <v>6.4350723295090995E-4</v>
      </c>
      <c r="F34" s="12">
        <v>6.31735110079048E-4</v>
      </c>
      <c r="G34" s="12">
        <v>6.4295753315337105E-4</v>
      </c>
      <c r="H34" s="12">
        <v>6.3933640430144096E-4</v>
      </c>
      <c r="I34" s="12">
        <v>6.2351176317572302E-4</v>
      </c>
      <c r="J34" s="12">
        <v>6.4112911963250295E-4</v>
      </c>
      <c r="K34" s="12">
        <v>6.2308166150703897E-4</v>
      </c>
      <c r="L34" s="12">
        <v>6.3607929563294402E-4</v>
      </c>
      <c r="M34" s="12">
        <v>6.3060577147598196E-4</v>
      </c>
      <c r="N34" s="12">
        <v>6.26132064258247E-4</v>
      </c>
      <c r="O34" s="12">
        <v>6.2870396864976596E-4</v>
      </c>
      <c r="P34" s="12">
        <v>6.28632006427902E-4</v>
      </c>
      <c r="Q34" s="4"/>
      <c r="R34" s="12">
        <f t="shared" si="5"/>
        <v>6.3199726328488101E-4</v>
      </c>
      <c r="S34" s="12">
        <f t="shared" si="6"/>
        <v>6.31735110079048E-4</v>
      </c>
      <c r="T34" s="12">
        <f t="shared" si="7"/>
        <v>6.4350723295090995E-4</v>
      </c>
      <c r="U34" s="12">
        <f t="shared" si="8"/>
        <v>6.1943628159195799E-4</v>
      </c>
      <c r="V34" s="12">
        <f t="shared" si="9"/>
        <v>2.4070951358951963E-5</v>
      </c>
    </row>
    <row r="35" spans="1:22" x14ac:dyDescent="0.3">
      <c r="A35" s="11">
        <v>4</v>
      </c>
      <c r="B35" s="12">
        <v>4.05788334809143E-4</v>
      </c>
      <c r="C35" s="12">
        <v>4.4447703314010701E-4</v>
      </c>
      <c r="D35" s="12">
        <v>4.2708552383407199E-4</v>
      </c>
      <c r="E35" s="12">
        <v>4.5575159897967701E-4</v>
      </c>
      <c r="F35" s="12">
        <v>4.4393268192989901E-4</v>
      </c>
      <c r="G35" s="12">
        <v>4.28609974743202E-4</v>
      </c>
      <c r="H35" s="12">
        <v>4.3695694309928899E-4</v>
      </c>
      <c r="I35" s="12">
        <v>3.9854295955021098E-4</v>
      </c>
      <c r="J35" s="12">
        <v>4.5927815858995402E-4</v>
      </c>
      <c r="K35" s="12">
        <v>4.5404597225719601E-4</v>
      </c>
      <c r="L35" s="12">
        <v>4.3966710597655102E-4</v>
      </c>
      <c r="M35" s="12">
        <v>4.16358688851129E-4</v>
      </c>
      <c r="N35" s="12">
        <v>4.0664608297055402E-4</v>
      </c>
      <c r="O35" s="12">
        <v>4.4122463859445497E-4</v>
      </c>
      <c r="P35" s="12">
        <v>4.2127253803913802E-4</v>
      </c>
      <c r="Q35" s="4"/>
      <c r="R35" s="12">
        <f t="shared" si="5"/>
        <v>4.3197588235763848E-4</v>
      </c>
      <c r="S35" s="12">
        <f t="shared" si="6"/>
        <v>4.3695694309928899E-4</v>
      </c>
      <c r="T35" s="12">
        <f t="shared" si="7"/>
        <v>4.5927815858995402E-4</v>
      </c>
      <c r="U35" s="12">
        <f t="shared" si="8"/>
        <v>3.9854295955021098E-4</v>
      </c>
      <c r="V35" s="12">
        <f t="shared" si="9"/>
        <v>6.0735199039743041E-5</v>
      </c>
    </row>
    <row r="36" spans="1:22" x14ac:dyDescent="0.3">
      <c r="A36" s="11">
        <v>5</v>
      </c>
      <c r="B36" s="12">
        <v>6.03071595672307E-4</v>
      </c>
      <c r="C36" s="12">
        <v>5.9873596179896001E-4</v>
      </c>
      <c r="D36" s="12">
        <v>5.92385856442397E-4</v>
      </c>
      <c r="E36" s="12">
        <v>6.4597156284301499E-4</v>
      </c>
      <c r="F36" s="12">
        <v>5.9907355348604203E-4</v>
      </c>
      <c r="G36" s="12">
        <v>5.9265380791929403E-4</v>
      </c>
      <c r="H36" s="12">
        <v>5.9974903101216496E-4</v>
      </c>
      <c r="I36" s="12">
        <v>6.59118263277757E-4</v>
      </c>
      <c r="J36" s="12">
        <v>6.0448535839573104E-4</v>
      </c>
      <c r="K36" s="12">
        <v>6.2814521224405001E-4</v>
      </c>
      <c r="L36" s="12">
        <v>6.2191625348650503E-4</v>
      </c>
      <c r="M36" s="12">
        <v>6.53687105436766E-4</v>
      </c>
      <c r="N36" s="12">
        <v>6.4086446958145596E-4</v>
      </c>
      <c r="O36" s="12">
        <v>6.5653495397950603E-4</v>
      </c>
      <c r="P36" s="12">
        <v>6.0269609384755202E-4</v>
      </c>
      <c r="Q36" s="4"/>
      <c r="R36" s="12">
        <f t="shared" si="5"/>
        <v>6.1993927196156711E-4</v>
      </c>
      <c r="S36" s="12">
        <f t="shared" si="6"/>
        <v>6.0448535839573104E-4</v>
      </c>
      <c r="T36" s="12">
        <f t="shared" si="7"/>
        <v>6.59118263277757E-4</v>
      </c>
      <c r="U36" s="12">
        <f t="shared" si="8"/>
        <v>5.92385856442397E-4</v>
      </c>
      <c r="V36" s="12">
        <f t="shared" si="9"/>
        <v>6.6732406835360008E-5</v>
      </c>
    </row>
    <row r="37" spans="1:22" x14ac:dyDescent="0.3">
      <c r="Q37" s="4"/>
      <c r="R37" s="4"/>
      <c r="S37" s="4"/>
      <c r="T37" s="4"/>
      <c r="U37" s="4"/>
    </row>
    <row r="38" spans="1:22" x14ac:dyDescent="0.3">
      <c r="A38" s="4"/>
      <c r="B38" s="4"/>
      <c r="C38" s="4"/>
      <c r="D38" s="4"/>
      <c r="E38" s="4"/>
      <c r="F38" s="4"/>
      <c r="G38" s="4"/>
      <c r="H38" s="4"/>
      <c r="I38" s="4"/>
      <c r="J38" s="4"/>
      <c r="K38" s="4"/>
      <c r="L38" s="4"/>
      <c r="M38" s="4"/>
      <c r="N38" s="4"/>
      <c r="O38" s="4"/>
      <c r="P38" s="4"/>
      <c r="Q38" s="4"/>
      <c r="R38" s="4"/>
      <c r="S38" s="4"/>
      <c r="T38" s="4"/>
      <c r="U38" s="4"/>
    </row>
    <row r="39" spans="1:22" x14ac:dyDescent="0.3">
      <c r="A39" s="4"/>
      <c r="B39" s="4"/>
      <c r="C39" s="4"/>
      <c r="D39" s="4"/>
      <c r="E39" s="4"/>
      <c r="F39" s="4"/>
      <c r="G39" s="4"/>
      <c r="H39" s="4"/>
      <c r="I39" s="4"/>
      <c r="J39" s="4"/>
      <c r="K39" s="4"/>
      <c r="L39" s="4"/>
      <c r="M39" s="4"/>
      <c r="N39" s="4"/>
      <c r="O39" s="4"/>
      <c r="P39" s="4"/>
      <c r="Q39" s="4"/>
      <c r="R39" s="4"/>
      <c r="S39" s="4"/>
      <c r="T39" s="4"/>
      <c r="U39" s="4"/>
    </row>
    <row r="40" spans="1:22" x14ac:dyDescent="0.3">
      <c r="A40" s="4"/>
      <c r="B40" s="4"/>
      <c r="C40" s="4"/>
      <c r="D40" s="4"/>
      <c r="E40" s="4"/>
      <c r="F40" s="4"/>
      <c r="G40" s="4"/>
      <c r="H40" s="4"/>
      <c r="I40" s="4"/>
      <c r="J40" s="4"/>
      <c r="K40" s="4"/>
      <c r="L40" s="4"/>
      <c r="M40" s="4"/>
      <c r="N40" s="4"/>
      <c r="O40" s="4"/>
      <c r="P40" s="4"/>
      <c r="Q40" s="4"/>
      <c r="R40" s="4"/>
      <c r="S40" s="4"/>
      <c r="T40" s="4"/>
      <c r="U40" s="4"/>
    </row>
    <row r="41" spans="1:22" x14ac:dyDescent="0.3">
      <c r="A41" s="4"/>
      <c r="B41" s="4"/>
      <c r="C41" s="4"/>
      <c r="D41" s="4"/>
      <c r="E41" s="4"/>
      <c r="F41" s="4"/>
      <c r="G41" s="4"/>
      <c r="H41" s="4"/>
      <c r="I41" s="4"/>
      <c r="J41" s="4"/>
      <c r="K41" s="4"/>
      <c r="L41" s="4"/>
      <c r="M41" s="4"/>
      <c r="N41" s="4"/>
      <c r="O41" s="4"/>
      <c r="P41" s="4"/>
      <c r="Q41" s="4"/>
      <c r="R41" s="4"/>
      <c r="S41" s="4"/>
      <c r="T41" s="4"/>
      <c r="U41" s="4"/>
    </row>
    <row r="42" spans="1:22" x14ac:dyDescent="0.3">
      <c r="A42" s="4"/>
      <c r="B42" s="4"/>
      <c r="C42" s="4"/>
      <c r="D42" s="4"/>
      <c r="E42" s="4"/>
      <c r="F42" s="4"/>
      <c r="G42" s="4"/>
      <c r="H42" s="4"/>
      <c r="I42" s="4"/>
      <c r="J42" s="4"/>
      <c r="K42" s="4"/>
      <c r="L42" s="4"/>
      <c r="M42" s="4"/>
      <c r="N42" s="4"/>
      <c r="O42" s="4"/>
      <c r="P42" s="4"/>
      <c r="Q42" s="4"/>
      <c r="R42" s="4"/>
      <c r="S42" s="4"/>
      <c r="T42" s="4"/>
      <c r="U42" s="4"/>
    </row>
    <row r="43" spans="1:22" x14ac:dyDescent="0.3">
      <c r="A43" s="4"/>
      <c r="B43" s="4"/>
      <c r="C43" s="4"/>
      <c r="D43" s="4"/>
      <c r="E43" s="4"/>
      <c r="F43" s="4"/>
      <c r="G43" s="4"/>
      <c r="H43" s="4"/>
      <c r="I43" s="4"/>
      <c r="J43" s="4"/>
      <c r="K43" s="4"/>
      <c r="L43" s="4"/>
      <c r="M43" s="4"/>
      <c r="N43" s="4"/>
      <c r="O43" s="4"/>
      <c r="P43" s="4"/>
      <c r="Q43" s="4"/>
      <c r="R43" s="4"/>
      <c r="S43" s="4"/>
      <c r="T43" s="4"/>
      <c r="U43" s="4"/>
    </row>
    <row r="44" spans="1:22" x14ac:dyDescent="0.3">
      <c r="A44" s="4"/>
      <c r="B44" s="4"/>
      <c r="C44" s="4"/>
      <c r="D44" s="4"/>
      <c r="E44" s="4"/>
      <c r="F44" s="4"/>
      <c r="G44" s="4"/>
      <c r="H44" s="4"/>
      <c r="I44" s="4"/>
      <c r="J44" s="4"/>
      <c r="K44" s="4"/>
      <c r="L44" s="4"/>
      <c r="M44" s="4"/>
      <c r="N44" s="4"/>
      <c r="O44" s="4"/>
      <c r="P44" s="4"/>
      <c r="Q44" s="4"/>
      <c r="R44" s="4"/>
      <c r="S44" s="4"/>
      <c r="T44" s="4"/>
      <c r="U44" s="4"/>
    </row>
    <row r="45" spans="1:22" x14ac:dyDescent="0.3">
      <c r="A45" s="4"/>
      <c r="B45" s="4"/>
      <c r="C45" s="4"/>
      <c r="D45" s="4"/>
      <c r="E45" s="4"/>
      <c r="F45" s="4"/>
      <c r="G45" s="4"/>
      <c r="H45" s="4"/>
      <c r="I45" s="4"/>
      <c r="J45" s="4"/>
      <c r="K45" s="4"/>
      <c r="L45" s="4"/>
      <c r="M45" s="4"/>
      <c r="N45" s="4"/>
      <c r="O45" s="4"/>
      <c r="P45" s="4"/>
      <c r="Q45" s="4"/>
      <c r="R45" s="4"/>
      <c r="S45" s="4"/>
      <c r="T45" s="4"/>
      <c r="U45" s="4"/>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951BD-0BE2-4A89-BD51-116E5091774E}">
  <dimension ref="A2:S66"/>
  <sheetViews>
    <sheetView workbookViewId="0">
      <selection activeCell="S62" sqref="S62"/>
    </sheetView>
  </sheetViews>
  <sheetFormatPr defaultRowHeight="14.4" x14ac:dyDescent="0.3"/>
  <cols>
    <col min="1" max="1" width="12.77734375" customWidth="1"/>
    <col min="2" max="2" width="9.88671875" customWidth="1"/>
    <col min="5" max="5" width="11.109375" bestFit="1" customWidth="1"/>
    <col min="6" max="6" width="9.33203125" bestFit="1" customWidth="1"/>
    <col min="7" max="7" width="6.88671875" bestFit="1" customWidth="1"/>
    <col min="8" max="8" width="13.6640625" bestFit="1" customWidth="1"/>
    <col min="13" max="13" width="13.6640625" bestFit="1" customWidth="1"/>
    <col min="14" max="14" width="9.33203125" bestFit="1" customWidth="1"/>
    <col min="15" max="15" width="8.5546875" customWidth="1"/>
  </cols>
  <sheetData>
    <row r="2" spans="5:19" x14ac:dyDescent="0.3">
      <c r="E2" t="s">
        <v>21</v>
      </c>
      <c r="I2" t="s">
        <v>27</v>
      </c>
      <c r="J2" t="s">
        <v>28</v>
      </c>
      <c r="K2" t="s">
        <v>29</v>
      </c>
      <c r="M2" t="s">
        <v>25</v>
      </c>
    </row>
    <row r="3" spans="5:19" x14ac:dyDescent="0.3">
      <c r="E3" t="s">
        <v>24</v>
      </c>
      <c r="F3" t="s">
        <v>22</v>
      </c>
      <c r="G3" t="s">
        <v>23</v>
      </c>
      <c r="I3">
        <f>AVERAGE(F4:F10)</f>
        <v>1163.4285714285713</v>
      </c>
      <c r="J3">
        <f>MEDIAN(F4:F10)</f>
        <v>1205</v>
      </c>
      <c r="K3">
        <f>STDEV(F4:F10)</f>
        <v>265.86391076567554</v>
      </c>
      <c r="M3" t="s">
        <v>24</v>
      </c>
      <c r="N3" t="s">
        <v>22</v>
      </c>
      <c r="O3" t="s">
        <v>26</v>
      </c>
      <c r="Q3" t="s">
        <v>27</v>
      </c>
      <c r="R3" t="s">
        <v>28</v>
      </c>
      <c r="S3" t="s">
        <v>29</v>
      </c>
    </row>
    <row r="4" spans="5:19" x14ac:dyDescent="0.3">
      <c r="E4">
        <v>1</v>
      </c>
      <c r="F4">
        <v>810</v>
      </c>
      <c r="G4">
        <v>1.5</v>
      </c>
      <c r="M4">
        <v>1</v>
      </c>
      <c r="N4">
        <v>1388</v>
      </c>
      <c r="O4">
        <v>1.5</v>
      </c>
      <c r="Q4">
        <f>AVERAGE(N4:N10)</f>
        <v>1396.1428571428571</v>
      </c>
      <c r="R4">
        <f>MEDIAN(N4:N10)</f>
        <v>1388</v>
      </c>
      <c r="S4">
        <f>STDEV(N4:N10)</f>
        <v>122.36479418992563</v>
      </c>
    </row>
    <row r="5" spans="5:19" x14ac:dyDescent="0.3">
      <c r="E5">
        <v>2</v>
      </c>
      <c r="F5">
        <v>1255</v>
      </c>
      <c r="M5">
        <v>2</v>
      </c>
      <c r="N5">
        <v>1378</v>
      </c>
    </row>
    <row r="6" spans="5:19" x14ac:dyDescent="0.3">
      <c r="E6">
        <v>3</v>
      </c>
      <c r="F6">
        <v>1570</v>
      </c>
      <c r="M6">
        <v>3</v>
      </c>
      <c r="N6">
        <v>1299</v>
      </c>
    </row>
    <row r="7" spans="5:19" x14ac:dyDescent="0.3">
      <c r="E7">
        <v>4</v>
      </c>
      <c r="F7">
        <v>1078</v>
      </c>
      <c r="M7">
        <v>4</v>
      </c>
      <c r="N7">
        <v>1450</v>
      </c>
    </row>
    <row r="8" spans="5:19" x14ac:dyDescent="0.3">
      <c r="E8">
        <v>5</v>
      </c>
      <c r="F8">
        <v>1205</v>
      </c>
      <c r="M8">
        <v>5</v>
      </c>
      <c r="N8">
        <v>1195</v>
      </c>
    </row>
    <row r="9" spans="5:19" x14ac:dyDescent="0.3">
      <c r="E9">
        <v>6</v>
      </c>
      <c r="F9">
        <v>877</v>
      </c>
      <c r="M9">
        <v>6</v>
      </c>
      <c r="N9">
        <v>1533</v>
      </c>
    </row>
    <row r="10" spans="5:19" x14ac:dyDescent="0.3">
      <c r="E10">
        <v>7</v>
      </c>
      <c r="F10">
        <v>1349</v>
      </c>
      <c r="M10">
        <v>7</v>
      </c>
      <c r="N10">
        <v>1530</v>
      </c>
    </row>
    <row r="11" spans="5:19" x14ac:dyDescent="0.3">
      <c r="E11" s="19"/>
      <c r="F11" s="19"/>
      <c r="G11" s="19"/>
      <c r="H11" s="19"/>
      <c r="I11" s="19" t="s">
        <v>27</v>
      </c>
      <c r="J11" s="19" t="s">
        <v>28</v>
      </c>
      <c r="K11" s="19" t="s">
        <v>29</v>
      </c>
      <c r="L11" s="19"/>
      <c r="M11" s="19"/>
      <c r="N11" s="19"/>
      <c r="O11" s="19"/>
      <c r="P11" s="19"/>
      <c r="Q11" s="19" t="s">
        <v>27</v>
      </c>
      <c r="R11" s="19" t="s">
        <v>28</v>
      </c>
      <c r="S11" s="19" t="s">
        <v>29</v>
      </c>
    </row>
    <row r="12" spans="5:19" x14ac:dyDescent="0.3">
      <c r="E12" s="19">
        <v>1</v>
      </c>
      <c r="F12" s="19">
        <v>1695</v>
      </c>
      <c r="G12" s="19">
        <v>0.9</v>
      </c>
      <c r="H12" s="19"/>
      <c r="I12" s="19">
        <f>AVERAGE(F12:F18)</f>
        <v>1813.1428571428571</v>
      </c>
      <c r="J12" s="19">
        <f>MEDIAN(F12:F18)</f>
        <v>1847</v>
      </c>
      <c r="K12" s="19">
        <f>STDEV(F12:F18)</f>
        <v>236.20431027074076</v>
      </c>
      <c r="L12" s="19"/>
      <c r="M12" s="19">
        <v>1</v>
      </c>
      <c r="N12" s="19">
        <v>1897</v>
      </c>
      <c r="O12" s="19">
        <v>0.9</v>
      </c>
      <c r="P12" s="19"/>
      <c r="Q12" s="19">
        <f>AVERAGE(N12:N18)</f>
        <v>2163.8571428571427</v>
      </c>
      <c r="R12" s="19">
        <f>MEDIAN(N12:N18)</f>
        <v>2150</v>
      </c>
      <c r="S12" s="19">
        <f>STDEV(N12:N18)</f>
        <v>224.95512780065613</v>
      </c>
    </row>
    <row r="13" spans="5:19" x14ac:dyDescent="0.3">
      <c r="E13" s="19">
        <v>2</v>
      </c>
      <c r="F13" s="19">
        <v>1933</v>
      </c>
      <c r="G13" s="19"/>
      <c r="H13" s="19"/>
      <c r="I13" s="19"/>
      <c r="J13" s="19"/>
      <c r="K13" s="19"/>
      <c r="L13" s="19"/>
      <c r="M13" s="19">
        <v>2</v>
      </c>
      <c r="N13" s="19">
        <v>2394</v>
      </c>
      <c r="O13" s="19"/>
      <c r="P13" s="19"/>
      <c r="Q13" s="19"/>
      <c r="R13" s="19"/>
      <c r="S13" s="19"/>
    </row>
    <row r="14" spans="5:19" x14ac:dyDescent="0.3">
      <c r="E14" s="19">
        <v>3</v>
      </c>
      <c r="F14" s="19">
        <v>2038</v>
      </c>
      <c r="G14" s="19"/>
      <c r="H14" s="19"/>
      <c r="I14" s="19"/>
      <c r="J14" s="19"/>
      <c r="K14" s="19"/>
      <c r="L14" s="19"/>
      <c r="M14" s="19">
        <v>3</v>
      </c>
      <c r="N14" s="19">
        <v>2150</v>
      </c>
      <c r="O14" s="19"/>
      <c r="P14" s="19"/>
      <c r="Q14" s="19"/>
      <c r="R14" s="19"/>
      <c r="S14" s="19"/>
    </row>
    <row r="15" spans="5:19" x14ac:dyDescent="0.3">
      <c r="E15" s="19">
        <v>4</v>
      </c>
      <c r="F15" s="19">
        <v>1618</v>
      </c>
      <c r="G15" s="19"/>
      <c r="H15" s="19"/>
      <c r="I15" s="19"/>
      <c r="J15" s="19"/>
      <c r="K15" s="19"/>
      <c r="L15" s="19"/>
      <c r="M15" s="19">
        <v>4</v>
      </c>
      <c r="N15" s="19">
        <v>1863</v>
      </c>
      <c r="O15" s="19"/>
      <c r="P15" s="19"/>
      <c r="Q15" s="19"/>
      <c r="R15" s="19"/>
      <c r="S15" s="19"/>
    </row>
    <row r="16" spans="5:19" x14ac:dyDescent="0.3">
      <c r="E16" s="19">
        <v>5</v>
      </c>
      <c r="F16" s="19">
        <v>1453</v>
      </c>
      <c r="G16" s="19"/>
      <c r="H16" s="19"/>
      <c r="I16" s="19"/>
      <c r="J16" s="19"/>
      <c r="K16" s="19"/>
      <c r="L16" s="19"/>
      <c r="M16" s="19">
        <v>5</v>
      </c>
      <c r="N16" s="19">
        <v>2365</v>
      </c>
      <c r="O16" s="19"/>
      <c r="P16" s="19"/>
      <c r="Q16" s="19"/>
      <c r="R16" s="19"/>
      <c r="S16" s="19"/>
    </row>
    <row r="17" spans="1:19" x14ac:dyDescent="0.3">
      <c r="E17" s="19">
        <v>6</v>
      </c>
      <c r="F17" s="19">
        <v>1847</v>
      </c>
      <c r="G17" s="19"/>
      <c r="H17" s="19"/>
      <c r="I17" s="19"/>
      <c r="J17" s="19"/>
      <c r="K17" s="19"/>
      <c r="L17" s="19"/>
      <c r="M17" s="19">
        <v>6</v>
      </c>
      <c r="N17" s="19">
        <v>2103</v>
      </c>
      <c r="O17" s="19"/>
      <c r="P17" s="19"/>
      <c r="Q17" s="19"/>
      <c r="R17" s="19"/>
      <c r="S17" s="19"/>
    </row>
    <row r="18" spans="1:19" x14ac:dyDescent="0.3">
      <c r="E18" s="19">
        <v>7</v>
      </c>
      <c r="F18" s="19">
        <v>2108</v>
      </c>
      <c r="G18" s="19"/>
      <c r="H18" s="19"/>
      <c r="I18" s="19"/>
      <c r="J18" s="19"/>
      <c r="K18" s="19"/>
      <c r="L18" s="19"/>
      <c r="M18" s="19">
        <v>7</v>
      </c>
      <c r="N18" s="19">
        <v>2375</v>
      </c>
      <c r="O18" s="19"/>
      <c r="P18" s="19"/>
      <c r="Q18" s="19"/>
      <c r="R18" s="19"/>
      <c r="S18" s="19"/>
    </row>
    <row r="19" spans="1:19" x14ac:dyDescent="0.3">
      <c r="I19" t="s">
        <v>30</v>
      </c>
      <c r="J19" t="s">
        <v>28</v>
      </c>
      <c r="K19" t="s">
        <v>29</v>
      </c>
      <c r="Q19" t="s">
        <v>27</v>
      </c>
      <c r="R19" t="s">
        <v>28</v>
      </c>
      <c r="S19" t="s">
        <v>29</v>
      </c>
    </row>
    <row r="20" spans="1:19" x14ac:dyDescent="0.3">
      <c r="E20">
        <v>1</v>
      </c>
      <c r="F20">
        <v>2360</v>
      </c>
      <c r="G20">
        <v>0.5</v>
      </c>
      <c r="I20">
        <f>AVERAGE(F20:F26)</f>
        <v>2601.2857142857142</v>
      </c>
      <c r="J20">
        <f>MEDIAN(F20:F26)</f>
        <v>2670</v>
      </c>
      <c r="K20">
        <f>STDEV(F20:F26)</f>
        <v>308.52915274773886</v>
      </c>
      <c r="M20">
        <v>1</v>
      </c>
      <c r="N20">
        <v>3336</v>
      </c>
      <c r="O20">
        <v>0.5</v>
      </c>
      <c r="Q20">
        <f>AVERAGE(N20:N26)</f>
        <v>2892.4285714285716</v>
      </c>
      <c r="R20">
        <f>MEDIAN(N20:N26)</f>
        <v>2844</v>
      </c>
      <c r="S20">
        <f>STDEV(N20:N26)</f>
        <v>475.21148174360513</v>
      </c>
    </row>
    <row r="21" spans="1:19" x14ac:dyDescent="0.3">
      <c r="E21">
        <v>2</v>
      </c>
      <c r="F21">
        <v>2988</v>
      </c>
      <c r="M21">
        <v>2</v>
      </c>
      <c r="N21">
        <v>2496</v>
      </c>
    </row>
    <row r="22" spans="1:19" x14ac:dyDescent="0.3">
      <c r="E22">
        <v>3</v>
      </c>
      <c r="F22">
        <v>2670</v>
      </c>
      <c r="M22">
        <v>3</v>
      </c>
      <c r="N22">
        <v>3080</v>
      </c>
    </row>
    <row r="23" spans="1:19" x14ac:dyDescent="0.3">
      <c r="E23">
        <v>4</v>
      </c>
      <c r="F23">
        <v>2293</v>
      </c>
      <c r="M23">
        <v>4</v>
      </c>
      <c r="N23">
        <v>2722</v>
      </c>
    </row>
    <row r="24" spans="1:19" x14ac:dyDescent="0.3">
      <c r="E24">
        <v>5</v>
      </c>
      <c r="F24">
        <v>2852</v>
      </c>
      <c r="M24">
        <v>5</v>
      </c>
      <c r="N24">
        <v>2844</v>
      </c>
    </row>
    <row r="25" spans="1:19" x14ac:dyDescent="0.3">
      <c r="E25">
        <v>6</v>
      </c>
      <c r="F25">
        <v>2830</v>
      </c>
      <c r="M25">
        <v>6</v>
      </c>
      <c r="N25">
        <v>2201</v>
      </c>
    </row>
    <row r="26" spans="1:19" x14ac:dyDescent="0.3">
      <c r="A26">
        <v>7</v>
      </c>
      <c r="E26">
        <v>7</v>
      </c>
      <c r="F26">
        <v>2216</v>
      </c>
      <c r="M26">
        <v>7</v>
      </c>
      <c r="N26">
        <v>3568</v>
      </c>
    </row>
    <row r="27" spans="1:19" x14ac:dyDescent="0.3">
      <c r="I27" t="s">
        <v>27</v>
      </c>
      <c r="J27" t="s">
        <v>28</v>
      </c>
      <c r="K27" t="s">
        <v>29</v>
      </c>
      <c r="Q27" t="s">
        <v>30</v>
      </c>
      <c r="R27" t="s">
        <v>28</v>
      </c>
      <c r="S27" t="s">
        <v>29</v>
      </c>
    </row>
    <row r="28" spans="1:19" x14ac:dyDescent="0.3">
      <c r="E28">
        <v>1</v>
      </c>
      <c r="F28">
        <v>123</v>
      </c>
      <c r="G28">
        <v>4.5</v>
      </c>
      <c r="I28">
        <f>AVERAGE(F28:F34)</f>
        <v>153.42857142857142</v>
      </c>
      <c r="J28">
        <f>MEDIAN(F28:F34)</f>
        <v>152</v>
      </c>
      <c r="K28">
        <f>STDEV(F28:F34)</f>
        <v>34.219181476949174</v>
      </c>
      <c r="M28">
        <v>1</v>
      </c>
      <c r="N28">
        <v>168</v>
      </c>
      <c r="O28">
        <v>4.5</v>
      </c>
      <c r="Q28">
        <f>AVERAGE(N28:N34)</f>
        <v>173.28571428571428</v>
      </c>
      <c r="R28">
        <f>MEDIAN(N28:N34)</f>
        <v>176</v>
      </c>
      <c r="S28">
        <f>STDEV(N28:N34)</f>
        <v>28.499791143762732</v>
      </c>
    </row>
    <row r="29" spans="1:19" x14ac:dyDescent="0.3">
      <c r="E29">
        <v>2</v>
      </c>
      <c r="F29">
        <v>198</v>
      </c>
      <c r="M29">
        <v>2</v>
      </c>
      <c r="N29">
        <v>187</v>
      </c>
    </row>
    <row r="30" spans="1:19" x14ac:dyDescent="0.3">
      <c r="E30">
        <v>3</v>
      </c>
      <c r="F30">
        <v>152</v>
      </c>
      <c r="M30">
        <v>3</v>
      </c>
      <c r="N30">
        <v>129</v>
      </c>
    </row>
    <row r="31" spans="1:19" x14ac:dyDescent="0.3">
      <c r="E31">
        <v>4</v>
      </c>
      <c r="F31">
        <v>153</v>
      </c>
      <c r="M31">
        <v>4</v>
      </c>
      <c r="N31">
        <v>176</v>
      </c>
    </row>
    <row r="32" spans="1:19" x14ac:dyDescent="0.3">
      <c r="E32">
        <v>5</v>
      </c>
      <c r="F32">
        <v>103</v>
      </c>
      <c r="M32">
        <v>5</v>
      </c>
      <c r="N32">
        <v>217</v>
      </c>
    </row>
    <row r="33" spans="5:19" x14ac:dyDescent="0.3">
      <c r="E33">
        <v>6</v>
      </c>
      <c r="F33">
        <v>152</v>
      </c>
      <c r="M33">
        <v>6</v>
      </c>
      <c r="N33">
        <v>187</v>
      </c>
    </row>
    <row r="34" spans="5:19" x14ac:dyDescent="0.3">
      <c r="E34">
        <v>7</v>
      </c>
      <c r="F34">
        <v>193</v>
      </c>
      <c r="M34">
        <v>7</v>
      </c>
      <c r="N34">
        <v>149</v>
      </c>
    </row>
    <row r="35" spans="5:19" x14ac:dyDescent="0.3">
      <c r="I35" t="s">
        <v>27</v>
      </c>
      <c r="J35" t="s">
        <v>28</v>
      </c>
      <c r="K35" t="s">
        <v>29</v>
      </c>
      <c r="Q35" t="s">
        <v>27</v>
      </c>
      <c r="R35" t="s">
        <v>28</v>
      </c>
      <c r="S35" t="s">
        <v>29</v>
      </c>
    </row>
    <row r="36" spans="5:19" x14ac:dyDescent="0.3">
      <c r="E36">
        <v>1</v>
      </c>
      <c r="F36">
        <v>272</v>
      </c>
      <c r="G36">
        <v>3.5</v>
      </c>
      <c r="I36">
        <f>AVERAGE(F36:F42)</f>
        <v>376.14285714285717</v>
      </c>
      <c r="J36">
        <f>MEDIAN(F36:F42)</f>
        <v>411</v>
      </c>
      <c r="K36">
        <f>STDEV(F36:F42)</f>
        <v>71.820212037718605</v>
      </c>
      <c r="M36">
        <v>1</v>
      </c>
      <c r="N36">
        <v>498</v>
      </c>
      <c r="O36">
        <v>3.5</v>
      </c>
    </row>
    <row r="37" spans="5:19" x14ac:dyDescent="0.3">
      <c r="E37">
        <v>2</v>
      </c>
      <c r="F37">
        <v>375</v>
      </c>
      <c r="M37">
        <v>2</v>
      </c>
      <c r="N37">
        <v>247</v>
      </c>
    </row>
    <row r="38" spans="5:19" x14ac:dyDescent="0.3">
      <c r="E38">
        <v>3</v>
      </c>
      <c r="F38">
        <v>460</v>
      </c>
      <c r="M38">
        <v>3</v>
      </c>
      <c r="N38">
        <v>309</v>
      </c>
    </row>
    <row r="39" spans="5:19" x14ac:dyDescent="0.3">
      <c r="E39">
        <v>4</v>
      </c>
      <c r="F39">
        <v>415</v>
      </c>
      <c r="M39">
        <v>4</v>
      </c>
    </row>
    <row r="40" spans="5:19" x14ac:dyDescent="0.3">
      <c r="E40">
        <v>5</v>
      </c>
      <c r="F40">
        <v>283</v>
      </c>
      <c r="M40">
        <v>5</v>
      </c>
    </row>
    <row r="41" spans="5:19" x14ac:dyDescent="0.3">
      <c r="E41">
        <v>6</v>
      </c>
      <c r="F41">
        <v>417</v>
      </c>
      <c r="M41">
        <v>6</v>
      </c>
    </row>
    <row r="42" spans="5:19" x14ac:dyDescent="0.3">
      <c r="E42">
        <v>7</v>
      </c>
      <c r="F42">
        <v>411</v>
      </c>
      <c r="M42">
        <v>7</v>
      </c>
    </row>
    <row r="43" spans="5:19" x14ac:dyDescent="0.3">
      <c r="E43" s="19"/>
      <c r="F43" s="19"/>
      <c r="G43" s="19"/>
      <c r="H43" s="19"/>
      <c r="I43" s="19" t="s">
        <v>27</v>
      </c>
      <c r="J43" s="19" t="s">
        <v>28</v>
      </c>
      <c r="K43" s="19" t="s">
        <v>29</v>
      </c>
      <c r="L43" s="19"/>
      <c r="M43" s="19"/>
      <c r="N43" s="19"/>
      <c r="O43" s="19"/>
      <c r="P43" s="19"/>
      <c r="Q43" s="19" t="s">
        <v>27</v>
      </c>
      <c r="R43" s="19" t="s">
        <v>28</v>
      </c>
      <c r="S43" s="19" t="s">
        <v>29</v>
      </c>
    </row>
    <row r="44" spans="5:19" x14ac:dyDescent="0.3">
      <c r="E44" s="19">
        <v>1</v>
      </c>
      <c r="F44" s="19">
        <v>2012</v>
      </c>
      <c r="G44" s="19">
        <v>0.75</v>
      </c>
      <c r="H44" s="19"/>
      <c r="I44" s="19">
        <f>AVERAGE(F44:F50)</f>
        <v>1958.8571428571429</v>
      </c>
      <c r="J44" s="19">
        <f>MEDIAN(F44:F50)</f>
        <v>1964</v>
      </c>
      <c r="K44" s="19">
        <f>STDEV(F44:F50)</f>
        <v>187.47482370657005</v>
      </c>
      <c r="L44" s="19"/>
      <c r="M44" s="19">
        <v>1</v>
      </c>
      <c r="N44" s="19">
        <v>3352</v>
      </c>
      <c r="O44" s="19">
        <v>0.75</v>
      </c>
      <c r="P44" s="19"/>
      <c r="Q44" s="19">
        <f>AVERAGE(N44:N50)</f>
        <v>2684.8571428571427</v>
      </c>
      <c r="R44" s="19">
        <f>MEDIAN(N44:N50)</f>
        <v>2756</v>
      </c>
      <c r="S44" s="19">
        <f>STDEV(N44:N50)</f>
        <v>480.73361597022699</v>
      </c>
    </row>
    <row r="45" spans="5:19" x14ac:dyDescent="0.3">
      <c r="E45" s="19">
        <v>2</v>
      </c>
      <c r="F45" s="19">
        <v>1964</v>
      </c>
      <c r="G45" s="19"/>
      <c r="H45" s="19"/>
      <c r="I45" s="19"/>
      <c r="J45" s="19"/>
      <c r="K45" s="19"/>
      <c r="L45" s="19"/>
      <c r="M45" s="19">
        <v>2</v>
      </c>
      <c r="N45" s="19">
        <v>1878</v>
      </c>
      <c r="O45" s="19"/>
      <c r="P45" s="19"/>
      <c r="Q45" s="19"/>
      <c r="R45" s="19"/>
      <c r="S45" s="19"/>
    </row>
    <row r="46" spans="5:19" x14ac:dyDescent="0.3">
      <c r="E46" s="19">
        <v>3</v>
      </c>
      <c r="F46" s="19">
        <v>1702</v>
      </c>
      <c r="G46" s="19"/>
      <c r="H46" s="19"/>
      <c r="I46" s="19"/>
      <c r="J46" s="19"/>
      <c r="K46" s="19"/>
      <c r="L46" s="19"/>
      <c r="M46" s="19">
        <v>3</v>
      </c>
      <c r="N46" s="19">
        <v>2546</v>
      </c>
      <c r="O46" s="19"/>
      <c r="P46" s="19"/>
      <c r="Q46" s="19"/>
      <c r="R46" s="19"/>
      <c r="S46" s="19"/>
    </row>
    <row r="47" spans="5:19" x14ac:dyDescent="0.3">
      <c r="E47" s="19">
        <v>4</v>
      </c>
      <c r="F47" s="19">
        <v>2145</v>
      </c>
      <c r="G47" s="19"/>
      <c r="H47" s="19"/>
      <c r="I47" s="19"/>
      <c r="J47" s="19"/>
      <c r="K47" s="19"/>
      <c r="L47" s="19"/>
      <c r="M47" s="19">
        <v>4</v>
      </c>
      <c r="N47" s="19">
        <v>2756</v>
      </c>
      <c r="O47" s="19"/>
      <c r="P47" s="19"/>
      <c r="Q47" s="19"/>
      <c r="R47" s="19"/>
      <c r="S47" s="19"/>
    </row>
    <row r="48" spans="5:19" x14ac:dyDescent="0.3">
      <c r="E48" s="19">
        <v>5</v>
      </c>
      <c r="F48" s="19">
        <v>1844</v>
      </c>
      <c r="G48" s="19"/>
      <c r="H48" s="19"/>
      <c r="I48" s="19"/>
      <c r="J48" s="19"/>
      <c r="K48" s="19"/>
      <c r="L48" s="19"/>
      <c r="M48" s="19">
        <v>5</v>
      </c>
      <c r="N48" s="19">
        <v>3060</v>
      </c>
      <c r="O48" s="19"/>
      <c r="P48" s="19"/>
      <c r="Q48" s="19"/>
      <c r="R48" s="19"/>
      <c r="S48" s="19"/>
    </row>
    <row r="49" spans="5:19" x14ac:dyDescent="0.3">
      <c r="E49" s="19">
        <v>6</v>
      </c>
      <c r="F49" s="19">
        <v>2230</v>
      </c>
      <c r="G49" s="19"/>
      <c r="H49" s="19"/>
      <c r="I49" s="19"/>
      <c r="J49" s="19"/>
      <c r="K49" s="19"/>
      <c r="L49" s="19"/>
      <c r="M49" s="19">
        <v>6</v>
      </c>
      <c r="N49" s="19">
        <v>2365</v>
      </c>
      <c r="O49" s="19"/>
      <c r="P49" s="19"/>
      <c r="Q49" s="19"/>
      <c r="R49" s="19"/>
      <c r="S49" s="19"/>
    </row>
    <row r="50" spans="5:19" x14ac:dyDescent="0.3">
      <c r="E50" s="19">
        <v>7</v>
      </c>
      <c r="F50" s="19">
        <v>1815</v>
      </c>
      <c r="G50" s="19"/>
      <c r="H50" s="19"/>
      <c r="I50" s="19"/>
      <c r="J50" s="19"/>
      <c r="K50" s="19"/>
      <c r="L50" s="19"/>
      <c r="M50" s="19">
        <v>7</v>
      </c>
      <c r="N50" s="19">
        <v>2837</v>
      </c>
      <c r="O50" s="19"/>
      <c r="P50" s="19"/>
      <c r="Q50" s="19"/>
      <c r="R50" s="19"/>
      <c r="S50" s="19"/>
    </row>
    <row r="51" spans="5:19" x14ac:dyDescent="0.3">
      <c r="E51" s="19"/>
      <c r="F51" s="19"/>
      <c r="G51" s="19"/>
      <c r="H51" s="19"/>
      <c r="I51" s="19" t="s">
        <v>27</v>
      </c>
      <c r="J51" s="19" t="s">
        <v>28</v>
      </c>
      <c r="K51" s="19" t="s">
        <v>29</v>
      </c>
      <c r="L51" s="19"/>
      <c r="M51" s="19"/>
      <c r="N51" s="19"/>
      <c r="O51" s="19"/>
      <c r="P51" s="19"/>
      <c r="Q51" s="19" t="s">
        <v>27</v>
      </c>
      <c r="R51" s="19" t="s">
        <v>28</v>
      </c>
      <c r="S51" s="19" t="s">
        <v>29</v>
      </c>
    </row>
    <row r="52" spans="5:19" x14ac:dyDescent="0.3">
      <c r="E52" s="19">
        <v>1</v>
      </c>
      <c r="F52" s="19">
        <v>1688</v>
      </c>
      <c r="G52">
        <v>0.83</v>
      </c>
      <c r="I52">
        <f>AVERAGE(F52:F58)</f>
        <v>1938.7142857142858</v>
      </c>
      <c r="J52">
        <f>MEDIAN(F52:F58)</f>
        <v>1971</v>
      </c>
      <c r="K52">
        <f>STDEV(F52:F58)</f>
        <v>359.01286619735259</v>
      </c>
      <c r="M52" s="19">
        <v>1</v>
      </c>
      <c r="N52" s="19">
        <v>2499</v>
      </c>
      <c r="O52">
        <v>0.83</v>
      </c>
      <c r="Q52">
        <f>AVERAGE(N52:N58)</f>
        <v>2116.8571428571427</v>
      </c>
      <c r="R52">
        <f>MEDIAN(N52:N58)</f>
        <v>1968</v>
      </c>
      <c r="S52">
        <f>STDEV(N52:N58)</f>
        <v>378.31090766344954</v>
      </c>
    </row>
    <row r="53" spans="5:19" x14ac:dyDescent="0.3">
      <c r="E53" s="19">
        <v>2</v>
      </c>
      <c r="F53" s="19">
        <v>2113</v>
      </c>
      <c r="M53" s="19">
        <v>2</v>
      </c>
      <c r="N53" s="19">
        <v>1968</v>
      </c>
    </row>
    <row r="54" spans="5:19" x14ac:dyDescent="0.3">
      <c r="E54" s="19">
        <v>3</v>
      </c>
      <c r="F54" s="19">
        <v>1971</v>
      </c>
      <c r="M54" s="19">
        <v>3</v>
      </c>
      <c r="N54" s="19">
        <v>1598</v>
      </c>
    </row>
    <row r="55" spans="5:19" x14ac:dyDescent="0.3">
      <c r="E55" s="19">
        <v>4</v>
      </c>
      <c r="F55" s="19">
        <v>1587</v>
      </c>
      <c r="M55" s="19">
        <v>4</v>
      </c>
      <c r="N55" s="19">
        <v>2552</v>
      </c>
    </row>
    <row r="56" spans="5:19" x14ac:dyDescent="0.3">
      <c r="E56" s="19">
        <v>5</v>
      </c>
      <c r="F56" s="19">
        <v>2590</v>
      </c>
      <c r="M56" s="19">
        <v>5</v>
      </c>
      <c r="N56" s="19">
        <v>1823</v>
      </c>
    </row>
    <row r="57" spans="5:19" x14ac:dyDescent="0.3">
      <c r="E57" s="19">
        <v>6</v>
      </c>
      <c r="F57" s="19">
        <v>2033</v>
      </c>
      <c r="M57" s="19">
        <v>6</v>
      </c>
      <c r="N57" s="19">
        <v>2449</v>
      </c>
    </row>
    <row r="58" spans="5:19" x14ac:dyDescent="0.3">
      <c r="E58" s="19">
        <v>7</v>
      </c>
      <c r="F58" s="19">
        <v>1589</v>
      </c>
      <c r="M58" s="19">
        <v>7</v>
      </c>
      <c r="N58" s="19">
        <v>1929</v>
      </c>
    </row>
    <row r="60" spans="5:19" x14ac:dyDescent="0.3">
      <c r="E60">
        <v>1</v>
      </c>
      <c r="F60">
        <v>1611</v>
      </c>
      <c r="G60">
        <v>1.2</v>
      </c>
      <c r="I60" t="s">
        <v>27</v>
      </c>
      <c r="J60" t="s">
        <v>28</v>
      </c>
      <c r="K60" t="s">
        <v>29</v>
      </c>
      <c r="M60">
        <v>1</v>
      </c>
      <c r="N60">
        <v>1585</v>
      </c>
      <c r="O60">
        <v>1.2</v>
      </c>
      <c r="Q60" t="s">
        <v>27</v>
      </c>
      <c r="R60" t="s">
        <v>28</v>
      </c>
      <c r="S60" t="s">
        <v>29</v>
      </c>
    </row>
    <row r="61" spans="5:19" x14ac:dyDescent="0.3">
      <c r="E61">
        <v>2</v>
      </c>
      <c r="F61">
        <v>1392</v>
      </c>
      <c r="I61">
        <f>AVERAGE(F60:F66)</f>
        <v>1503.8571428571429</v>
      </c>
      <c r="J61">
        <f>MEDIAN(F60:F66)</f>
        <v>1487</v>
      </c>
      <c r="K61">
        <f>STDEV(F60:F66)</f>
        <v>150.15817057515116</v>
      </c>
      <c r="M61">
        <v>2</v>
      </c>
      <c r="N61">
        <v>1672</v>
      </c>
      <c r="Q61">
        <f>AVERAGE(N60:N66)</f>
        <v>1840.4285714285713</v>
      </c>
      <c r="R61">
        <f>MEDIAN(N60:N66)</f>
        <v>1909</v>
      </c>
      <c r="S61">
        <f>STDEV(N60:N66)</f>
        <v>265.30162528893811</v>
      </c>
    </row>
    <row r="62" spans="5:19" x14ac:dyDescent="0.3">
      <c r="E62">
        <v>3</v>
      </c>
      <c r="F62">
        <v>1575</v>
      </c>
      <c r="M62">
        <v>3</v>
      </c>
      <c r="N62">
        <v>1909</v>
      </c>
    </row>
    <row r="63" spans="5:19" x14ac:dyDescent="0.3">
      <c r="E63">
        <v>4</v>
      </c>
      <c r="F63">
        <v>1419</v>
      </c>
      <c r="M63">
        <v>4</v>
      </c>
      <c r="N63">
        <v>1466</v>
      </c>
    </row>
    <row r="64" spans="5:19" x14ac:dyDescent="0.3">
      <c r="E64">
        <v>5</v>
      </c>
      <c r="F64">
        <v>1743</v>
      </c>
      <c r="M64">
        <v>5</v>
      </c>
      <c r="N64">
        <v>2019</v>
      </c>
    </row>
    <row r="65" spans="5:14" x14ac:dyDescent="0.3">
      <c r="E65">
        <v>6</v>
      </c>
      <c r="F65">
        <v>1487</v>
      </c>
      <c r="M65">
        <v>6</v>
      </c>
      <c r="N65">
        <v>2120</v>
      </c>
    </row>
    <row r="66" spans="5:14" x14ac:dyDescent="0.3">
      <c r="E66">
        <v>7</v>
      </c>
      <c r="F66">
        <v>1300</v>
      </c>
      <c r="M66">
        <v>7</v>
      </c>
      <c r="N66">
        <v>2112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45175-C96E-4252-92EC-F89521FEF431}">
  <dimension ref="B4:K15"/>
  <sheetViews>
    <sheetView workbookViewId="0">
      <selection activeCell="J8" sqref="J8"/>
    </sheetView>
  </sheetViews>
  <sheetFormatPr defaultRowHeight="14.4" x14ac:dyDescent="0.3"/>
  <cols>
    <col min="4" max="4" width="14.77734375" bestFit="1" customWidth="1"/>
    <col min="5" max="5" width="13" customWidth="1"/>
  </cols>
  <sheetData>
    <row r="4" spans="2:11" x14ac:dyDescent="0.3">
      <c r="C4" s="18" t="s">
        <v>31</v>
      </c>
      <c r="J4" s="18" t="s">
        <v>35</v>
      </c>
    </row>
    <row r="5" spans="2:11" x14ac:dyDescent="0.3">
      <c r="B5" t="s">
        <v>24</v>
      </c>
      <c r="C5" t="s">
        <v>32</v>
      </c>
      <c r="D5" t="s">
        <v>34</v>
      </c>
      <c r="I5" t="s">
        <v>24</v>
      </c>
      <c r="J5" t="s">
        <v>32</v>
      </c>
      <c r="K5" t="s">
        <v>33</v>
      </c>
    </row>
    <row r="6" spans="2:11" x14ac:dyDescent="0.3">
      <c r="B6">
        <v>1</v>
      </c>
      <c r="C6">
        <v>592</v>
      </c>
      <c r="D6">
        <v>8.3800000000000008</v>
      </c>
      <c r="I6">
        <v>1</v>
      </c>
      <c r="J6">
        <v>383</v>
      </c>
      <c r="K6">
        <v>7.2</v>
      </c>
    </row>
    <row r="7" spans="2:11" x14ac:dyDescent="0.3">
      <c r="B7">
        <v>2</v>
      </c>
      <c r="C7">
        <v>497</v>
      </c>
      <c r="D7">
        <v>8.9</v>
      </c>
      <c r="I7">
        <v>2</v>
      </c>
      <c r="J7">
        <v>121</v>
      </c>
      <c r="K7">
        <v>6.5</v>
      </c>
    </row>
    <row r="8" spans="2:11" x14ac:dyDescent="0.3">
      <c r="B8">
        <v>3</v>
      </c>
      <c r="C8">
        <v>481</v>
      </c>
      <c r="D8">
        <v>9.27</v>
      </c>
      <c r="I8">
        <v>3</v>
      </c>
    </row>
    <row r="9" spans="2:11" x14ac:dyDescent="0.3">
      <c r="B9">
        <v>4</v>
      </c>
      <c r="C9">
        <v>513</v>
      </c>
      <c r="D9">
        <v>11.3</v>
      </c>
      <c r="I9">
        <v>4</v>
      </c>
    </row>
    <row r="10" spans="2:11" x14ac:dyDescent="0.3">
      <c r="B10">
        <v>5</v>
      </c>
      <c r="C10">
        <v>580</v>
      </c>
      <c r="D10">
        <v>9.1</v>
      </c>
      <c r="I10">
        <v>5</v>
      </c>
    </row>
    <row r="11" spans="2:11" x14ac:dyDescent="0.3">
      <c r="B11">
        <v>6</v>
      </c>
      <c r="C11">
        <v>535</v>
      </c>
      <c r="D11">
        <v>12.64</v>
      </c>
      <c r="I11">
        <v>6</v>
      </c>
    </row>
    <row r="12" spans="2:11" x14ac:dyDescent="0.3">
      <c r="B12">
        <v>7</v>
      </c>
      <c r="C12">
        <v>591</v>
      </c>
      <c r="D12">
        <v>11.5</v>
      </c>
      <c r="I12">
        <v>7</v>
      </c>
    </row>
    <row r="13" spans="2:11" x14ac:dyDescent="0.3">
      <c r="B13">
        <v>8</v>
      </c>
      <c r="C13">
        <v>578</v>
      </c>
      <c r="D13">
        <v>11.35</v>
      </c>
      <c r="I13">
        <v>8</v>
      </c>
    </row>
    <row r="14" spans="2:11" x14ac:dyDescent="0.3">
      <c r="B14">
        <v>9</v>
      </c>
      <c r="C14">
        <v>467</v>
      </c>
      <c r="D14">
        <v>7.4</v>
      </c>
      <c r="I14">
        <v>9</v>
      </c>
    </row>
    <row r="15" spans="2:11" x14ac:dyDescent="0.3">
      <c r="B15">
        <v>10</v>
      </c>
      <c r="C15">
        <v>640</v>
      </c>
      <c r="D15">
        <v>10</v>
      </c>
      <c r="I15">
        <v>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BasicSignalInputAnalysis</vt:lpstr>
      <vt:lpstr>NormalizedPeakDensity</vt:lpstr>
      <vt:lpstr>NormalizedFreq@maxAmplitude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Butchko</dc:creator>
  <cp:lastModifiedBy>Sam Butchko</cp:lastModifiedBy>
  <dcterms:created xsi:type="dcterms:W3CDTF">2020-05-20T18:37:13Z</dcterms:created>
  <dcterms:modified xsi:type="dcterms:W3CDTF">2020-05-27T00:11:49Z</dcterms:modified>
</cp:coreProperties>
</file>