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ma2\Downloads\"/>
    </mc:Choice>
  </mc:AlternateContent>
  <xr:revisionPtr revIDLastSave="0" documentId="13_ncr:1_{B69A46D3-A891-496F-A6BA-EA797E60A8DA}" xr6:coauthVersionLast="47" xr6:coauthVersionMax="47" xr10:uidLastSave="{00000000-0000-0000-0000-000000000000}"/>
  <bookViews>
    <workbookView xWindow="-120" yWindow="-120" windowWidth="24240" windowHeight="13020" activeTab="1" xr2:uid="{EE4714B8-AA25-41D2-8A42-9CB40BD90A93}"/>
  </bookViews>
  <sheets>
    <sheet name="Fact" sheetId="2" r:id="rId1"/>
    <sheet name="dashbord" sheetId="3" r:id="rId2"/>
  </sheets>
  <definedNames>
    <definedName name="Slicer_category">#N/A</definedName>
    <definedName name="Slicer_customer_gender">#N/A</definedName>
    <definedName name="Slicer_payment_method">#N/A</definedName>
    <definedName name="Slicer_region">#N/A</definedName>
    <definedName name="Slicer_returned">#N/A</definedName>
    <definedName name="Slicer_Year">#N/A</definedName>
  </definedNames>
  <calcPr calcId="191029"/>
  <pivotCaches>
    <pivotCache cacheId="3241" r:id="rId3"/>
    <pivotCache cacheId="3244" r:id="rId4"/>
    <pivotCache cacheId="3247" r:id="rId5"/>
    <pivotCache cacheId="3250" r:id="rId6"/>
    <pivotCache cacheId="3253" r:id="rId7"/>
    <pivotCache cacheId="3256" r:id="rId8"/>
    <pivotCache cacheId="3259" r:id="rId9"/>
    <pivotCache cacheId="3262" r:id="rId10"/>
    <pivotCache cacheId="3265" r:id="rId11"/>
    <pivotCache cacheId="3268" r:id="rId12"/>
    <pivotCache cacheId="3271" r:id="rId13"/>
    <pivotCache cacheId="3274" r:id="rId14"/>
    <pivotCache cacheId="3277" r:id="rId15"/>
    <pivotCache cacheId="3280" r:id="rId16"/>
    <pivotCache cacheId="3283" r:id="rId17"/>
    <pivotCache cacheId="3286" r:id="rId18"/>
    <pivotCache cacheId="3289" r:id="rId19"/>
    <pivotCache cacheId="3292" r:id="rId20"/>
    <pivotCache cacheId="3295" r:id="rId21"/>
    <pivotCache cacheId="3298" r:id="rId22"/>
  </pivotCaches>
  <extLst>
    <ext xmlns:x14="http://schemas.microsoft.com/office/spreadsheetml/2009/9/main" uri="{876F7934-8845-4945-9796-88D515C7AA90}">
      <x14:pivotCaches>
        <pivotCache cacheId="18"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e3e7ed9e-276d-48c6-bd45-0486288db272" name="Fact" connection="Query - Fact"/>
          <x15:modelTable id="Product Dim_1a267f7e-88e8-4628-9dbc-0e8da9a1a35e" name="Product Dim" connection="Query - Product Dim"/>
          <x15:modelTable id="Customer Dim_d3236576-d6c8-4160-ab18-fbc6b518d82f" name="Customer Dim" connection="Query - Customer Dim"/>
          <x15:modelTable id="Date Dim_bf3cd753-4e97-4079-ad86-962a59f07711" name="Date Dim" connection="Query - Date Dim"/>
          <x15:modelTable id="Payment Dim_346288d4-987c-49ec-86f0-239facc9b0d4" name="Payment Dim" connection="Query - Payment Dim"/>
          <x15:modelTable id="Return Dim_4124eb2b-1bfd-4e6c-8898-ea215fea3dad" name="Return Dim" connection="Query - Return Dim"/>
        </x15:modelTables>
        <x15:modelRelationships>
          <x15:modelRelationship fromTable="Fact" fromColumn="product_id" toTable="Product Dim" toColumn="product_id"/>
          <x15:modelRelationship fromTable="Fact" fromColumn="customer_id" toTable="Customer Dim" toColumn="customer_id"/>
          <x15:modelRelationship fromTable="Fact" fromColumn="order_date" toTable="Date Dim" toColumn="order_date"/>
          <x15:modelRelationship fromTable="Fact" fromColumn="payment_method" toTable="Payment Dim" toColumn="payment_method"/>
          <x15:modelRelationship fromTable="Fact" fromColumn="returned" toTable="Return Dim" toColumn="returne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5" i="2" l="1"/>
  <c r="F24" i="2"/>
  <c r="F6" i="2"/>
  <c r="F18" i="2"/>
  <c r="F14" i="2"/>
  <c r="F31" i="2"/>
  <c r="F28" i="2"/>
  <c r="F21" i="2"/>
  <c r="F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7A8DA9-BAE0-4126-A7A5-EB2AF7202C8D}" name="Query - Customer Dim" description="Connection to the 'Customer Dim' query in the workbook." type="100" refreshedVersion="8" minRefreshableVersion="5">
    <extLst>
      <ext xmlns:x15="http://schemas.microsoft.com/office/spreadsheetml/2010/11/main" uri="{DE250136-89BD-433C-8126-D09CA5730AF9}">
        <x15:connection id="af8e481b-e3b6-4652-ade6-322af4d8d2d0"/>
      </ext>
    </extLst>
  </connection>
  <connection id="2" xr16:uid="{DE62CCCD-F8AA-432C-989F-340ADC14B024}" name="Query - Date Dim" description="Connection to the 'Date Dim' query in the workbook." type="100" refreshedVersion="8" minRefreshableVersion="5">
    <extLst>
      <ext xmlns:x15="http://schemas.microsoft.com/office/spreadsheetml/2010/11/main" uri="{DE250136-89BD-433C-8126-D09CA5730AF9}">
        <x15:connection id="a48a3e61-5a1a-4582-9df3-d12d33a22f6c">
          <x15:oledbPr connection="Provider=Microsoft.Mashup.OleDb.1;Data Source=$Workbook$;Location=&quot;Date Dim&quot;;Extended Properties=&quot;&quot;">
            <x15:dbTables>
              <x15:dbTable name="Date Dim"/>
            </x15:dbTables>
          </x15:oledbPr>
        </x15:connection>
      </ext>
    </extLst>
  </connection>
  <connection id="3" xr16:uid="{0A9AE39D-2B50-4AE8-9DC8-E75114E4F61C}" name="Query - Fact" description="Connection to the 'Fact' query in the workbook." type="100" refreshedVersion="8" minRefreshableVersion="5">
    <extLst>
      <ext xmlns:x15="http://schemas.microsoft.com/office/spreadsheetml/2010/11/main" uri="{DE250136-89BD-433C-8126-D09CA5730AF9}">
        <x15:connection id="84da7e06-ada4-4837-b6a7-76841f848af1">
          <x15:oledbPr connection="Provider=Microsoft.Mashup.OleDb.1;Data Source=$Workbook$;Location=Fact;Extended Properties=&quot;&quot;">
            <x15:dbTables>
              <x15:dbTable name="Fact"/>
            </x15:dbTables>
          </x15:oledbPr>
        </x15:connection>
      </ext>
    </extLst>
  </connection>
  <connection id="4" xr16:uid="{31973F6A-67E7-4957-8450-E8B1A8E935A4}" name="Query - Payment Dim" description="Connection to the 'Payment Dim' query in the workbook." type="100" refreshedVersion="8" minRefreshableVersion="5">
    <extLst>
      <ext xmlns:x15="http://schemas.microsoft.com/office/spreadsheetml/2010/11/main" uri="{DE250136-89BD-433C-8126-D09CA5730AF9}">
        <x15:connection id="93e5d516-1c13-4b94-b48e-316c5bd8c43b">
          <x15:oledbPr connection="Provider=Microsoft.Mashup.OleDb.1;Data Source=$Workbook$;Location=&quot;Payment Dim&quot;;Extended Properties=&quot;&quot;">
            <x15:dbTables>
              <x15:dbTable name="Payment Dim"/>
            </x15:dbTables>
          </x15:oledbPr>
        </x15:connection>
      </ext>
    </extLst>
  </connection>
  <connection id="5" xr16:uid="{3DDFB7A9-3C30-4A61-9CB2-EEA7422B0619}" name="Query - Product Dim" description="Connection to the 'Product Dim' query in the workbook." type="100" refreshedVersion="8" minRefreshableVersion="5">
    <extLst>
      <ext xmlns:x15="http://schemas.microsoft.com/office/spreadsheetml/2010/11/main" uri="{DE250136-89BD-433C-8126-D09CA5730AF9}">
        <x15:connection id="9f487f1c-e43c-4e38-ab85-933ed8d0398e">
          <x15:oledbPr connection="Provider=Microsoft.Mashup.OleDb.1;Data Source=$Workbook$;Location=&quot;Product Dim&quot;;Extended Properties=&quot;&quot;">
            <x15:dbTables>
              <x15:dbTable name="Product Dim"/>
            </x15:dbTables>
          </x15:oledbPr>
        </x15:connection>
      </ext>
    </extLst>
  </connection>
  <connection id="6" xr16:uid="{99389C04-2850-4150-A698-6257A425502C}" name="Query - Return Dim" description="Connection to the 'Return Dim' query in the workbook." type="100" refreshedVersion="8" minRefreshableVersion="5">
    <extLst>
      <ext xmlns:x15="http://schemas.microsoft.com/office/spreadsheetml/2010/11/main" uri="{DE250136-89BD-433C-8126-D09CA5730AF9}">
        <x15:connection id="66423231-0db3-4462-964a-52f0cb13f1ae">
          <x15:oledbPr connection="Provider=Microsoft.Mashup.OleDb.1;Data Source=$Workbook$;Location=&quot;Return Dim&quot;;Extended Properties=&quot;&quot;">
            <x15:dbTables>
              <x15:dbTable name="Return Dim"/>
            </x15:dbTables>
          </x15:oledbPr>
        </x15:connection>
      </ext>
    </extLst>
  </connection>
  <connection id="7" xr16:uid="{68571EF6-D305-410D-937C-710BE738FC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<sst xmlns="http://schemas.openxmlformats.org/spreadsheetml/2006/main" count="97" uniqueCount="57">
  <si>
    <t xml:space="preserve">total sales </t>
  </si>
  <si>
    <t>total profit</t>
  </si>
  <si>
    <t xml:space="preserve">total quantity </t>
  </si>
  <si>
    <t xml:space="preserve">avg discount </t>
  </si>
  <si>
    <t xml:space="preserve">avg Delivery </t>
  </si>
  <si>
    <t xml:space="preserve">Average Order Value </t>
  </si>
  <si>
    <t xml:space="preserve">Orders </t>
  </si>
  <si>
    <t xml:space="preserve">total returned </t>
  </si>
  <si>
    <t>Row Labels</t>
  </si>
  <si>
    <t>Beauty</t>
  </si>
  <si>
    <t>Electronics</t>
  </si>
  <si>
    <t>Fashion</t>
  </si>
  <si>
    <t>Grocery</t>
  </si>
  <si>
    <t>Home</t>
  </si>
  <si>
    <t>Sports</t>
  </si>
  <si>
    <t>Toys</t>
  </si>
  <si>
    <t>Grand Total</t>
  </si>
  <si>
    <t>Central</t>
  </si>
  <si>
    <t>East</t>
  </si>
  <si>
    <t>North</t>
  </si>
  <si>
    <t>South</t>
  </si>
  <si>
    <t>West</t>
  </si>
  <si>
    <t>April</t>
  </si>
  <si>
    <t>August</t>
  </si>
  <si>
    <t>December</t>
  </si>
  <si>
    <t>February</t>
  </si>
  <si>
    <t>January</t>
  </si>
  <si>
    <t>July</t>
  </si>
  <si>
    <t>June</t>
  </si>
  <si>
    <t>March</t>
  </si>
  <si>
    <t>May</t>
  </si>
  <si>
    <t>November</t>
  </si>
  <si>
    <t>October</t>
  </si>
  <si>
    <t>September</t>
  </si>
  <si>
    <t>COD</t>
  </si>
  <si>
    <t>Credit Card</t>
  </si>
  <si>
    <t>Debit Card</t>
  </si>
  <si>
    <t>PayPal</t>
  </si>
  <si>
    <t>UPI</t>
  </si>
  <si>
    <t>Wallet</t>
  </si>
  <si>
    <t>No</t>
  </si>
  <si>
    <t>Yes</t>
  </si>
  <si>
    <t xml:space="preserve">total customer </t>
  </si>
  <si>
    <t>"18-25"</t>
  </si>
  <si>
    <t>"26-35"</t>
  </si>
  <si>
    <t>"36-45"</t>
  </si>
  <si>
    <t>"46-55"</t>
  </si>
  <si>
    <t>"56-70"</t>
  </si>
  <si>
    <t>v</t>
  </si>
  <si>
    <t>Friday</t>
  </si>
  <si>
    <t>Monday</t>
  </si>
  <si>
    <t>Saturday</t>
  </si>
  <si>
    <t>Sunday</t>
  </si>
  <si>
    <t>Thursday</t>
  </si>
  <si>
    <t>Tuesday</t>
  </si>
  <si>
    <t>Wednesday</t>
  </si>
  <si>
    <t>Last Refresh: 05 Jul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</si>
</sst>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5" x14ac:knownFonts="1">
    <font>
      <sz val="11"/>
      <color theme="1"/>
      <name val="Aptos Narrow"/>
      <family val="2"/>
      <scheme val="minor"/>
    </font>
    <font>
      <sz val="11"/>
      <color theme="1"/>
      <name val="Aptos Narrow"/>
      <family val="2"/>
      <scheme val="minor"/>
    </font>
    <font>
      <sz val="11"/>
      <color theme="1"/>
      <name val="Segoe UI Semibold"/>
      <family val="2"/>
    </font>
    <font>
      <b/>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111827"/>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2" fontId="0" fillId="0" borderId="0" xfId="0" applyNumberFormat="1"/>
    <xf numFmtId="0" fontId="0" fillId="0" borderId="0" xfId="0" pivotButton="1"/>
    <xf numFmtId="44" fontId="0" fillId="0" borderId="0" xfId="0" applyNumberFormat="1"/>
    <xf numFmtId="44" fontId="0" fillId="0" borderId="0" xfId="1" applyFont="1"/>
    <xf numFmtId="1" fontId="0" fillId="0" borderId="0" xfId="0" applyNumberFormat="1"/>
    <xf numFmtId="4" fontId="0" fillId="0" borderId="0" xfId="0" applyNumberFormat="1"/>
    <xf numFmtId="0" fontId="0" fillId="0" borderId="0" xfId="0" applyAlignment="1">
      <alignment horizontal="left"/>
    </xf>
    <xf numFmtId="3" fontId="0" fillId="0" borderId="0" xfId="0" applyNumberFormat="1"/>
    <xf numFmtId="0" fontId="2" fillId="2" borderId="0" xfId="0" applyFont="1" applyFill="1"/>
    <xf numFmtId="0" fontId="0" fillId="2" borderId="0" xfId="0" applyFill="1"/>
    <xf numFmtId="0" fontId="3" fillId="2" borderId="0" xfId="0" applyFont="1" applyFill="1"/>
    <xf numFmtId="10" fontId="0" fillId="0" borderId="0" xfId="0" applyNumberFormat="1"/>
    <xf numFmtId="0" fontId="4" fillId="2" borderId="0" xfId="0" applyFont="1" applyFill="1"/>
  </cellXfs>
  <cellStyles count="2">
    <cellStyle name="Currency" xfId="1" builtinId="4"/>
    <cellStyle name="Normal" xfId="0" builtinId="0"/>
  </cellStyles>
  <dxfs count="939">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4" formatCode="_(&quot;$&quot;* #,##0.00_);_(&quot;$&quot;* \(#,##0.00\);_(&quot;$&quot;* &quot;-&quot;??_);_(@_)"/>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font>
        <b/>
        <i val="0"/>
        <color theme="0" tint="-0.24994659260841701"/>
      </font>
      <fill>
        <patternFill>
          <bgColor rgb="FF0B132B"/>
        </patternFill>
      </fill>
      <border diagonalUp="0" diagonalDown="0">
        <left/>
        <right/>
        <top/>
        <bottom/>
        <vertical/>
        <horizontal/>
      </border>
    </dxf>
    <dxf>
      <font>
        <color theme="0" tint="-0.24994659260841701"/>
      </font>
      <fill>
        <patternFill>
          <bgColor rgb="FF1E293B"/>
        </patternFill>
      </fill>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4" formatCode="#,##0.00"/>
    </dxf>
    <dxf>
      <numFmt numFmtId="34" formatCode="_(&quot;$&quot;* #,##0.00_);_(&quot;$&quot;* \(#,##0.00\);_(&quot;$&quot;* &quot;-&quot;??_);_(@_)"/>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4" formatCode="_(&quot;$&quot;* #,##0.00_);_(&quot;$&quot;* \(#,##0.00\);_(&quot;$&quot;* &quot;-&quot;??_);_(@_)"/>
    </dxf>
    <dxf>
      <numFmt numFmtId="3" formatCode="#,##0"/>
    </dxf>
    <dxf>
      <numFmt numFmtId="3" formatCode="#,##0"/>
    </dxf>
    <dxf>
      <numFmt numFmtId="3" formatCode="#,##0"/>
    </dxf>
    <dxf>
      <numFmt numFmtId="3" formatCode="#,##0"/>
    </dxf>
    <dxf>
      <numFmt numFmtId="3" formatCode="#,##0"/>
    </dxf>
    <dxf>
      <numFmt numFmtId="4" formatCode="#,##0.00"/>
    </dxf>
  </dxfs>
  <tableStyles count="2" defaultTableStyle="TableStyleMedium2" defaultPivotStyle="PivotStyleLight16">
    <tableStyle name="Invisible" pivot="0" table="0" count="0" xr9:uid="{9DD33F3E-8E9C-41DC-99B4-E9D3ABD6BF33}"/>
    <tableStyle name="Slicer Style 1" pivot="0" table="0" count="9" xr9:uid="{D24A4EDA-8B94-415C-BE48-FBC834B15D2D}">
      <tableStyleElement type="wholeTable" dxfId="783"/>
      <tableStyleElement type="headerRow" dxfId="782"/>
    </tableStyle>
  </tableStyles>
  <colors>
    <mruColors>
      <color rgb="FF1E293B"/>
      <color rgb="FF06173C"/>
      <color rgb="FF64748B"/>
      <color rgb="FF475569"/>
      <color rgb="FF60A5FA"/>
      <color rgb="FF2563EB"/>
      <color rgb="FF94A3B8"/>
      <color rgb="FF334155"/>
      <color rgb="FF3B82F6"/>
      <color rgb="FF0B132B"/>
    </mruColors>
  </colors>
  <extLst>
    <ext xmlns:x14="http://schemas.microsoft.com/office/spreadsheetml/2009/9/main" uri="{46F421CA-312F-682f-3DD2-61675219B42D}">
      <x14:dxfs count="14">
        <dxf>
          <fill>
            <patternFill>
              <bgColor rgb="FF64748B"/>
            </patternFill>
          </fill>
        </dxf>
        <dxf>
          <fill>
            <patternFill>
              <bgColor rgb="FF06173C"/>
            </patternFill>
          </fill>
        </dxf>
        <dxf>
          <fill>
            <patternFill>
              <bgColor rgb="FF475569"/>
            </patternFill>
          </fill>
        </dxf>
        <dxf>
          <font>
            <color theme="0"/>
          </font>
          <fill>
            <patternFill>
              <bgColor rgb="FF64748B"/>
            </patternFill>
          </fill>
        </dxf>
        <dxf>
          <font>
            <color theme="0"/>
          </font>
          <fill>
            <patternFill>
              <bgColor rgb="FF1E293B"/>
            </patternFill>
          </fill>
        </dxf>
        <dxf>
          <font>
            <color theme="0" tint="-0.24994659260841701"/>
          </font>
          <fill>
            <patternFill>
              <bgColor rgb="FF475569"/>
            </patternFill>
          </fill>
        </dxf>
        <dxf>
          <font>
            <color theme="0" tint="-0.24994659260841701"/>
          </font>
          <fill>
            <patternFill>
              <bgColor rgb="FF334155"/>
            </patternFill>
          </fill>
        </dxf>
        <dxf>
          <fill>
            <patternFill>
              <bgColor rgb="FF64748B"/>
            </patternFill>
          </fill>
        </dxf>
        <dxf>
          <fill>
            <patternFill>
              <bgColor rgb="FF06173C"/>
            </patternFill>
          </fill>
        </dxf>
        <dxf>
          <fill>
            <patternFill>
              <bgColor rgb="FF475569"/>
            </patternFill>
          </fill>
        </dxf>
        <dxf>
          <font>
            <color theme="0"/>
          </font>
          <fill>
            <patternFill>
              <bgColor rgb="FF64748B"/>
            </patternFill>
          </fill>
        </dxf>
        <dxf>
          <font>
            <color theme="0"/>
          </font>
          <fill>
            <patternFill>
              <bgColor rgb="FF1E293B"/>
            </patternFill>
          </fill>
        </dxf>
        <dxf>
          <font>
            <color rgb="FF94A3B8"/>
          </font>
          <fill>
            <patternFill>
              <bgColor rgb="FF475569"/>
            </patternFill>
          </fill>
        </dxf>
        <dxf>
          <font>
            <color rgb="FF334155"/>
          </font>
          <fill>
            <patternFill>
              <bgColor rgb="FF33415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9.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16" Type="http://schemas.openxmlformats.org/officeDocument/2006/relationships/pivotCacheDefinition" Target="pivotCache/pivotCacheDefinition14.xml"/><Relationship Id="rId11" Type="http://schemas.openxmlformats.org/officeDocument/2006/relationships/pivotCacheDefinition" Target="pivotCache/pivotCacheDefinition9.xml"/><Relationship Id="rId24" Type="http://schemas.microsoft.com/office/2007/relationships/slicerCache" Target="slicerCaches/slicerCache1.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pivotCacheDefinition" Target="pivotCache/pivotCacheDefinition3.xml"/><Relationship Id="rId61" Type="http://schemas.openxmlformats.org/officeDocument/2006/relationships/customXml" Target="../customXml/item26.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microsoft.com/office/2007/relationships/slicerCache" Target="slicerCaches/slicerCache4.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77" Type="http://schemas.openxmlformats.org/officeDocument/2006/relationships/customXml" Target="../customXml/item42.xml"/><Relationship Id="rId8" Type="http://schemas.openxmlformats.org/officeDocument/2006/relationships/pivotCacheDefinition" Target="pivotCache/pivotCacheDefinition6.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microsoft.com/office/2007/relationships/slicerCache" Target="slicerCaches/slicerCache2.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8.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ivotCacheDefinition" Target="pivotCache/pivotCacheDefinition21.xml"/><Relationship Id="rId28" Type="http://schemas.microsoft.com/office/2007/relationships/slicerCache" Target="slicerCaches/slicerCache5.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8.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78" Type="http://schemas.openxmlformats.org/officeDocument/2006/relationships/customXml" Target="../customXml/item4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7" Type="http://schemas.openxmlformats.org/officeDocument/2006/relationships/pivotCacheDefinition" Target="pivotCache/pivotCacheDefinition5.xml"/><Relationship Id="rId71" Type="http://schemas.openxmlformats.org/officeDocument/2006/relationships/customXml" Target="../customXml/item36.xml"/><Relationship Id="rId2" Type="http://schemas.openxmlformats.org/officeDocument/2006/relationships/worksheet" Target="worksheets/sheet2.xml"/><Relationship Id="rId29"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project2.xlsx]Fact!sales per category</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Fact!$I$5</c:f>
              <c:strCache>
                <c:ptCount val="1"/>
                <c:pt idx="0">
                  <c:v>Total</c:v>
                </c:pt>
              </c:strCache>
            </c:strRef>
          </c:tx>
          <c:spPr>
            <a:solidFill>
              <a:schemeClr val="accent1"/>
            </a:solidFill>
            <a:ln>
              <a:noFill/>
            </a:ln>
            <a:effectLst/>
          </c:spPr>
          <c:invertIfNegative val="0"/>
          <c:cat>
            <c:strRef>
              <c:f>Fact!$H$6:$H$12</c:f>
              <c:strCache>
                <c:ptCount val="7"/>
                <c:pt idx="0">
                  <c:v>Beauty</c:v>
                </c:pt>
                <c:pt idx="1">
                  <c:v>Electronics</c:v>
                </c:pt>
                <c:pt idx="2">
                  <c:v>Fashion</c:v>
                </c:pt>
                <c:pt idx="3">
                  <c:v>Grocery</c:v>
                </c:pt>
                <c:pt idx="4">
                  <c:v>Home</c:v>
                </c:pt>
                <c:pt idx="5">
                  <c:v>Sports</c:v>
                </c:pt>
                <c:pt idx="6">
                  <c:v>Toys</c:v>
                </c:pt>
              </c:strCache>
            </c:strRef>
          </c:cat>
          <c:val>
            <c:numRef>
              <c:f>Fact!$I$6:$I$12</c:f>
              <c:numCache>
                <c:formatCode>#,##0.00</c:formatCode>
                <c:ptCount val="7"/>
                <c:pt idx="0">
                  <c:v>320340.77</c:v>
                </c:pt>
                <c:pt idx="1">
                  <c:v>2652219.12</c:v>
                </c:pt>
                <c:pt idx="2">
                  <c:v>638123.80000000005</c:v>
                </c:pt>
                <c:pt idx="3">
                  <c:v>248863.5</c:v>
                </c:pt>
                <c:pt idx="4">
                  <c:v>1050472.8500000001</c:v>
                </c:pt>
                <c:pt idx="5">
                  <c:v>661734.76</c:v>
                </c:pt>
                <c:pt idx="6">
                  <c:v>293538.25</c:v>
                </c:pt>
              </c:numCache>
            </c:numRef>
          </c:val>
          <c:extLst>
            <c:ext xmlns:c16="http://schemas.microsoft.com/office/drawing/2014/chart" uri="{C3380CC4-5D6E-409C-BE32-E72D297353CC}">
              <c16:uniqueId val="{00000000-FD27-4094-B503-71916B6C920E}"/>
            </c:ext>
          </c:extLst>
        </c:ser>
        <c:dLbls>
          <c:showLegendKey val="0"/>
          <c:showVal val="0"/>
          <c:showCatName val="0"/>
          <c:showSerName val="0"/>
          <c:showPercent val="0"/>
          <c:showBubbleSize val="0"/>
        </c:dLbls>
        <c:gapWidth val="219"/>
        <c:overlap val="-27"/>
        <c:axId val="737629663"/>
        <c:axId val="1505735663"/>
      </c:barChart>
      <c:catAx>
        <c:axId val="73762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735663"/>
        <c:crosses val="autoZero"/>
        <c:auto val="1"/>
        <c:lblAlgn val="ctr"/>
        <c:lblOffset val="100"/>
        <c:noMultiLvlLbl val="0"/>
      </c:catAx>
      <c:valAx>
        <c:axId val="1505735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62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project2.xlsx]Fact!sales per month</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3654054242514"/>
          <c:y val="8.7431693989071038E-2"/>
          <c:w val="0.8419186391349156"/>
          <c:h val="0.68610860117895101"/>
        </c:manualLayout>
      </c:layout>
      <c:lineChart>
        <c:grouping val="standard"/>
        <c:varyColors val="0"/>
        <c:ser>
          <c:idx val="0"/>
          <c:order val="0"/>
          <c:tx>
            <c:strRef>
              <c:f>Fact!$I$24</c:f>
              <c:strCache>
                <c:ptCount val="1"/>
                <c:pt idx="0">
                  <c:v>Total</c:v>
                </c:pt>
              </c:strCache>
            </c:strRef>
          </c:tx>
          <c:spPr>
            <a:ln w="28575" cap="rnd">
              <a:solidFill>
                <a:schemeClr val="accent1"/>
              </a:solidFill>
              <a:round/>
            </a:ln>
            <a:effectLst/>
          </c:spPr>
          <c:marker>
            <c:symbol val="none"/>
          </c:marker>
          <c:cat>
            <c:strRef>
              <c:f>Fact!$H$25:$H$36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Fact!$I$25:$I$36</c:f>
              <c:numCache>
                <c:formatCode>#,##0.00</c:formatCode>
                <c:ptCount val="12"/>
                <c:pt idx="0">
                  <c:v>442156.3</c:v>
                </c:pt>
                <c:pt idx="1">
                  <c:v>443352.17</c:v>
                </c:pt>
                <c:pt idx="2">
                  <c:v>487523.09</c:v>
                </c:pt>
                <c:pt idx="3">
                  <c:v>528620.68999999994</c:v>
                </c:pt>
                <c:pt idx="4">
                  <c:v>513402.69</c:v>
                </c:pt>
                <c:pt idx="5">
                  <c:v>482931.66</c:v>
                </c:pt>
                <c:pt idx="6">
                  <c:v>502962.9</c:v>
                </c:pt>
                <c:pt idx="7">
                  <c:v>456421.7</c:v>
                </c:pt>
                <c:pt idx="8">
                  <c:v>461857.67</c:v>
                </c:pt>
                <c:pt idx="9">
                  <c:v>521434.01</c:v>
                </c:pt>
                <c:pt idx="10">
                  <c:v>490858.95</c:v>
                </c:pt>
                <c:pt idx="11">
                  <c:v>533771.22</c:v>
                </c:pt>
              </c:numCache>
            </c:numRef>
          </c:val>
          <c:smooth val="0"/>
          <c:extLst>
            <c:ext xmlns:c16="http://schemas.microsoft.com/office/drawing/2014/chart" uri="{C3380CC4-5D6E-409C-BE32-E72D297353CC}">
              <c16:uniqueId val="{00000000-E9C4-4710-85D3-0398ED064CB6}"/>
            </c:ext>
          </c:extLst>
        </c:ser>
        <c:dLbls>
          <c:showLegendKey val="0"/>
          <c:showVal val="0"/>
          <c:showCatName val="0"/>
          <c:showSerName val="0"/>
          <c:showPercent val="0"/>
          <c:showBubbleSize val="0"/>
        </c:dLbls>
        <c:smooth val="0"/>
        <c:axId val="829359487"/>
        <c:axId val="1505583983"/>
      </c:lineChart>
      <c:catAx>
        <c:axId val="829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583983"/>
        <c:crosses val="autoZero"/>
        <c:auto val="1"/>
        <c:lblAlgn val="ctr"/>
        <c:lblOffset val="100"/>
        <c:noMultiLvlLbl val="0"/>
      </c:catAx>
      <c:valAx>
        <c:axId val="150558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project2.xlsx]Fact!profit by ragion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Fact!$I$16</c:f>
              <c:strCache>
                <c:ptCount val="1"/>
                <c:pt idx="0">
                  <c:v>Total</c:v>
                </c:pt>
              </c:strCache>
            </c:strRef>
          </c:tx>
          <c:spPr>
            <a:solidFill>
              <a:schemeClr val="accent1"/>
            </a:solidFill>
            <a:ln>
              <a:noFill/>
            </a:ln>
            <a:effectLst/>
          </c:spPr>
          <c:invertIfNegative val="0"/>
          <c:cat>
            <c:strRef>
              <c:f>Fact!$H$17:$H$21</c:f>
              <c:strCache>
                <c:ptCount val="5"/>
                <c:pt idx="0">
                  <c:v>Central</c:v>
                </c:pt>
                <c:pt idx="1">
                  <c:v>East</c:v>
                </c:pt>
                <c:pt idx="2">
                  <c:v>North</c:v>
                </c:pt>
                <c:pt idx="3">
                  <c:v>South</c:v>
                </c:pt>
                <c:pt idx="4">
                  <c:v>West</c:v>
                </c:pt>
              </c:strCache>
            </c:strRef>
          </c:cat>
          <c:val>
            <c:numRef>
              <c:f>Fact!$I$17:$I$21</c:f>
              <c:numCache>
                <c:formatCode>#,##0.00</c:formatCode>
                <c:ptCount val="5"/>
                <c:pt idx="0">
                  <c:v>157973.54999999999</c:v>
                </c:pt>
                <c:pt idx="1">
                  <c:v>196816.92</c:v>
                </c:pt>
                <c:pt idx="2">
                  <c:v>209406.96</c:v>
                </c:pt>
                <c:pt idx="3">
                  <c:v>213996.79</c:v>
                </c:pt>
                <c:pt idx="4">
                  <c:v>191825.19</c:v>
                </c:pt>
              </c:numCache>
            </c:numRef>
          </c:val>
          <c:extLst>
            <c:ext xmlns:c16="http://schemas.microsoft.com/office/drawing/2014/chart" uri="{C3380CC4-5D6E-409C-BE32-E72D297353CC}">
              <c16:uniqueId val="{00000000-FE13-4409-8984-01EEE29D318E}"/>
            </c:ext>
          </c:extLst>
        </c:ser>
        <c:dLbls>
          <c:showLegendKey val="0"/>
          <c:showVal val="0"/>
          <c:showCatName val="0"/>
          <c:showSerName val="0"/>
          <c:showPercent val="0"/>
          <c:showBubbleSize val="0"/>
        </c:dLbls>
        <c:gapWidth val="182"/>
        <c:axId val="989134159"/>
        <c:axId val="1505706383"/>
      </c:barChart>
      <c:catAx>
        <c:axId val="98913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706383"/>
        <c:crosses val="autoZero"/>
        <c:auto val="1"/>
        <c:lblAlgn val="ctr"/>
        <c:lblOffset val="100"/>
        <c:noMultiLvlLbl val="0"/>
      </c:catAx>
      <c:valAx>
        <c:axId val="15057063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3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 Payment Method Distribution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2655468794705251E-2"/>
              <c:y val="1.51397782432723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4639749034730313E-2"/>
              <c:y val="-4.0861358500598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0061204063007062E-2"/>
              <c:y val="-3.6340051428492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4724212029228934E-2"/>
              <c:y val="0.114470128725887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0635342138859022E-2"/>
              <c:y val="5.8172064643913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s>
    <c:plotArea>
      <c:layout/>
      <c:pieChart>
        <c:varyColors val="1"/>
        <c:ser>
          <c:idx val="0"/>
          <c:order val="0"/>
          <c:tx>
            <c:strRef>
              <c:f>Fact!$I$40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01D-4CE7-B12C-29C2EA97D8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1D-4CE7-B12C-29C2EA97D8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01D-4CE7-B12C-29C2EA97D8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E01D-4CE7-B12C-29C2EA97D8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E01D-4CE7-B12C-29C2EA97D8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FA9-4779-AE86-EDB4F13D6B33}"/>
              </c:ext>
            </c:extLst>
          </c:dPt>
          <c:dLbls>
            <c:dLbl>
              <c:idx val="0"/>
              <c:layout>
                <c:manualLayout>
                  <c:x val="2.2655468794705251E-2"/>
                  <c:y val="1.5139778243272355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E01D-4CE7-B12C-29C2EA97D822}"/>
                </c:ext>
              </c:extLst>
            </c:dLbl>
            <c:dLbl>
              <c:idx val="1"/>
              <c:layout>
                <c:manualLayout>
                  <c:x val="-3.4639749034730313E-2"/>
                  <c:y val="-4.086135850059816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01D-4CE7-B12C-29C2EA97D822}"/>
                </c:ext>
              </c:extLst>
            </c:dLbl>
            <c:dLbl>
              <c:idx val="2"/>
              <c:layout>
                <c:manualLayout>
                  <c:x val="3.0061204063007062E-2"/>
                  <c:y val="-3.634005142849285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E01D-4CE7-B12C-29C2EA97D822}"/>
                </c:ext>
              </c:extLst>
            </c:dLbl>
            <c:dLbl>
              <c:idx val="3"/>
              <c:layout>
                <c:manualLayout>
                  <c:x val="2.0635342138859022E-2"/>
                  <c:y val="5.817206464391382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E01D-4CE7-B12C-29C2EA97D822}"/>
                </c:ext>
              </c:extLst>
            </c:dLbl>
            <c:dLbl>
              <c:idx val="4"/>
              <c:layout>
                <c:manualLayout>
                  <c:x val="-1.4724212029228934E-2"/>
                  <c:y val="0.11447012872588774"/>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01D-4CE7-B12C-29C2EA97D8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Fact!$H$41:$H$46</c:f>
              <c:strCache>
                <c:ptCount val="6"/>
                <c:pt idx="0">
                  <c:v>COD</c:v>
                </c:pt>
                <c:pt idx="1">
                  <c:v>Credit Card</c:v>
                </c:pt>
                <c:pt idx="2">
                  <c:v>Debit Card</c:v>
                </c:pt>
                <c:pt idx="3">
                  <c:v>PayPal</c:v>
                </c:pt>
                <c:pt idx="4">
                  <c:v>UPI</c:v>
                </c:pt>
                <c:pt idx="5">
                  <c:v>Wallet</c:v>
                </c:pt>
              </c:strCache>
            </c:strRef>
          </c:cat>
          <c:val>
            <c:numRef>
              <c:f>Fact!$I$41:$I$46</c:f>
              <c:numCache>
                <c:formatCode>#,##0.00</c:formatCode>
                <c:ptCount val="6"/>
                <c:pt idx="0">
                  <c:v>4160</c:v>
                </c:pt>
                <c:pt idx="1">
                  <c:v>12170</c:v>
                </c:pt>
                <c:pt idx="2">
                  <c:v>8505</c:v>
                </c:pt>
                <c:pt idx="3">
                  <c:v>3444</c:v>
                </c:pt>
                <c:pt idx="4">
                  <c:v>4156</c:v>
                </c:pt>
                <c:pt idx="5">
                  <c:v>2065</c:v>
                </c:pt>
              </c:numCache>
            </c:numRef>
          </c:val>
          <c:extLst>
            <c:ext xmlns:c16="http://schemas.microsoft.com/office/drawing/2014/chart" uri="{C3380CC4-5D6E-409C-BE32-E72D297353CC}">
              <c16:uniqueId val="{00000000-E01D-4CE7-B12C-29C2EA97D82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project2.xlsx]Fact!Returned Orders by Category</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48833313314327"/>
          <c:y val="7.0489460808044802E-2"/>
          <c:w val="0.76151166686685678"/>
          <c:h val="0.7876053256236899"/>
        </c:manualLayout>
      </c:layout>
      <c:barChart>
        <c:barDir val="col"/>
        <c:grouping val="stacked"/>
        <c:varyColors val="0"/>
        <c:ser>
          <c:idx val="0"/>
          <c:order val="0"/>
          <c:tx>
            <c:strRef>
              <c:f>Fact!$I$50</c:f>
              <c:strCache>
                <c:ptCount val="1"/>
                <c:pt idx="0">
                  <c:v>Total</c:v>
                </c:pt>
              </c:strCache>
            </c:strRef>
          </c:tx>
          <c:spPr>
            <a:solidFill>
              <a:schemeClr val="accent1"/>
            </a:solidFill>
            <a:ln>
              <a:noFill/>
            </a:ln>
            <a:effectLst/>
          </c:spPr>
          <c:invertIfNegative val="0"/>
          <c:cat>
            <c:strRef>
              <c:f>Fact!$H$51:$H$52</c:f>
              <c:strCache>
                <c:ptCount val="2"/>
                <c:pt idx="0">
                  <c:v>No</c:v>
                </c:pt>
                <c:pt idx="1">
                  <c:v>Yes</c:v>
                </c:pt>
              </c:strCache>
            </c:strRef>
          </c:cat>
          <c:val>
            <c:numRef>
              <c:f>Fact!$I$51:$I$52</c:f>
              <c:numCache>
                <c:formatCode>#,##0.00</c:formatCode>
                <c:ptCount val="2"/>
                <c:pt idx="0">
                  <c:v>32597</c:v>
                </c:pt>
                <c:pt idx="1">
                  <c:v>1903</c:v>
                </c:pt>
              </c:numCache>
            </c:numRef>
          </c:val>
          <c:extLst>
            <c:ext xmlns:c16="http://schemas.microsoft.com/office/drawing/2014/chart" uri="{C3380CC4-5D6E-409C-BE32-E72D297353CC}">
              <c16:uniqueId val="{00000000-7049-4162-A1E8-682FA3EAF6D5}"/>
            </c:ext>
          </c:extLst>
        </c:ser>
        <c:dLbls>
          <c:showLegendKey val="0"/>
          <c:showVal val="0"/>
          <c:showCatName val="0"/>
          <c:showSerName val="0"/>
          <c:showPercent val="0"/>
          <c:showBubbleSize val="0"/>
        </c:dLbls>
        <c:gapWidth val="150"/>
        <c:overlap val="100"/>
        <c:axId val="933547311"/>
        <c:axId val="1505543663"/>
      </c:barChart>
      <c:catAx>
        <c:axId val="93354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543663"/>
        <c:crosses val="autoZero"/>
        <c:auto val="1"/>
        <c:lblAlgn val="ctr"/>
        <c:lblOffset val="100"/>
        <c:noMultiLvlLbl val="0"/>
      </c:catAx>
      <c:valAx>
        <c:axId val="1505543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5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project2.xlsx]Fact!delivery by ragion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Fact!$I$59</c:f>
              <c:strCache>
                <c:ptCount val="1"/>
                <c:pt idx="0">
                  <c:v>Total</c:v>
                </c:pt>
              </c:strCache>
            </c:strRef>
          </c:tx>
          <c:spPr>
            <a:solidFill>
              <a:schemeClr val="accent1"/>
            </a:solidFill>
            <a:ln>
              <a:noFill/>
            </a:ln>
            <a:effectLst/>
          </c:spPr>
          <c:invertIfNegative val="0"/>
          <c:cat>
            <c:strRef>
              <c:f>Fact!$H$60:$H$64</c:f>
              <c:strCache>
                <c:ptCount val="5"/>
                <c:pt idx="0">
                  <c:v>Central</c:v>
                </c:pt>
                <c:pt idx="1">
                  <c:v>East</c:v>
                </c:pt>
                <c:pt idx="2">
                  <c:v>North</c:v>
                </c:pt>
                <c:pt idx="3">
                  <c:v>South</c:v>
                </c:pt>
                <c:pt idx="4">
                  <c:v>West</c:v>
                </c:pt>
              </c:strCache>
            </c:strRef>
          </c:cat>
          <c:val>
            <c:numRef>
              <c:f>Fact!$I$60:$I$64</c:f>
              <c:numCache>
                <c:formatCode>#,##0.00</c:formatCode>
                <c:ptCount val="5"/>
                <c:pt idx="0">
                  <c:v>4.6359810625986322</c:v>
                </c:pt>
                <c:pt idx="1">
                  <c:v>5.0925430778371954</c:v>
                </c:pt>
                <c:pt idx="2">
                  <c:v>4.6231691078561914</c:v>
                </c:pt>
                <c:pt idx="3">
                  <c:v>4.8413601481873512</c:v>
                </c:pt>
                <c:pt idx="4">
                  <c:v>4.8673717307417466</c:v>
                </c:pt>
              </c:numCache>
            </c:numRef>
          </c:val>
          <c:extLst>
            <c:ext xmlns:c16="http://schemas.microsoft.com/office/drawing/2014/chart" uri="{C3380CC4-5D6E-409C-BE32-E72D297353CC}">
              <c16:uniqueId val="{00000000-3170-4683-AE67-0AB18B7EBA76}"/>
            </c:ext>
          </c:extLst>
        </c:ser>
        <c:dLbls>
          <c:showLegendKey val="0"/>
          <c:showVal val="0"/>
          <c:showCatName val="0"/>
          <c:showSerName val="0"/>
          <c:showPercent val="0"/>
          <c:showBubbleSize val="0"/>
        </c:dLbls>
        <c:gapWidth val="182"/>
        <c:axId val="857498815"/>
        <c:axId val="1505636783"/>
      </c:barChart>
      <c:catAx>
        <c:axId val="85749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36783"/>
        <c:crosses val="autoZero"/>
        <c:auto val="1"/>
        <c:lblAlgn val="ctr"/>
        <c:lblOffset val="100"/>
        <c:noMultiLvlLbl val="0"/>
      </c:catAx>
      <c:valAx>
        <c:axId val="15056367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49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project2.xlsx]Fact!cusyomers per age group</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74821317046584"/>
          <c:y val="0.1031955057138417"/>
          <c:w val="0.83625178682953416"/>
          <c:h val="0.77994675680699288"/>
        </c:manualLayout>
      </c:layout>
      <c:barChart>
        <c:barDir val="col"/>
        <c:grouping val="clustered"/>
        <c:varyColors val="0"/>
        <c:ser>
          <c:idx val="0"/>
          <c:order val="0"/>
          <c:tx>
            <c:strRef>
              <c:f>Fact!$I$70</c:f>
              <c:strCache>
                <c:ptCount val="1"/>
                <c:pt idx="0">
                  <c:v>Total</c:v>
                </c:pt>
              </c:strCache>
            </c:strRef>
          </c:tx>
          <c:spPr>
            <a:solidFill>
              <a:schemeClr val="accent1"/>
            </a:solidFill>
            <a:ln>
              <a:noFill/>
            </a:ln>
            <a:effectLst/>
          </c:spPr>
          <c:invertIfNegative val="0"/>
          <c:cat>
            <c:strRef>
              <c:f>Fact!$H$71:$H$75</c:f>
              <c:strCache>
                <c:ptCount val="5"/>
                <c:pt idx="0">
                  <c:v>"18-25"</c:v>
                </c:pt>
                <c:pt idx="1">
                  <c:v>"26-35"</c:v>
                </c:pt>
                <c:pt idx="2">
                  <c:v>"36-45"</c:v>
                </c:pt>
                <c:pt idx="3">
                  <c:v>"46-55"</c:v>
                </c:pt>
                <c:pt idx="4">
                  <c:v>"56-70"</c:v>
                </c:pt>
              </c:strCache>
            </c:strRef>
          </c:cat>
          <c:val>
            <c:numRef>
              <c:f>Fact!$I$71:$I$75</c:f>
              <c:numCache>
                <c:formatCode>#,##0</c:formatCode>
                <c:ptCount val="5"/>
                <c:pt idx="0">
                  <c:v>1218</c:v>
                </c:pt>
                <c:pt idx="1">
                  <c:v>1483</c:v>
                </c:pt>
                <c:pt idx="2">
                  <c:v>1527</c:v>
                </c:pt>
                <c:pt idx="3">
                  <c:v>1464</c:v>
                </c:pt>
                <c:pt idx="4">
                  <c:v>2211</c:v>
                </c:pt>
              </c:numCache>
            </c:numRef>
          </c:val>
          <c:extLst>
            <c:ext xmlns:c16="http://schemas.microsoft.com/office/drawing/2014/chart" uri="{C3380CC4-5D6E-409C-BE32-E72D297353CC}">
              <c16:uniqueId val="{00000000-B502-4261-BBCC-AE538004BCE4}"/>
            </c:ext>
          </c:extLst>
        </c:ser>
        <c:dLbls>
          <c:showLegendKey val="0"/>
          <c:showVal val="0"/>
          <c:showCatName val="0"/>
          <c:showSerName val="0"/>
          <c:showPercent val="0"/>
          <c:showBubbleSize val="0"/>
        </c:dLbls>
        <c:gapWidth val="219"/>
        <c:overlap val="-27"/>
        <c:axId val="737709424"/>
        <c:axId val="1505607503"/>
      </c:barChart>
      <c:catAx>
        <c:axId val="73770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07503"/>
        <c:crosses val="autoZero"/>
        <c:auto val="1"/>
        <c:lblAlgn val="ctr"/>
        <c:lblOffset val="100"/>
        <c:noMultiLvlLbl val="0"/>
      </c:catAx>
      <c:valAx>
        <c:axId val="1505607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0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project2.xlsx]Fact!quatity by category</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42365960227042"/>
          <c:y val="8.5209415137167455E-2"/>
          <c:w val="0.79771632161378581"/>
          <c:h val="0.68359840366534674"/>
        </c:manualLayout>
      </c:layout>
      <c:barChart>
        <c:barDir val="col"/>
        <c:grouping val="clustered"/>
        <c:varyColors val="0"/>
        <c:ser>
          <c:idx val="0"/>
          <c:order val="0"/>
          <c:tx>
            <c:strRef>
              <c:f>Fact!$I$81</c:f>
              <c:strCache>
                <c:ptCount val="1"/>
                <c:pt idx="0">
                  <c:v>Total</c:v>
                </c:pt>
              </c:strCache>
            </c:strRef>
          </c:tx>
          <c:spPr>
            <a:solidFill>
              <a:schemeClr val="accent1"/>
            </a:solidFill>
            <a:ln>
              <a:noFill/>
            </a:ln>
            <a:effectLst/>
          </c:spPr>
          <c:invertIfNegative val="0"/>
          <c:cat>
            <c:strRef>
              <c:f>Fact!$H$82:$H$88</c:f>
              <c:strCache>
                <c:ptCount val="7"/>
                <c:pt idx="0">
                  <c:v>Beauty</c:v>
                </c:pt>
                <c:pt idx="1">
                  <c:v>Electronics</c:v>
                </c:pt>
                <c:pt idx="2">
                  <c:v>Fashion</c:v>
                </c:pt>
                <c:pt idx="3">
                  <c:v>Grocery</c:v>
                </c:pt>
                <c:pt idx="4">
                  <c:v>Home</c:v>
                </c:pt>
                <c:pt idx="5">
                  <c:v>Sports</c:v>
                </c:pt>
                <c:pt idx="6">
                  <c:v>Toys</c:v>
                </c:pt>
              </c:strCache>
            </c:strRef>
          </c:cat>
          <c:val>
            <c:numRef>
              <c:f>Fact!$I$82:$I$88</c:f>
              <c:numCache>
                <c:formatCode>#,##0.00</c:formatCode>
                <c:ptCount val="7"/>
                <c:pt idx="0">
                  <c:v>6122</c:v>
                </c:pt>
                <c:pt idx="1">
                  <c:v>9343</c:v>
                </c:pt>
                <c:pt idx="2">
                  <c:v>9148</c:v>
                </c:pt>
                <c:pt idx="3">
                  <c:v>6031</c:v>
                </c:pt>
                <c:pt idx="4">
                  <c:v>8229</c:v>
                </c:pt>
                <c:pt idx="5">
                  <c:v>6244</c:v>
                </c:pt>
                <c:pt idx="6">
                  <c:v>6313</c:v>
                </c:pt>
              </c:numCache>
            </c:numRef>
          </c:val>
          <c:extLst>
            <c:ext xmlns:c16="http://schemas.microsoft.com/office/drawing/2014/chart" uri="{C3380CC4-5D6E-409C-BE32-E72D297353CC}">
              <c16:uniqueId val="{00000000-C0B4-424F-B00D-1B49D03EB8A7}"/>
            </c:ext>
          </c:extLst>
        </c:ser>
        <c:dLbls>
          <c:showLegendKey val="0"/>
          <c:showVal val="0"/>
          <c:showCatName val="0"/>
          <c:showSerName val="0"/>
          <c:showPercent val="0"/>
          <c:showBubbleSize val="0"/>
        </c:dLbls>
        <c:gapWidth val="219"/>
        <c:overlap val="-27"/>
        <c:axId val="861220159"/>
        <c:axId val="1505623823"/>
      </c:barChart>
      <c:catAx>
        <c:axId val="86122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23823"/>
        <c:crosses val="autoZero"/>
        <c:auto val="1"/>
        <c:lblAlgn val="ctr"/>
        <c:lblOffset val="100"/>
        <c:noMultiLvlLbl val="0"/>
      </c:catAx>
      <c:valAx>
        <c:axId val="15056238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22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project2.xlsx]Fact!total sales per year</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16020273210227"/>
          <c:y val="4.6518126109645681E-2"/>
          <c:w val="0.67731474554438242"/>
          <c:h val="0.77326887424565027"/>
        </c:manualLayout>
      </c:layout>
      <c:lineChart>
        <c:grouping val="standard"/>
        <c:varyColors val="0"/>
        <c:ser>
          <c:idx val="0"/>
          <c:order val="0"/>
          <c:tx>
            <c:strRef>
              <c:f>Fact!$I$95</c:f>
              <c:strCache>
                <c:ptCount val="1"/>
                <c:pt idx="0">
                  <c:v>Total</c:v>
                </c:pt>
              </c:strCache>
            </c:strRef>
          </c:tx>
          <c:spPr>
            <a:ln w="28575" cap="rnd">
              <a:solidFill>
                <a:schemeClr val="accent1"/>
              </a:solidFill>
              <a:round/>
            </a:ln>
            <a:effectLst/>
          </c:spPr>
          <c:marker>
            <c:symbol val="none"/>
          </c:marker>
          <c:cat>
            <c:strRef>
              <c:f>Fact!$H$96:$H$98</c:f>
              <c:strCache>
                <c:ptCount val="3"/>
                <c:pt idx="0">
                  <c:v>2023</c:v>
                </c:pt>
                <c:pt idx="1">
                  <c:v>2024</c:v>
                </c:pt>
                <c:pt idx="2">
                  <c:v>2025</c:v>
                </c:pt>
              </c:strCache>
            </c:strRef>
          </c:cat>
          <c:val>
            <c:numRef>
              <c:f>Fact!$I$96:$I$98</c:f>
              <c:numCache>
                <c:formatCode>#,##0.00</c:formatCode>
                <c:ptCount val="3"/>
                <c:pt idx="0">
                  <c:v>909542.28</c:v>
                </c:pt>
                <c:pt idx="1">
                  <c:v>2931097.62</c:v>
                </c:pt>
                <c:pt idx="2">
                  <c:v>2024653.15</c:v>
                </c:pt>
              </c:numCache>
            </c:numRef>
          </c:val>
          <c:smooth val="0"/>
          <c:extLst>
            <c:ext xmlns:c16="http://schemas.microsoft.com/office/drawing/2014/chart" uri="{C3380CC4-5D6E-409C-BE32-E72D297353CC}">
              <c16:uniqueId val="{00000000-054D-4126-8B5E-665C8C348021}"/>
            </c:ext>
          </c:extLst>
        </c:ser>
        <c:dLbls>
          <c:showLegendKey val="0"/>
          <c:showVal val="0"/>
          <c:showCatName val="0"/>
          <c:showSerName val="0"/>
          <c:showPercent val="0"/>
          <c:showBubbleSize val="0"/>
        </c:dLbls>
        <c:smooth val="0"/>
        <c:axId val="714049776"/>
        <c:axId val="534341840"/>
      </c:lineChart>
      <c:catAx>
        <c:axId val="71404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341840"/>
        <c:crosses val="autoZero"/>
        <c:auto val="1"/>
        <c:lblAlgn val="ctr"/>
        <c:lblOffset val="100"/>
        <c:noMultiLvlLbl val="0"/>
      </c:catAx>
      <c:valAx>
        <c:axId val="5343418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04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project2.xlsx]Fact!orders per day</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006811871758"/>
          <c:y val="7.3745349179873326E-2"/>
          <c:w val="0.87153778004937077"/>
          <c:h val="0.79032803615264124"/>
        </c:manualLayout>
      </c:layout>
      <c:lineChart>
        <c:grouping val="standard"/>
        <c:varyColors val="0"/>
        <c:ser>
          <c:idx val="0"/>
          <c:order val="0"/>
          <c:tx>
            <c:strRef>
              <c:f>Fact!$I$106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Fact!$H$107:$H$113</c:f>
              <c:strCache>
                <c:ptCount val="7"/>
                <c:pt idx="0">
                  <c:v>Friday</c:v>
                </c:pt>
                <c:pt idx="1">
                  <c:v>Monday</c:v>
                </c:pt>
                <c:pt idx="2">
                  <c:v>Saturday</c:v>
                </c:pt>
                <c:pt idx="3">
                  <c:v>Sunday</c:v>
                </c:pt>
                <c:pt idx="4">
                  <c:v>Thursday</c:v>
                </c:pt>
                <c:pt idx="5">
                  <c:v>Tuesday</c:v>
                </c:pt>
                <c:pt idx="6">
                  <c:v>Wednesday</c:v>
                </c:pt>
              </c:strCache>
            </c:strRef>
          </c:cat>
          <c:val>
            <c:numRef>
              <c:f>Fact!$I$107:$I$113</c:f>
              <c:numCache>
                <c:formatCode>#,##0</c:formatCode>
                <c:ptCount val="7"/>
                <c:pt idx="0">
                  <c:v>4881</c:v>
                </c:pt>
                <c:pt idx="1">
                  <c:v>4924</c:v>
                </c:pt>
                <c:pt idx="2">
                  <c:v>4803</c:v>
                </c:pt>
                <c:pt idx="3">
                  <c:v>4924</c:v>
                </c:pt>
                <c:pt idx="4">
                  <c:v>5058</c:v>
                </c:pt>
                <c:pt idx="5">
                  <c:v>4971</c:v>
                </c:pt>
                <c:pt idx="6">
                  <c:v>4939</c:v>
                </c:pt>
              </c:numCache>
            </c:numRef>
          </c:val>
          <c:smooth val="0"/>
          <c:extLst>
            <c:ext xmlns:c16="http://schemas.microsoft.com/office/drawing/2014/chart" uri="{C3380CC4-5D6E-409C-BE32-E72D297353CC}">
              <c16:uniqueId val="{00000000-8AF2-46CE-855C-A8F1BE39E21F}"/>
            </c:ext>
          </c:extLst>
        </c:ser>
        <c:dLbls>
          <c:dLblPos val="t"/>
          <c:showLegendKey val="0"/>
          <c:showVal val="1"/>
          <c:showCatName val="0"/>
          <c:showSerName val="0"/>
          <c:showPercent val="0"/>
          <c:showBubbleSize val="0"/>
        </c:dLbls>
        <c:marker val="1"/>
        <c:smooth val="0"/>
        <c:axId val="732870384"/>
        <c:axId val="534362480"/>
      </c:lineChart>
      <c:catAx>
        <c:axId val="73287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362480"/>
        <c:crosses val="autoZero"/>
        <c:auto val="1"/>
        <c:lblAlgn val="ctr"/>
        <c:lblOffset val="100"/>
        <c:noMultiLvlLbl val="0"/>
      </c:catAx>
      <c:valAx>
        <c:axId val="5343624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7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project2.xlsx]Fact!sales per category</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5217231118298"/>
          <c:y val="7.4841878450789184E-2"/>
          <c:w val="0.82375694336150351"/>
          <c:h val="0.67742078922019799"/>
        </c:manualLayout>
      </c:layout>
      <c:barChart>
        <c:barDir val="col"/>
        <c:grouping val="clustered"/>
        <c:varyColors val="0"/>
        <c:ser>
          <c:idx val="0"/>
          <c:order val="0"/>
          <c:tx>
            <c:strRef>
              <c:f>Fact!$I$5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Fact!$H$6:$H$12</c:f>
              <c:strCache>
                <c:ptCount val="7"/>
                <c:pt idx="0">
                  <c:v>Beauty</c:v>
                </c:pt>
                <c:pt idx="1">
                  <c:v>Electronics</c:v>
                </c:pt>
                <c:pt idx="2">
                  <c:v>Fashion</c:v>
                </c:pt>
                <c:pt idx="3">
                  <c:v>Grocery</c:v>
                </c:pt>
                <c:pt idx="4">
                  <c:v>Home</c:v>
                </c:pt>
                <c:pt idx="5">
                  <c:v>Sports</c:v>
                </c:pt>
                <c:pt idx="6">
                  <c:v>Toys</c:v>
                </c:pt>
              </c:strCache>
            </c:strRef>
          </c:cat>
          <c:val>
            <c:numRef>
              <c:f>Fact!$I$6:$I$12</c:f>
              <c:numCache>
                <c:formatCode>#,##0.00</c:formatCode>
                <c:ptCount val="7"/>
                <c:pt idx="0">
                  <c:v>320340.77</c:v>
                </c:pt>
                <c:pt idx="1">
                  <c:v>2652219.12</c:v>
                </c:pt>
                <c:pt idx="2">
                  <c:v>638123.80000000005</c:v>
                </c:pt>
                <c:pt idx="3">
                  <c:v>248863.5</c:v>
                </c:pt>
                <c:pt idx="4">
                  <c:v>1050472.8500000001</c:v>
                </c:pt>
                <c:pt idx="5">
                  <c:v>661734.76</c:v>
                </c:pt>
                <c:pt idx="6">
                  <c:v>293538.25</c:v>
                </c:pt>
              </c:numCache>
            </c:numRef>
          </c:val>
          <c:extLst>
            <c:ext xmlns:c16="http://schemas.microsoft.com/office/drawing/2014/chart" uri="{C3380CC4-5D6E-409C-BE32-E72D297353CC}">
              <c16:uniqueId val="{00000000-EDD1-42E7-9CC3-4337B44D3A30}"/>
            </c:ext>
          </c:extLst>
        </c:ser>
        <c:dLbls>
          <c:dLblPos val="outEnd"/>
          <c:showLegendKey val="0"/>
          <c:showVal val="1"/>
          <c:showCatName val="0"/>
          <c:showSerName val="0"/>
          <c:showPercent val="0"/>
          <c:showBubbleSize val="0"/>
        </c:dLbls>
        <c:gapWidth val="219"/>
        <c:overlap val="-27"/>
        <c:axId val="737629663"/>
        <c:axId val="1505735663"/>
      </c:barChart>
      <c:catAx>
        <c:axId val="73762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5735663"/>
        <c:crosses val="autoZero"/>
        <c:auto val="1"/>
        <c:lblAlgn val="ctr"/>
        <c:lblOffset val="100"/>
        <c:noMultiLvlLbl val="0"/>
      </c:catAx>
      <c:valAx>
        <c:axId val="15057356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762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project2.xlsx]Fact!profit by ragion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Fact!$I$16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Fact!$H$17:$H$21</c:f>
              <c:strCache>
                <c:ptCount val="5"/>
                <c:pt idx="0">
                  <c:v>Central</c:v>
                </c:pt>
                <c:pt idx="1">
                  <c:v>East</c:v>
                </c:pt>
                <c:pt idx="2">
                  <c:v>North</c:v>
                </c:pt>
                <c:pt idx="3">
                  <c:v>South</c:v>
                </c:pt>
                <c:pt idx="4">
                  <c:v>West</c:v>
                </c:pt>
              </c:strCache>
            </c:strRef>
          </c:cat>
          <c:val>
            <c:numRef>
              <c:f>Fact!$I$17:$I$21</c:f>
              <c:numCache>
                <c:formatCode>#,##0.00</c:formatCode>
                <c:ptCount val="5"/>
                <c:pt idx="0">
                  <c:v>157973.54999999999</c:v>
                </c:pt>
                <c:pt idx="1">
                  <c:v>196816.92</c:v>
                </c:pt>
                <c:pt idx="2">
                  <c:v>209406.96</c:v>
                </c:pt>
                <c:pt idx="3">
                  <c:v>213996.79</c:v>
                </c:pt>
                <c:pt idx="4">
                  <c:v>191825.19</c:v>
                </c:pt>
              </c:numCache>
            </c:numRef>
          </c:val>
          <c:extLst>
            <c:ext xmlns:c16="http://schemas.microsoft.com/office/drawing/2014/chart" uri="{C3380CC4-5D6E-409C-BE32-E72D297353CC}">
              <c16:uniqueId val="{00000000-7333-4CAC-8CA3-154ECFDB58E8}"/>
            </c:ext>
          </c:extLst>
        </c:ser>
        <c:dLbls>
          <c:dLblPos val="outEnd"/>
          <c:showLegendKey val="0"/>
          <c:showVal val="1"/>
          <c:showCatName val="0"/>
          <c:showSerName val="0"/>
          <c:showPercent val="0"/>
          <c:showBubbleSize val="0"/>
        </c:dLbls>
        <c:gapWidth val="182"/>
        <c:axId val="989134159"/>
        <c:axId val="1505706383"/>
      </c:barChart>
      <c:catAx>
        <c:axId val="98913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505706383"/>
        <c:crosses val="autoZero"/>
        <c:auto val="1"/>
        <c:lblAlgn val="ctr"/>
        <c:lblOffset val="100"/>
        <c:noMultiLvlLbl val="0"/>
      </c:catAx>
      <c:valAx>
        <c:axId val="15057063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989134159"/>
        <c:crosses val="autoZero"/>
        <c:crossBetween val="between"/>
      </c:valAx>
      <c:spPr>
        <a:solidFill>
          <a:srgbClr val="1E293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project2.xlsx]Fact!. Payment Method Distribution</c:name>
    <c:fmtId val="3"/>
  </c:pivotSource>
  <c:chart>
    <c:autoTitleDeleted val="1"/>
    <c:pivotFmts>
      <c:pivotFmt>
        <c:idx val="0"/>
        <c:dLbl>
          <c:idx val="0"/>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dLbl>
          <c:idx val="0"/>
          <c:layout>
            <c:manualLayout>
              <c:x val="2.2655468794705251E-2"/>
              <c:y val="1.5139778243272355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dLbl>
          <c:idx val="0"/>
          <c:layout>
            <c:manualLayout>
              <c:x val="-3.4639749034730313E-2"/>
              <c:y val="-4.086135850059816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dLbl>
          <c:idx val="0"/>
          <c:layout>
            <c:manualLayout>
              <c:x val="3.0061204063007062E-2"/>
              <c:y val="-3.634005142849285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dLbl>
          <c:idx val="0"/>
          <c:layout>
            <c:manualLayout>
              <c:x val="-1.4724212029228934E-2"/>
              <c:y val="0.11447012872588774"/>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dLbl>
          <c:idx val="0"/>
          <c:layout>
            <c:manualLayout>
              <c:x val="2.0635342138859022E-2"/>
              <c:y val="5.817206464391382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pivotFmt>
      <c:pivotFmt>
        <c:idx val="7"/>
        <c:dLbl>
          <c:idx val="0"/>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dLbl>
          <c:idx val="0"/>
          <c:layout>
            <c:manualLayout>
              <c:x val="2.2655468794705251E-2"/>
              <c:y val="1.5139778243272355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dLbl>
          <c:idx val="0"/>
          <c:layout>
            <c:manualLayout>
              <c:x val="-3.4639749034730313E-2"/>
              <c:y val="-4.086135850059816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dLbl>
          <c:idx val="0"/>
          <c:layout>
            <c:manualLayout>
              <c:x val="3.0061204063007062E-2"/>
              <c:y val="-3.634005142849285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dLbl>
          <c:idx val="0"/>
          <c:layout>
            <c:manualLayout>
              <c:x val="2.0635342138859022E-2"/>
              <c:y val="5.817206464391382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dLbl>
          <c:idx val="0"/>
          <c:layout>
            <c:manualLayout>
              <c:x val="-1.4724212029228934E-2"/>
              <c:y val="0.11447012872588774"/>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barChart>
        <c:barDir val="bar"/>
        <c:grouping val="clustered"/>
        <c:varyColors val="0"/>
        <c:ser>
          <c:idx val="0"/>
          <c:order val="0"/>
          <c:tx>
            <c:strRef>
              <c:f>Fact!$I$40</c:f>
              <c:strCache>
                <c:ptCount val="1"/>
                <c:pt idx="0">
                  <c:v>Total</c:v>
                </c:pt>
              </c:strCache>
            </c:strRef>
          </c:tx>
          <c:spPr>
            <a:solidFill>
              <a:schemeClr val="accent1"/>
            </a:solidFill>
            <a:ln>
              <a:noFill/>
            </a:ln>
            <a:effectLst/>
          </c:spPr>
          <c:invertIfNegative val="0"/>
          <c:cat>
            <c:strRef>
              <c:f>Fact!$H$41:$H$46</c:f>
              <c:strCache>
                <c:ptCount val="6"/>
                <c:pt idx="0">
                  <c:v>COD</c:v>
                </c:pt>
                <c:pt idx="1">
                  <c:v>Credit Card</c:v>
                </c:pt>
                <c:pt idx="2">
                  <c:v>Debit Card</c:v>
                </c:pt>
                <c:pt idx="3">
                  <c:v>PayPal</c:v>
                </c:pt>
                <c:pt idx="4">
                  <c:v>UPI</c:v>
                </c:pt>
                <c:pt idx="5">
                  <c:v>Wallet</c:v>
                </c:pt>
              </c:strCache>
            </c:strRef>
          </c:cat>
          <c:val>
            <c:numRef>
              <c:f>Fact!$I$41:$I$46</c:f>
              <c:numCache>
                <c:formatCode>#,##0.00</c:formatCode>
                <c:ptCount val="6"/>
                <c:pt idx="0">
                  <c:v>4160</c:v>
                </c:pt>
                <c:pt idx="1">
                  <c:v>12170</c:v>
                </c:pt>
                <c:pt idx="2">
                  <c:v>8505</c:v>
                </c:pt>
                <c:pt idx="3">
                  <c:v>3444</c:v>
                </c:pt>
                <c:pt idx="4">
                  <c:v>4156</c:v>
                </c:pt>
                <c:pt idx="5">
                  <c:v>2065</c:v>
                </c:pt>
              </c:numCache>
            </c:numRef>
          </c:val>
          <c:extLst>
            <c:ext xmlns:c16="http://schemas.microsoft.com/office/drawing/2014/chart" uri="{C3380CC4-5D6E-409C-BE32-E72D297353CC}">
              <c16:uniqueId val="{0000000C-D467-436E-8DDC-BA20634EB96E}"/>
            </c:ext>
          </c:extLst>
        </c:ser>
        <c:dLbls>
          <c:showLegendKey val="0"/>
          <c:showVal val="0"/>
          <c:showCatName val="0"/>
          <c:showSerName val="0"/>
          <c:showPercent val="0"/>
          <c:showBubbleSize val="0"/>
        </c:dLbls>
        <c:gapWidth val="182"/>
        <c:axId val="812553280"/>
        <c:axId val="534269840"/>
      </c:barChart>
      <c:valAx>
        <c:axId val="53426984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812553280"/>
        <c:crossBetween val="between"/>
      </c:valAx>
      <c:catAx>
        <c:axId val="81255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53426984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project2.xlsx]Fact!Returned Orders by Category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62624396992784"/>
          <c:y val="5.2104633429047281E-2"/>
          <c:w val="0.76151166686685678"/>
          <c:h val="0.7876053256236899"/>
        </c:manualLayout>
      </c:layout>
      <c:barChart>
        <c:barDir val="col"/>
        <c:grouping val="stacked"/>
        <c:varyColors val="0"/>
        <c:ser>
          <c:idx val="0"/>
          <c:order val="0"/>
          <c:tx>
            <c:strRef>
              <c:f>Fact!$I$50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Fact!$H$51:$H$52</c:f>
              <c:strCache>
                <c:ptCount val="2"/>
                <c:pt idx="0">
                  <c:v>No</c:v>
                </c:pt>
                <c:pt idx="1">
                  <c:v>Yes</c:v>
                </c:pt>
              </c:strCache>
            </c:strRef>
          </c:cat>
          <c:val>
            <c:numRef>
              <c:f>Fact!$I$51:$I$52</c:f>
              <c:numCache>
                <c:formatCode>#,##0.00</c:formatCode>
                <c:ptCount val="2"/>
                <c:pt idx="0">
                  <c:v>32597</c:v>
                </c:pt>
                <c:pt idx="1">
                  <c:v>1903</c:v>
                </c:pt>
              </c:numCache>
            </c:numRef>
          </c:val>
          <c:extLst>
            <c:ext xmlns:c16="http://schemas.microsoft.com/office/drawing/2014/chart" uri="{C3380CC4-5D6E-409C-BE32-E72D297353CC}">
              <c16:uniqueId val="{00000000-0EBF-4E7F-BA5A-78FFA458EF19}"/>
            </c:ext>
          </c:extLst>
        </c:ser>
        <c:dLbls>
          <c:dLblPos val="ctr"/>
          <c:showLegendKey val="0"/>
          <c:showVal val="1"/>
          <c:showCatName val="0"/>
          <c:showSerName val="0"/>
          <c:showPercent val="0"/>
          <c:showBubbleSize val="0"/>
        </c:dLbls>
        <c:gapWidth val="150"/>
        <c:overlap val="100"/>
        <c:axId val="933547311"/>
        <c:axId val="1505543663"/>
      </c:barChart>
      <c:catAx>
        <c:axId val="93354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505543663"/>
        <c:crosses val="autoZero"/>
        <c:auto val="1"/>
        <c:lblAlgn val="ctr"/>
        <c:lblOffset val="100"/>
        <c:noMultiLvlLbl val="0"/>
      </c:catAx>
      <c:valAx>
        <c:axId val="15055436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9335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project2.xlsx]Fact!delivery by ragion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24981119639693"/>
          <c:y val="0.11479142928322582"/>
          <c:w val="0.76570563725602381"/>
          <c:h val="0.75521970525944726"/>
        </c:manualLayout>
      </c:layout>
      <c:barChart>
        <c:barDir val="bar"/>
        <c:grouping val="clustered"/>
        <c:varyColors val="0"/>
        <c:ser>
          <c:idx val="0"/>
          <c:order val="0"/>
          <c:tx>
            <c:strRef>
              <c:f>Fact!$I$59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Fact!$H$60:$H$64</c:f>
              <c:strCache>
                <c:ptCount val="5"/>
                <c:pt idx="0">
                  <c:v>Central</c:v>
                </c:pt>
                <c:pt idx="1">
                  <c:v>East</c:v>
                </c:pt>
                <c:pt idx="2">
                  <c:v>North</c:v>
                </c:pt>
                <c:pt idx="3">
                  <c:v>South</c:v>
                </c:pt>
                <c:pt idx="4">
                  <c:v>West</c:v>
                </c:pt>
              </c:strCache>
            </c:strRef>
          </c:cat>
          <c:val>
            <c:numRef>
              <c:f>Fact!$I$60:$I$64</c:f>
              <c:numCache>
                <c:formatCode>#,##0.00</c:formatCode>
                <c:ptCount val="5"/>
                <c:pt idx="0">
                  <c:v>4.6359810625986322</c:v>
                </c:pt>
                <c:pt idx="1">
                  <c:v>5.0925430778371954</c:v>
                </c:pt>
                <c:pt idx="2">
                  <c:v>4.6231691078561914</c:v>
                </c:pt>
                <c:pt idx="3">
                  <c:v>4.8413601481873512</c:v>
                </c:pt>
                <c:pt idx="4">
                  <c:v>4.8673717307417466</c:v>
                </c:pt>
              </c:numCache>
            </c:numRef>
          </c:val>
          <c:extLst>
            <c:ext xmlns:c16="http://schemas.microsoft.com/office/drawing/2014/chart" uri="{C3380CC4-5D6E-409C-BE32-E72D297353CC}">
              <c16:uniqueId val="{00000000-82DE-4F93-B7BB-19269B00D41A}"/>
            </c:ext>
          </c:extLst>
        </c:ser>
        <c:dLbls>
          <c:dLblPos val="outEnd"/>
          <c:showLegendKey val="0"/>
          <c:showVal val="1"/>
          <c:showCatName val="0"/>
          <c:showSerName val="0"/>
          <c:showPercent val="0"/>
          <c:showBubbleSize val="0"/>
        </c:dLbls>
        <c:gapWidth val="182"/>
        <c:axId val="857498815"/>
        <c:axId val="1505636783"/>
      </c:barChart>
      <c:catAx>
        <c:axId val="85749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505636783"/>
        <c:crosses val="autoZero"/>
        <c:auto val="1"/>
        <c:lblAlgn val="ctr"/>
        <c:lblOffset val="100"/>
        <c:noMultiLvlLbl val="0"/>
      </c:catAx>
      <c:valAx>
        <c:axId val="15056367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85749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project2.xlsx]Fact!cusyomers per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74821317046584"/>
          <c:y val="0.1031955057138417"/>
          <c:w val="0.83625178682953416"/>
          <c:h val="0.77994675680699288"/>
        </c:manualLayout>
      </c:layout>
      <c:barChart>
        <c:barDir val="col"/>
        <c:grouping val="clustered"/>
        <c:varyColors val="0"/>
        <c:ser>
          <c:idx val="0"/>
          <c:order val="0"/>
          <c:tx>
            <c:strRef>
              <c:f>Fact!$I$70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Fact!$H$71:$H$75</c:f>
              <c:strCache>
                <c:ptCount val="5"/>
                <c:pt idx="0">
                  <c:v>"18-25"</c:v>
                </c:pt>
                <c:pt idx="1">
                  <c:v>"26-35"</c:v>
                </c:pt>
                <c:pt idx="2">
                  <c:v>"36-45"</c:v>
                </c:pt>
                <c:pt idx="3">
                  <c:v>"46-55"</c:v>
                </c:pt>
                <c:pt idx="4">
                  <c:v>"56-70"</c:v>
                </c:pt>
              </c:strCache>
            </c:strRef>
          </c:cat>
          <c:val>
            <c:numRef>
              <c:f>Fact!$I$71:$I$75</c:f>
              <c:numCache>
                <c:formatCode>#,##0</c:formatCode>
                <c:ptCount val="5"/>
                <c:pt idx="0">
                  <c:v>1218</c:v>
                </c:pt>
                <c:pt idx="1">
                  <c:v>1483</c:v>
                </c:pt>
                <c:pt idx="2">
                  <c:v>1527</c:v>
                </c:pt>
                <c:pt idx="3">
                  <c:v>1464</c:v>
                </c:pt>
                <c:pt idx="4">
                  <c:v>2211</c:v>
                </c:pt>
              </c:numCache>
            </c:numRef>
          </c:val>
          <c:extLst>
            <c:ext xmlns:c16="http://schemas.microsoft.com/office/drawing/2014/chart" uri="{C3380CC4-5D6E-409C-BE32-E72D297353CC}">
              <c16:uniqueId val="{00000000-B1AE-4ED9-87E7-152687DD60A9}"/>
            </c:ext>
          </c:extLst>
        </c:ser>
        <c:dLbls>
          <c:showLegendKey val="0"/>
          <c:showVal val="0"/>
          <c:showCatName val="0"/>
          <c:showSerName val="0"/>
          <c:showPercent val="0"/>
          <c:showBubbleSize val="0"/>
        </c:dLbls>
        <c:gapWidth val="219"/>
        <c:overlap val="-27"/>
        <c:axId val="737709424"/>
        <c:axId val="1505607503"/>
      </c:barChart>
      <c:catAx>
        <c:axId val="73770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505607503"/>
        <c:crosses val="autoZero"/>
        <c:auto val="1"/>
        <c:lblAlgn val="ctr"/>
        <c:lblOffset val="100"/>
        <c:noMultiLvlLbl val="0"/>
      </c:catAx>
      <c:valAx>
        <c:axId val="15056075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73770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project2.xlsx]Fact!sales per month</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55758159600484E-2"/>
          <c:y val="8.74320483193054E-2"/>
          <c:w val="0.8419186391349156"/>
          <c:h val="0.68610860117895101"/>
        </c:manualLayout>
      </c:layout>
      <c:lineChart>
        <c:grouping val="standard"/>
        <c:varyColors val="0"/>
        <c:ser>
          <c:idx val="0"/>
          <c:order val="0"/>
          <c:tx>
            <c:strRef>
              <c:f>Fact!$I$24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Fact!$H$25:$H$36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Fact!$I$25:$I$36</c:f>
              <c:numCache>
                <c:formatCode>#,##0.00</c:formatCode>
                <c:ptCount val="12"/>
                <c:pt idx="0">
                  <c:v>442156.3</c:v>
                </c:pt>
                <c:pt idx="1">
                  <c:v>443352.17</c:v>
                </c:pt>
                <c:pt idx="2">
                  <c:v>487523.09</c:v>
                </c:pt>
                <c:pt idx="3">
                  <c:v>528620.68999999994</c:v>
                </c:pt>
                <c:pt idx="4">
                  <c:v>513402.69</c:v>
                </c:pt>
                <c:pt idx="5">
                  <c:v>482931.66</c:v>
                </c:pt>
                <c:pt idx="6">
                  <c:v>502962.9</c:v>
                </c:pt>
                <c:pt idx="7">
                  <c:v>456421.7</c:v>
                </c:pt>
                <c:pt idx="8">
                  <c:v>461857.67</c:v>
                </c:pt>
                <c:pt idx="9">
                  <c:v>521434.01</c:v>
                </c:pt>
                <c:pt idx="10">
                  <c:v>490858.95</c:v>
                </c:pt>
                <c:pt idx="11">
                  <c:v>533771.22</c:v>
                </c:pt>
              </c:numCache>
            </c:numRef>
          </c:val>
          <c:smooth val="0"/>
          <c:extLst>
            <c:ext xmlns:c16="http://schemas.microsoft.com/office/drawing/2014/chart" uri="{C3380CC4-5D6E-409C-BE32-E72D297353CC}">
              <c16:uniqueId val="{00000000-964A-44A0-80A1-2C98AA9F7184}"/>
            </c:ext>
          </c:extLst>
        </c:ser>
        <c:dLbls>
          <c:showLegendKey val="0"/>
          <c:showVal val="0"/>
          <c:showCatName val="0"/>
          <c:showSerName val="0"/>
          <c:showPercent val="0"/>
          <c:showBubbleSize val="0"/>
        </c:dLbls>
        <c:smooth val="0"/>
        <c:axId val="829359487"/>
        <c:axId val="1505583983"/>
      </c:lineChart>
      <c:catAx>
        <c:axId val="829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505583983"/>
        <c:crosses val="autoZero"/>
        <c:auto val="1"/>
        <c:lblAlgn val="ctr"/>
        <c:lblOffset val="100"/>
        <c:noMultiLvlLbl val="0"/>
      </c:catAx>
      <c:valAx>
        <c:axId val="15055839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829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project2.xlsx]Fact!quatity by category</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50687653309479"/>
          <c:y val="4.3284977268963486E-2"/>
          <c:w val="0.79771632161378581"/>
          <c:h val="0.68359840366534674"/>
        </c:manualLayout>
      </c:layout>
      <c:barChart>
        <c:barDir val="col"/>
        <c:grouping val="clustered"/>
        <c:varyColors val="0"/>
        <c:ser>
          <c:idx val="0"/>
          <c:order val="0"/>
          <c:tx>
            <c:strRef>
              <c:f>Fact!$I$81</c:f>
              <c:strCache>
                <c:ptCount val="1"/>
                <c:pt idx="0">
                  <c:v>Total</c:v>
                </c:pt>
              </c:strCache>
            </c:strRef>
          </c:tx>
          <c:spPr>
            <a:solidFill>
              <a:schemeClr val="accent1"/>
            </a:solidFill>
            <a:ln>
              <a:noFill/>
            </a:ln>
            <a:effectLst/>
          </c:spPr>
          <c:invertIfNegative val="0"/>
          <c:cat>
            <c:strRef>
              <c:f>Fact!$H$82:$H$88</c:f>
              <c:strCache>
                <c:ptCount val="7"/>
                <c:pt idx="0">
                  <c:v>Beauty</c:v>
                </c:pt>
                <c:pt idx="1">
                  <c:v>Electronics</c:v>
                </c:pt>
                <c:pt idx="2">
                  <c:v>Fashion</c:v>
                </c:pt>
                <c:pt idx="3">
                  <c:v>Grocery</c:v>
                </c:pt>
                <c:pt idx="4">
                  <c:v>Home</c:v>
                </c:pt>
                <c:pt idx="5">
                  <c:v>Sports</c:v>
                </c:pt>
                <c:pt idx="6">
                  <c:v>Toys</c:v>
                </c:pt>
              </c:strCache>
            </c:strRef>
          </c:cat>
          <c:val>
            <c:numRef>
              <c:f>Fact!$I$82:$I$88</c:f>
              <c:numCache>
                <c:formatCode>#,##0.00</c:formatCode>
                <c:ptCount val="7"/>
                <c:pt idx="0">
                  <c:v>6122</c:v>
                </c:pt>
                <c:pt idx="1">
                  <c:v>9343</c:v>
                </c:pt>
                <c:pt idx="2">
                  <c:v>9148</c:v>
                </c:pt>
                <c:pt idx="3">
                  <c:v>6031</c:v>
                </c:pt>
                <c:pt idx="4">
                  <c:v>8229</c:v>
                </c:pt>
                <c:pt idx="5">
                  <c:v>6244</c:v>
                </c:pt>
                <c:pt idx="6">
                  <c:v>6313</c:v>
                </c:pt>
              </c:numCache>
            </c:numRef>
          </c:val>
          <c:extLst>
            <c:ext xmlns:c16="http://schemas.microsoft.com/office/drawing/2014/chart" uri="{C3380CC4-5D6E-409C-BE32-E72D297353CC}">
              <c16:uniqueId val="{00000000-1F46-43EB-A85C-F84BBBC27D7B}"/>
            </c:ext>
          </c:extLst>
        </c:ser>
        <c:dLbls>
          <c:showLegendKey val="0"/>
          <c:showVal val="0"/>
          <c:showCatName val="0"/>
          <c:showSerName val="0"/>
          <c:showPercent val="0"/>
          <c:showBubbleSize val="0"/>
        </c:dLbls>
        <c:gapWidth val="219"/>
        <c:overlap val="-27"/>
        <c:axId val="861220159"/>
        <c:axId val="1505623823"/>
      </c:barChart>
      <c:catAx>
        <c:axId val="86122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505623823"/>
        <c:crosses val="autoZero"/>
        <c:auto val="1"/>
        <c:lblAlgn val="ctr"/>
        <c:lblOffset val="100"/>
        <c:noMultiLvlLbl val="0"/>
      </c:catAx>
      <c:valAx>
        <c:axId val="15056238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86122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project2.xlsx]Fact!total sales per year</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54184833104201"/>
          <c:y val="7.955180388413248E-2"/>
          <c:w val="0.81645815166895797"/>
          <c:h val="0.72858302577478451"/>
        </c:manualLayout>
      </c:layout>
      <c:lineChart>
        <c:grouping val="standard"/>
        <c:varyColors val="0"/>
        <c:ser>
          <c:idx val="0"/>
          <c:order val="0"/>
          <c:tx>
            <c:strRef>
              <c:f>Fact!$I$95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Fact!$H$96:$H$98</c:f>
              <c:strCache>
                <c:ptCount val="3"/>
                <c:pt idx="0">
                  <c:v>2023</c:v>
                </c:pt>
                <c:pt idx="1">
                  <c:v>2024</c:v>
                </c:pt>
                <c:pt idx="2">
                  <c:v>2025</c:v>
                </c:pt>
              </c:strCache>
            </c:strRef>
          </c:cat>
          <c:val>
            <c:numRef>
              <c:f>Fact!$I$96:$I$98</c:f>
              <c:numCache>
                <c:formatCode>#,##0.00</c:formatCode>
                <c:ptCount val="3"/>
                <c:pt idx="0">
                  <c:v>909542.28</c:v>
                </c:pt>
                <c:pt idx="1">
                  <c:v>2931097.62</c:v>
                </c:pt>
                <c:pt idx="2">
                  <c:v>2024653.15</c:v>
                </c:pt>
              </c:numCache>
            </c:numRef>
          </c:val>
          <c:smooth val="0"/>
          <c:extLst>
            <c:ext xmlns:c16="http://schemas.microsoft.com/office/drawing/2014/chart" uri="{C3380CC4-5D6E-409C-BE32-E72D297353CC}">
              <c16:uniqueId val="{00000000-D73C-48E2-B4A9-FC27032B911E}"/>
            </c:ext>
          </c:extLst>
        </c:ser>
        <c:dLbls>
          <c:showLegendKey val="0"/>
          <c:showVal val="0"/>
          <c:showCatName val="0"/>
          <c:showSerName val="0"/>
          <c:showPercent val="0"/>
          <c:showBubbleSize val="0"/>
        </c:dLbls>
        <c:smooth val="0"/>
        <c:axId val="714049776"/>
        <c:axId val="534341840"/>
      </c:lineChart>
      <c:catAx>
        <c:axId val="71404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534341840"/>
        <c:crosses val="autoZero"/>
        <c:auto val="1"/>
        <c:lblAlgn val="ctr"/>
        <c:lblOffset val="100"/>
        <c:noMultiLvlLbl val="0"/>
      </c:catAx>
      <c:valAx>
        <c:axId val="5343418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71404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project2.xlsx]Fact!orders per day</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006811871758"/>
          <c:y val="7.3745349179873326E-2"/>
          <c:w val="0.87153778004937077"/>
          <c:h val="0.79032803615264124"/>
        </c:manualLayout>
      </c:layout>
      <c:lineChart>
        <c:grouping val="standard"/>
        <c:varyColors val="0"/>
        <c:ser>
          <c:idx val="0"/>
          <c:order val="0"/>
          <c:tx>
            <c:strRef>
              <c:f>Fact!$I$106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Fact!$H$107:$H$113</c:f>
              <c:strCache>
                <c:ptCount val="7"/>
                <c:pt idx="0">
                  <c:v>Friday</c:v>
                </c:pt>
                <c:pt idx="1">
                  <c:v>Monday</c:v>
                </c:pt>
                <c:pt idx="2">
                  <c:v>Saturday</c:v>
                </c:pt>
                <c:pt idx="3">
                  <c:v>Sunday</c:v>
                </c:pt>
                <c:pt idx="4">
                  <c:v>Thursday</c:v>
                </c:pt>
                <c:pt idx="5">
                  <c:v>Tuesday</c:v>
                </c:pt>
                <c:pt idx="6">
                  <c:v>Wednesday</c:v>
                </c:pt>
              </c:strCache>
            </c:strRef>
          </c:cat>
          <c:val>
            <c:numRef>
              <c:f>Fact!$I$107:$I$113</c:f>
              <c:numCache>
                <c:formatCode>#,##0</c:formatCode>
                <c:ptCount val="7"/>
                <c:pt idx="0">
                  <c:v>4881</c:v>
                </c:pt>
                <c:pt idx="1">
                  <c:v>4924</c:v>
                </c:pt>
                <c:pt idx="2">
                  <c:v>4803</c:v>
                </c:pt>
                <c:pt idx="3">
                  <c:v>4924</c:v>
                </c:pt>
                <c:pt idx="4">
                  <c:v>5058</c:v>
                </c:pt>
                <c:pt idx="5">
                  <c:v>4971</c:v>
                </c:pt>
                <c:pt idx="6">
                  <c:v>4939</c:v>
                </c:pt>
              </c:numCache>
            </c:numRef>
          </c:val>
          <c:smooth val="0"/>
          <c:extLst>
            <c:ext xmlns:c16="http://schemas.microsoft.com/office/drawing/2014/chart" uri="{C3380CC4-5D6E-409C-BE32-E72D297353CC}">
              <c16:uniqueId val="{00000000-B8C2-4901-A1A2-3251B047F6E9}"/>
            </c:ext>
          </c:extLst>
        </c:ser>
        <c:dLbls>
          <c:dLblPos val="t"/>
          <c:showLegendKey val="0"/>
          <c:showVal val="1"/>
          <c:showCatName val="0"/>
          <c:showSerName val="0"/>
          <c:showPercent val="0"/>
          <c:showBubbleSize val="0"/>
        </c:dLbls>
        <c:marker val="1"/>
        <c:smooth val="0"/>
        <c:axId val="732870384"/>
        <c:axId val="534362480"/>
      </c:lineChart>
      <c:catAx>
        <c:axId val="73287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534362480"/>
        <c:crosses val="autoZero"/>
        <c:auto val="1"/>
        <c:lblAlgn val="ctr"/>
        <c:lblOffset val="100"/>
        <c:noMultiLvlLbl val="0"/>
      </c:catAx>
      <c:valAx>
        <c:axId val="5343624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73287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1.png"/><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10</xdr:col>
      <xdr:colOff>142429</xdr:colOff>
      <xdr:row>3</xdr:row>
      <xdr:rowOff>142875</xdr:rowOff>
    </xdr:from>
    <xdr:to>
      <xdr:col>15</xdr:col>
      <xdr:colOff>590550</xdr:colOff>
      <xdr:row>14</xdr:row>
      <xdr:rowOff>8900</xdr:rowOff>
    </xdr:to>
    <xdr:graphicFrame macro="">
      <xdr:nvGraphicFramePr>
        <xdr:cNvPr id="2" name="Chart 1">
          <a:extLst>
            <a:ext uri="{FF2B5EF4-FFF2-40B4-BE49-F238E27FC236}">
              <a16:creationId xmlns:a16="http://schemas.microsoft.com/office/drawing/2014/main" id="{EC4AD981-BE82-E4C9-4E68-55BF4179E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525211</xdr:colOff>
      <xdr:row>25</xdr:row>
      <xdr:rowOff>177326</xdr:rowOff>
    </xdr:from>
    <xdr:to>
      <xdr:col>16</xdr:col>
      <xdr:colOff>240352</xdr:colOff>
      <xdr:row>36</xdr:row>
      <xdr:rowOff>71215</xdr:rowOff>
    </xdr:to>
    <xdr:graphicFrame macro="">
      <xdr:nvGraphicFramePr>
        <xdr:cNvPr id="4" name="Chart 3">
          <a:extLst>
            <a:ext uri="{FF2B5EF4-FFF2-40B4-BE49-F238E27FC236}">
              <a16:creationId xmlns:a16="http://schemas.microsoft.com/office/drawing/2014/main" id="{10BCA263-C4DD-DD9A-AD55-8D8075EE9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97920</xdr:colOff>
      <xdr:row>15</xdr:row>
      <xdr:rowOff>97919</xdr:rowOff>
    </xdr:from>
    <xdr:to>
      <xdr:col>15</xdr:col>
      <xdr:colOff>419554</xdr:colOff>
      <xdr:row>24</xdr:row>
      <xdr:rowOff>106823</xdr:rowOff>
    </xdr:to>
    <xdr:graphicFrame macro="">
      <xdr:nvGraphicFramePr>
        <xdr:cNvPr id="5" name="Chart 4">
          <a:extLst>
            <a:ext uri="{FF2B5EF4-FFF2-40B4-BE49-F238E27FC236}">
              <a16:creationId xmlns:a16="http://schemas.microsoft.com/office/drawing/2014/main" id="{93BCA08B-85E4-CCFF-CFB9-383A68F8F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566963</xdr:colOff>
      <xdr:row>38</xdr:row>
      <xdr:rowOff>11233</xdr:rowOff>
    </xdr:from>
    <xdr:to>
      <xdr:col>14</xdr:col>
      <xdr:colOff>350351</xdr:colOff>
      <xdr:row>46</xdr:row>
      <xdr:rowOff>0</xdr:rowOff>
    </xdr:to>
    <xdr:graphicFrame macro="">
      <xdr:nvGraphicFramePr>
        <xdr:cNvPr id="6" name="Chart 5">
          <a:extLst>
            <a:ext uri="{FF2B5EF4-FFF2-40B4-BE49-F238E27FC236}">
              <a16:creationId xmlns:a16="http://schemas.microsoft.com/office/drawing/2014/main" id="{7B5A8C0B-4D40-7923-18D1-8F32DD439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45356</xdr:colOff>
      <xdr:row>46</xdr:row>
      <xdr:rowOff>170089</xdr:rowOff>
    </xdr:from>
    <xdr:to>
      <xdr:col>14</xdr:col>
      <xdr:colOff>226785</xdr:colOff>
      <xdr:row>54</xdr:row>
      <xdr:rowOff>45357</xdr:rowOff>
    </xdr:to>
    <xdr:graphicFrame macro="">
      <xdr:nvGraphicFramePr>
        <xdr:cNvPr id="7" name="Chart 6">
          <a:extLst>
            <a:ext uri="{FF2B5EF4-FFF2-40B4-BE49-F238E27FC236}">
              <a16:creationId xmlns:a16="http://schemas.microsoft.com/office/drawing/2014/main" id="{A4CC8A6E-ED22-7E92-9E92-BBB8C2EF6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497793</xdr:colOff>
      <xdr:row>57</xdr:row>
      <xdr:rowOff>34018</xdr:rowOff>
    </xdr:from>
    <xdr:to>
      <xdr:col>14</xdr:col>
      <xdr:colOff>204106</xdr:colOff>
      <xdr:row>67</xdr:row>
      <xdr:rowOff>11340</xdr:rowOff>
    </xdr:to>
    <xdr:graphicFrame macro="">
      <xdr:nvGraphicFramePr>
        <xdr:cNvPr id="8" name="Chart 7">
          <a:extLst>
            <a:ext uri="{FF2B5EF4-FFF2-40B4-BE49-F238E27FC236}">
              <a16:creationId xmlns:a16="http://schemas.microsoft.com/office/drawing/2014/main" id="{5D8A885A-0DEC-1A1A-66B4-E1400EAA1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523873</xdr:colOff>
      <xdr:row>67</xdr:row>
      <xdr:rowOff>129886</xdr:rowOff>
    </xdr:from>
    <xdr:to>
      <xdr:col>14</xdr:col>
      <xdr:colOff>199158</xdr:colOff>
      <xdr:row>78</xdr:row>
      <xdr:rowOff>3464</xdr:rowOff>
    </xdr:to>
    <xdr:graphicFrame macro="">
      <xdr:nvGraphicFramePr>
        <xdr:cNvPr id="10" name="Chart 9">
          <a:extLst>
            <a:ext uri="{FF2B5EF4-FFF2-40B4-BE49-F238E27FC236}">
              <a16:creationId xmlns:a16="http://schemas.microsoft.com/office/drawing/2014/main" id="{4680AE3A-8B44-B925-7870-42E203227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34635</xdr:colOff>
      <xdr:row>79</xdr:row>
      <xdr:rowOff>60615</xdr:rowOff>
    </xdr:from>
    <xdr:to>
      <xdr:col>14</xdr:col>
      <xdr:colOff>337705</xdr:colOff>
      <xdr:row>91</xdr:row>
      <xdr:rowOff>34636</xdr:rowOff>
    </xdr:to>
    <xdr:graphicFrame macro="">
      <xdr:nvGraphicFramePr>
        <xdr:cNvPr id="11" name="Chart 10">
          <a:extLst>
            <a:ext uri="{FF2B5EF4-FFF2-40B4-BE49-F238E27FC236}">
              <a16:creationId xmlns:a16="http://schemas.microsoft.com/office/drawing/2014/main" id="{2C77798C-63A8-3333-10E3-CE442DA81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23342</xdr:colOff>
      <xdr:row>20</xdr:row>
      <xdr:rowOff>523</xdr:rowOff>
    </xdr:from>
    <xdr:to>
      <xdr:col>24</xdr:col>
      <xdr:colOff>30881</xdr:colOff>
      <xdr:row>27</xdr:row>
      <xdr:rowOff>52335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E3E413E-C08F-490D-C7F0-FC8357AE2A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695290" y="3766221"/>
              <a:ext cx="1835007" cy="1369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39042</xdr:colOff>
      <xdr:row>10</xdr:row>
      <xdr:rowOff>183697</xdr:rowOff>
    </xdr:from>
    <xdr:to>
      <xdr:col>24</xdr:col>
      <xdr:colOff>219810</xdr:colOff>
      <xdr:row>19</xdr:row>
      <xdr:rowOff>73270</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E7FE8597-1FF8-3EF3-9991-EA3ABBE5048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710990" y="2066546"/>
              <a:ext cx="2008236" cy="1584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557161</xdr:colOff>
      <xdr:row>3</xdr:row>
      <xdr:rowOff>136595</xdr:rowOff>
    </xdr:from>
    <xdr:to>
      <xdr:col>23</xdr:col>
      <xdr:colOff>564697</xdr:colOff>
      <xdr:row>10</xdr:row>
      <xdr:rowOff>83737</xdr:rowOff>
    </xdr:to>
    <mc:AlternateContent xmlns:mc="http://schemas.openxmlformats.org/markup-compatibility/2006" xmlns:a14="http://schemas.microsoft.com/office/drawing/2010/main">
      <mc:Choice Requires="a14">
        <xdr:graphicFrame macro="">
          <xdr:nvGraphicFramePr>
            <xdr:cNvPr id="14" name="customer_gender">
              <a:extLst>
                <a:ext uri="{FF2B5EF4-FFF2-40B4-BE49-F238E27FC236}">
                  <a16:creationId xmlns:a16="http://schemas.microsoft.com/office/drawing/2014/main" id="{8E8D40D3-63D2-24E3-6544-151968399C27}"/>
                </a:ext>
              </a:extLst>
            </xdr:cNvPr>
            <xdr:cNvGraphicFramePr/>
          </xdr:nvGraphicFramePr>
          <xdr:xfrm>
            <a:off x="0" y="0"/>
            <a:ext cx="0" cy="0"/>
          </xdr:xfrm>
          <a:graphic>
            <a:graphicData uri="http://schemas.microsoft.com/office/drawing/2010/slicer">
              <sle:slicer xmlns:sle="http://schemas.microsoft.com/office/drawing/2010/slicer" name="customer_gender"/>
            </a:graphicData>
          </a:graphic>
        </xdr:graphicFrame>
      </mc:Choice>
      <mc:Fallback xmlns="">
        <xdr:sp macro="" textlink="">
          <xdr:nvSpPr>
            <xdr:cNvPr id="0" name=""/>
            <xdr:cNvSpPr>
              <a:spLocks noTextEdit="1"/>
            </xdr:cNvSpPr>
          </xdr:nvSpPr>
          <xdr:spPr>
            <a:xfrm>
              <a:off x="15619952" y="701450"/>
              <a:ext cx="1835007" cy="1265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384454</xdr:colOff>
      <xdr:row>16</xdr:row>
      <xdr:rowOff>26692</xdr:rowOff>
    </xdr:from>
    <xdr:to>
      <xdr:col>20</xdr:col>
      <xdr:colOff>391992</xdr:colOff>
      <xdr:row>28</xdr:row>
      <xdr:rowOff>41868</xdr:rowOff>
    </xdr:to>
    <mc:AlternateContent xmlns:mc="http://schemas.openxmlformats.org/markup-compatibility/2006" xmlns:a14="http://schemas.microsoft.com/office/drawing/2010/main">
      <mc:Choice Requires="a14">
        <xdr:graphicFrame macro="">
          <xdr:nvGraphicFramePr>
            <xdr:cNvPr id="15" name="payment_method">
              <a:extLst>
                <a:ext uri="{FF2B5EF4-FFF2-40B4-BE49-F238E27FC236}">
                  <a16:creationId xmlns:a16="http://schemas.microsoft.com/office/drawing/2014/main" id="{DA8D35B4-153B-3DC7-A94D-F4FF00D2D00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3619774" y="3039250"/>
              <a:ext cx="1835008" cy="2274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253616</xdr:colOff>
      <xdr:row>10</xdr:row>
      <xdr:rowOff>84259</xdr:rowOff>
    </xdr:from>
    <xdr:to>
      <xdr:col>20</xdr:col>
      <xdr:colOff>261154</xdr:colOff>
      <xdr:row>15</xdr:row>
      <xdr:rowOff>94203</xdr:rowOff>
    </xdr:to>
    <mc:AlternateContent xmlns:mc="http://schemas.openxmlformats.org/markup-compatibility/2006" xmlns:a14="http://schemas.microsoft.com/office/drawing/2010/main">
      <mc:Choice Requires="a14">
        <xdr:graphicFrame macro="">
          <xdr:nvGraphicFramePr>
            <xdr:cNvPr id="16" name="returned">
              <a:extLst>
                <a:ext uri="{FF2B5EF4-FFF2-40B4-BE49-F238E27FC236}">
                  <a16:creationId xmlns:a16="http://schemas.microsoft.com/office/drawing/2014/main" id="{4C23A6FA-094C-A1FC-7325-4AB49F919DB5}"/>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3488936" y="1967108"/>
              <a:ext cx="1835008" cy="951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155016</xdr:colOff>
      <xdr:row>2</xdr:row>
      <xdr:rowOff>164647</xdr:rowOff>
    </xdr:from>
    <xdr:to>
      <xdr:col>20</xdr:col>
      <xdr:colOff>162554</xdr:colOff>
      <xdr:row>9</xdr:row>
      <xdr:rowOff>96089</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4F6FB9BA-B764-A20A-6FFC-329DAF8BB05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980995" y="537791"/>
              <a:ext cx="1833982" cy="1237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592666</xdr:colOff>
      <xdr:row>92</xdr:row>
      <xdr:rowOff>90239</xdr:rowOff>
    </xdr:from>
    <xdr:to>
      <xdr:col>13</xdr:col>
      <xdr:colOff>190500</xdr:colOff>
      <xdr:row>98</xdr:row>
      <xdr:rowOff>155223</xdr:rowOff>
    </xdr:to>
    <xdr:graphicFrame macro="">
      <xdr:nvGraphicFramePr>
        <xdr:cNvPr id="3" name="Chart 2">
          <a:extLst>
            <a:ext uri="{FF2B5EF4-FFF2-40B4-BE49-F238E27FC236}">
              <a16:creationId xmlns:a16="http://schemas.microsoft.com/office/drawing/2014/main" id="{A28FAB16-FC83-3456-4D93-C6A3B5C73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352777</xdr:colOff>
      <xdr:row>101</xdr:row>
      <xdr:rowOff>0</xdr:rowOff>
    </xdr:from>
    <xdr:to>
      <xdr:col>15</xdr:col>
      <xdr:colOff>409222</xdr:colOff>
      <xdr:row>111</xdr:row>
      <xdr:rowOff>161571</xdr:rowOff>
    </xdr:to>
    <xdr:graphicFrame macro="">
      <xdr:nvGraphicFramePr>
        <xdr:cNvPr id="18" name="Chart 17">
          <a:extLst>
            <a:ext uri="{FF2B5EF4-FFF2-40B4-BE49-F238E27FC236}">
              <a16:creationId xmlns:a16="http://schemas.microsoft.com/office/drawing/2014/main" id="{0A7242E5-97DE-4859-DA83-0AB32B1F8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0</xdr:row>
      <xdr:rowOff>28433</xdr:rowOff>
    </xdr:from>
    <xdr:to>
      <xdr:col>5</xdr:col>
      <xdr:colOff>395654</xdr:colOff>
      <xdr:row>42</xdr:row>
      <xdr:rowOff>87923</xdr:rowOff>
    </xdr:to>
    <xdr:sp macro="" textlink="">
      <xdr:nvSpPr>
        <xdr:cNvPr id="2" name="Rectangle: Rounded Corners 1">
          <a:extLst>
            <a:ext uri="{FF2B5EF4-FFF2-40B4-BE49-F238E27FC236}">
              <a16:creationId xmlns:a16="http://schemas.microsoft.com/office/drawing/2014/main" id="{51C00406-AC2C-E0CB-693C-63A3DEFD19A3}"/>
            </a:ext>
          </a:extLst>
        </xdr:cNvPr>
        <xdr:cNvSpPr/>
      </xdr:nvSpPr>
      <xdr:spPr>
        <a:xfrm>
          <a:off x="190500" y="28433"/>
          <a:ext cx="3282462" cy="8075144"/>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latin typeface="Segoe UI" panose="020B0502040204020203" pitchFamily="34" charset="0"/>
              <a:ea typeface="+mn-ea"/>
              <a:cs typeface="Segoe UI" panose="020B0502040204020203" pitchFamily="34" charset="0"/>
            </a:rPr>
            <a:t>E-Commerce</a:t>
          </a:r>
          <a:r>
            <a:rPr lang="en-US" sz="1600" b="1">
              <a:solidFill>
                <a:schemeClr val="bg1"/>
              </a:solidFill>
            </a:rPr>
            <a:t> </a:t>
          </a:r>
          <a:r>
            <a:rPr lang="en-US" sz="1800" b="1">
              <a:solidFill>
                <a:schemeClr val="bg1"/>
              </a:solidFill>
              <a:latin typeface="Segoe UI" panose="020B0502040204020203" pitchFamily="34" charset="0"/>
              <a:ea typeface="+mn-ea"/>
              <a:cs typeface="Segoe UI" panose="020B0502040204020203" pitchFamily="34" charset="0"/>
            </a:rPr>
            <a:t>Sales</a:t>
          </a:r>
          <a:r>
            <a:rPr lang="en-US" sz="1600" b="1" baseline="0">
              <a:solidFill>
                <a:schemeClr val="bg1"/>
              </a:solidFill>
              <a:latin typeface="+mn-lt"/>
              <a:ea typeface="+mn-ea"/>
              <a:cs typeface="+mn-cs"/>
            </a:rPr>
            <a:t> </a:t>
          </a:r>
          <a:r>
            <a:rPr lang="en-US" sz="1800" b="1">
              <a:solidFill>
                <a:schemeClr val="bg1"/>
              </a:solidFill>
              <a:latin typeface="Segoe UI" panose="020B0502040204020203" pitchFamily="34" charset="0"/>
              <a:ea typeface="+mn-ea"/>
              <a:cs typeface="Segoe UI" panose="020B0502040204020203" pitchFamily="34" charset="0"/>
            </a:rPr>
            <a:t>Dashboard</a:t>
          </a:r>
        </a:p>
      </xdr:txBody>
    </xdr:sp>
    <xdr:clientData/>
  </xdr:twoCellAnchor>
  <xdr:twoCellAnchor>
    <xdr:from>
      <xdr:col>5</xdr:col>
      <xdr:colOff>603882</xdr:colOff>
      <xdr:row>1</xdr:row>
      <xdr:rowOff>67274</xdr:rowOff>
    </xdr:from>
    <xdr:to>
      <xdr:col>9</xdr:col>
      <xdr:colOff>341199</xdr:colOff>
      <xdr:row>5</xdr:row>
      <xdr:rowOff>105235</xdr:rowOff>
    </xdr:to>
    <xdr:sp macro="" textlink="">
      <xdr:nvSpPr>
        <xdr:cNvPr id="3" name="Rectangle: Rounded Corners 2">
          <a:extLst>
            <a:ext uri="{FF2B5EF4-FFF2-40B4-BE49-F238E27FC236}">
              <a16:creationId xmlns:a16="http://schemas.microsoft.com/office/drawing/2014/main" id="{6DCB282C-8434-E1A2-3974-F18AAF3703EA}"/>
            </a:ext>
          </a:extLst>
        </xdr:cNvPr>
        <xdr:cNvSpPr/>
      </xdr:nvSpPr>
      <xdr:spPr>
        <a:xfrm>
          <a:off x="3681190" y="257774"/>
          <a:ext cx="2199163" cy="79996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bg1">
                  <a:lumMod val="75000"/>
                </a:schemeClr>
              </a:solidFill>
              <a:latin typeface="Segoe UI" panose="020B0502040204020203" pitchFamily="34" charset="0"/>
              <a:ea typeface="+mn-ea"/>
              <a:cs typeface="Segoe UI" panose="020B0502040204020203" pitchFamily="34" charset="0"/>
            </a:rPr>
            <a:t>Total</a:t>
          </a:r>
          <a:r>
            <a:rPr lang="en-US" sz="1200">
              <a:solidFill>
                <a:schemeClr val="lt1"/>
              </a:solidFill>
              <a:latin typeface="+mn-lt"/>
              <a:ea typeface="+mn-ea"/>
              <a:cs typeface="+mn-cs"/>
            </a:rPr>
            <a:t>  </a:t>
          </a:r>
          <a:r>
            <a:rPr lang="en-US" sz="1400" b="1">
              <a:solidFill>
                <a:schemeClr val="bg1">
                  <a:lumMod val="75000"/>
                </a:schemeClr>
              </a:solidFill>
              <a:latin typeface="Segoe UI" panose="020B0502040204020203" pitchFamily="34" charset="0"/>
              <a:ea typeface="+mn-ea"/>
              <a:cs typeface="Segoe UI" panose="020B0502040204020203" pitchFamily="34" charset="0"/>
            </a:rPr>
            <a:t>Sales</a:t>
          </a:r>
          <a:r>
            <a:rPr lang="en-US" sz="1200">
              <a:solidFill>
                <a:schemeClr val="lt1"/>
              </a:solidFill>
              <a:latin typeface="+mn-lt"/>
              <a:ea typeface="+mn-ea"/>
              <a:cs typeface="+mn-cs"/>
            </a:rPr>
            <a:t> </a:t>
          </a:r>
        </a:p>
      </xdr:txBody>
    </xdr:sp>
    <xdr:clientData/>
  </xdr:twoCellAnchor>
  <xdr:twoCellAnchor>
    <xdr:from>
      <xdr:col>9</xdr:col>
      <xdr:colOff>415446</xdr:colOff>
      <xdr:row>1</xdr:row>
      <xdr:rowOff>67274</xdr:rowOff>
    </xdr:from>
    <xdr:to>
      <xdr:col>13</xdr:col>
      <xdr:colOff>156742</xdr:colOff>
      <xdr:row>5</xdr:row>
      <xdr:rowOff>105235</xdr:rowOff>
    </xdr:to>
    <xdr:sp macro="" textlink="">
      <xdr:nvSpPr>
        <xdr:cNvPr id="6" name="Rectangle: Rounded Corners 5">
          <a:extLst>
            <a:ext uri="{FF2B5EF4-FFF2-40B4-BE49-F238E27FC236}">
              <a16:creationId xmlns:a16="http://schemas.microsoft.com/office/drawing/2014/main" id="{5B7BE233-88F8-4CE5-B0AF-60DA7B6A31DB}"/>
            </a:ext>
          </a:extLst>
        </xdr:cNvPr>
        <xdr:cNvSpPr/>
      </xdr:nvSpPr>
      <xdr:spPr>
        <a:xfrm>
          <a:off x="5954600" y="257774"/>
          <a:ext cx="2203142" cy="79996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bg1">
                  <a:lumMod val="75000"/>
                </a:schemeClr>
              </a:solidFill>
              <a:latin typeface="Segoe UI" panose="020B0502040204020203" pitchFamily="34" charset="0"/>
              <a:ea typeface="+mn-ea"/>
              <a:cs typeface="Segoe UI" panose="020B0502040204020203" pitchFamily="34" charset="0"/>
            </a:rPr>
            <a:t>Total</a:t>
          </a:r>
          <a:r>
            <a:rPr lang="en-US" sz="1200">
              <a:solidFill>
                <a:schemeClr val="lt1"/>
              </a:solidFill>
              <a:latin typeface="+mn-lt"/>
              <a:ea typeface="+mn-ea"/>
              <a:cs typeface="+mn-cs"/>
            </a:rPr>
            <a:t> </a:t>
          </a:r>
          <a:r>
            <a:rPr lang="en-US" sz="1400" b="1">
              <a:solidFill>
                <a:schemeClr val="bg1">
                  <a:lumMod val="75000"/>
                </a:schemeClr>
              </a:solidFill>
              <a:latin typeface="Segoe UI" panose="020B0502040204020203" pitchFamily="34" charset="0"/>
              <a:ea typeface="+mn-ea"/>
              <a:cs typeface="Segoe UI" panose="020B0502040204020203" pitchFamily="34" charset="0"/>
            </a:rPr>
            <a:t>Profit</a:t>
          </a:r>
          <a:r>
            <a:rPr lang="en-US" sz="1200">
              <a:solidFill>
                <a:schemeClr val="lt1"/>
              </a:solidFill>
              <a:latin typeface="+mn-lt"/>
              <a:ea typeface="+mn-ea"/>
              <a:cs typeface="+mn-cs"/>
            </a:rPr>
            <a:t> </a:t>
          </a:r>
        </a:p>
      </xdr:txBody>
    </xdr:sp>
    <xdr:clientData/>
  </xdr:twoCellAnchor>
  <xdr:twoCellAnchor>
    <xdr:from>
      <xdr:col>13</xdr:col>
      <xdr:colOff>230989</xdr:colOff>
      <xdr:row>1</xdr:row>
      <xdr:rowOff>67274</xdr:rowOff>
    </xdr:from>
    <xdr:to>
      <xdr:col>16</xdr:col>
      <xdr:colOff>587746</xdr:colOff>
      <xdr:row>5</xdr:row>
      <xdr:rowOff>105235</xdr:rowOff>
    </xdr:to>
    <xdr:sp macro="" textlink="">
      <xdr:nvSpPr>
        <xdr:cNvPr id="7" name="Rectangle: Rounded Corners 6">
          <a:extLst>
            <a:ext uri="{FF2B5EF4-FFF2-40B4-BE49-F238E27FC236}">
              <a16:creationId xmlns:a16="http://schemas.microsoft.com/office/drawing/2014/main" id="{3E4C8CB1-5A11-4528-AE49-30AE56820A59}"/>
            </a:ext>
          </a:extLst>
        </xdr:cNvPr>
        <xdr:cNvSpPr/>
      </xdr:nvSpPr>
      <xdr:spPr>
        <a:xfrm>
          <a:off x="8231989" y="257774"/>
          <a:ext cx="2203142" cy="79996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bg1">
                  <a:lumMod val="75000"/>
                </a:schemeClr>
              </a:solidFill>
              <a:latin typeface="Segoe UI" panose="020B0502040204020203" pitchFamily="34" charset="0"/>
              <a:ea typeface="+mn-ea"/>
              <a:cs typeface="Segoe UI" panose="020B0502040204020203" pitchFamily="34" charset="0"/>
            </a:rPr>
            <a:t>Total</a:t>
          </a:r>
          <a:r>
            <a:rPr lang="en-US" sz="1200">
              <a:solidFill>
                <a:schemeClr val="lt1"/>
              </a:solidFill>
              <a:latin typeface="+mn-lt"/>
              <a:ea typeface="+mn-ea"/>
              <a:cs typeface="+mn-cs"/>
            </a:rPr>
            <a:t> </a:t>
          </a:r>
          <a:r>
            <a:rPr lang="en-US" sz="1400" b="1">
              <a:solidFill>
                <a:schemeClr val="bg1">
                  <a:lumMod val="75000"/>
                </a:schemeClr>
              </a:solidFill>
              <a:latin typeface="Segoe UI" panose="020B0502040204020203" pitchFamily="34" charset="0"/>
              <a:ea typeface="+mn-ea"/>
              <a:cs typeface="Segoe UI" panose="020B0502040204020203" pitchFamily="34" charset="0"/>
            </a:rPr>
            <a:t>Quantity</a:t>
          </a:r>
        </a:p>
      </xdr:txBody>
    </xdr:sp>
    <xdr:clientData/>
  </xdr:twoCellAnchor>
  <xdr:twoCellAnchor>
    <xdr:from>
      <xdr:col>17</xdr:col>
      <xdr:colOff>46532</xdr:colOff>
      <xdr:row>1</xdr:row>
      <xdr:rowOff>67274</xdr:rowOff>
    </xdr:from>
    <xdr:to>
      <xdr:col>20</xdr:col>
      <xdr:colOff>399309</xdr:colOff>
      <xdr:row>5</xdr:row>
      <xdr:rowOff>105235</xdr:rowOff>
    </xdr:to>
    <xdr:sp macro="" textlink="">
      <xdr:nvSpPr>
        <xdr:cNvPr id="8" name="Rectangle: Rounded Corners 7">
          <a:extLst>
            <a:ext uri="{FF2B5EF4-FFF2-40B4-BE49-F238E27FC236}">
              <a16:creationId xmlns:a16="http://schemas.microsoft.com/office/drawing/2014/main" id="{B5A3F7D0-618A-4ABD-806C-7353DA1AF86B}"/>
            </a:ext>
          </a:extLst>
        </xdr:cNvPr>
        <xdr:cNvSpPr/>
      </xdr:nvSpPr>
      <xdr:spPr>
        <a:xfrm>
          <a:off x="10509378" y="257774"/>
          <a:ext cx="2199162" cy="79996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bg1">
                  <a:lumMod val="75000"/>
                </a:schemeClr>
              </a:solidFill>
              <a:latin typeface="Segoe UI" panose="020B0502040204020203" pitchFamily="34" charset="0"/>
              <a:ea typeface="+mn-ea"/>
              <a:cs typeface="Segoe UI" panose="020B0502040204020203" pitchFamily="34" charset="0"/>
            </a:rPr>
            <a:t>Average</a:t>
          </a:r>
          <a:r>
            <a:rPr lang="en-US" sz="1200">
              <a:solidFill>
                <a:schemeClr val="lt1"/>
              </a:solidFill>
              <a:latin typeface="+mn-lt"/>
              <a:ea typeface="+mn-ea"/>
              <a:cs typeface="+mn-cs"/>
            </a:rPr>
            <a:t> </a:t>
          </a:r>
          <a:r>
            <a:rPr lang="en-US" sz="1400" b="1">
              <a:solidFill>
                <a:schemeClr val="bg1">
                  <a:lumMod val="75000"/>
                </a:schemeClr>
              </a:solidFill>
              <a:latin typeface="Segoe UI" panose="020B0502040204020203" pitchFamily="34" charset="0"/>
              <a:ea typeface="+mn-ea"/>
              <a:cs typeface="Segoe UI" panose="020B0502040204020203" pitchFamily="34" charset="0"/>
            </a:rPr>
            <a:t>Discount</a:t>
          </a:r>
          <a:r>
            <a:rPr lang="en-US" sz="1200">
              <a:solidFill>
                <a:schemeClr val="lt1"/>
              </a:solidFill>
              <a:latin typeface="+mn-lt"/>
              <a:ea typeface="+mn-ea"/>
              <a:cs typeface="+mn-cs"/>
            </a:rPr>
            <a:t> </a:t>
          </a:r>
        </a:p>
      </xdr:txBody>
    </xdr:sp>
    <xdr:clientData/>
  </xdr:twoCellAnchor>
  <xdr:twoCellAnchor>
    <xdr:from>
      <xdr:col>20</xdr:col>
      <xdr:colOff>473556</xdr:colOff>
      <xdr:row>1</xdr:row>
      <xdr:rowOff>67274</xdr:rowOff>
    </xdr:from>
    <xdr:to>
      <xdr:col>24</xdr:col>
      <xdr:colOff>222636</xdr:colOff>
      <xdr:row>5</xdr:row>
      <xdr:rowOff>105235</xdr:rowOff>
    </xdr:to>
    <xdr:sp macro="" textlink="">
      <xdr:nvSpPr>
        <xdr:cNvPr id="9" name="Rectangle: Rounded Corners 8">
          <a:extLst>
            <a:ext uri="{FF2B5EF4-FFF2-40B4-BE49-F238E27FC236}">
              <a16:creationId xmlns:a16="http://schemas.microsoft.com/office/drawing/2014/main" id="{AD010052-D3CA-4B64-888A-6181101B6C88}"/>
            </a:ext>
          </a:extLst>
        </xdr:cNvPr>
        <xdr:cNvSpPr/>
      </xdr:nvSpPr>
      <xdr:spPr>
        <a:xfrm>
          <a:off x="12782787" y="257774"/>
          <a:ext cx="2210926" cy="79996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bg1">
                  <a:lumMod val="75000"/>
                </a:schemeClr>
              </a:solidFill>
              <a:latin typeface="Segoe UI" panose="020B0502040204020203" pitchFamily="34" charset="0"/>
              <a:ea typeface="+mn-ea"/>
              <a:cs typeface="Segoe UI" panose="020B0502040204020203" pitchFamily="34" charset="0"/>
            </a:rPr>
            <a:t>Total</a:t>
          </a:r>
          <a:r>
            <a:rPr lang="en-US" sz="1200" baseline="0">
              <a:solidFill>
                <a:schemeClr val="lt1"/>
              </a:solidFill>
              <a:latin typeface="+mn-lt"/>
              <a:ea typeface="+mn-ea"/>
              <a:cs typeface="+mn-cs"/>
            </a:rPr>
            <a:t> </a:t>
          </a:r>
          <a:r>
            <a:rPr lang="en-US" sz="1400" b="1">
              <a:solidFill>
                <a:schemeClr val="bg1">
                  <a:lumMod val="75000"/>
                </a:schemeClr>
              </a:solidFill>
              <a:latin typeface="Segoe UI" panose="020B0502040204020203" pitchFamily="34" charset="0"/>
              <a:ea typeface="+mn-ea"/>
              <a:cs typeface="Segoe UI" panose="020B0502040204020203" pitchFamily="34" charset="0"/>
            </a:rPr>
            <a:t>Customers</a:t>
          </a:r>
          <a:r>
            <a:rPr lang="en-US" sz="1400"/>
            <a:t> </a:t>
          </a:r>
          <a:r>
            <a:rPr lang="en-US" sz="1200" baseline="0">
              <a:solidFill>
                <a:schemeClr val="lt1"/>
              </a:solidFill>
              <a:latin typeface="+mn-lt"/>
              <a:ea typeface="+mn-ea"/>
              <a:cs typeface="+mn-cs"/>
            </a:rPr>
            <a:t>  </a:t>
          </a:r>
          <a:endParaRPr lang="en-US" sz="1200">
            <a:solidFill>
              <a:schemeClr val="lt1"/>
            </a:solidFill>
            <a:latin typeface="+mn-lt"/>
            <a:ea typeface="+mn-ea"/>
            <a:cs typeface="+mn-cs"/>
          </a:endParaRPr>
        </a:p>
      </xdr:txBody>
    </xdr:sp>
    <xdr:clientData/>
  </xdr:twoCellAnchor>
  <xdr:twoCellAnchor>
    <xdr:from>
      <xdr:col>24</xdr:col>
      <xdr:colOff>296883</xdr:colOff>
      <xdr:row>1</xdr:row>
      <xdr:rowOff>67274</xdr:rowOff>
    </xdr:from>
    <xdr:to>
      <xdr:col>28</xdr:col>
      <xdr:colOff>38179</xdr:colOff>
      <xdr:row>5</xdr:row>
      <xdr:rowOff>105235</xdr:rowOff>
    </xdr:to>
    <xdr:sp macro="" textlink="">
      <xdr:nvSpPr>
        <xdr:cNvPr id="10" name="Rectangle: Rounded Corners 9">
          <a:extLst>
            <a:ext uri="{FF2B5EF4-FFF2-40B4-BE49-F238E27FC236}">
              <a16:creationId xmlns:a16="http://schemas.microsoft.com/office/drawing/2014/main" id="{8CB2637C-8D2E-42DB-A1F0-E28A40D3805C}"/>
            </a:ext>
          </a:extLst>
        </xdr:cNvPr>
        <xdr:cNvSpPr/>
      </xdr:nvSpPr>
      <xdr:spPr>
        <a:xfrm>
          <a:off x="15067960" y="257774"/>
          <a:ext cx="2203142" cy="79996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bg1">
                  <a:lumMod val="75000"/>
                </a:schemeClr>
              </a:solidFill>
              <a:latin typeface="Segoe UI" panose="020B0502040204020203" pitchFamily="34" charset="0"/>
              <a:ea typeface="+mn-ea"/>
              <a:cs typeface="Segoe UI" panose="020B0502040204020203" pitchFamily="34" charset="0"/>
            </a:rPr>
            <a:t>Average</a:t>
          </a:r>
          <a:r>
            <a:rPr lang="en-US" sz="1200">
              <a:solidFill>
                <a:schemeClr val="lt1"/>
              </a:solidFill>
              <a:latin typeface="+mn-lt"/>
              <a:ea typeface="+mn-ea"/>
              <a:cs typeface="+mn-cs"/>
            </a:rPr>
            <a:t> </a:t>
          </a:r>
          <a:r>
            <a:rPr lang="en-US" sz="1400" b="1">
              <a:solidFill>
                <a:schemeClr val="bg1">
                  <a:lumMod val="75000"/>
                </a:schemeClr>
              </a:solidFill>
              <a:latin typeface="Segoe UI" panose="020B0502040204020203" pitchFamily="34" charset="0"/>
              <a:ea typeface="+mn-ea"/>
              <a:cs typeface="Segoe UI" panose="020B0502040204020203" pitchFamily="34" charset="0"/>
            </a:rPr>
            <a:t>Order</a:t>
          </a:r>
          <a:r>
            <a:rPr lang="en-US" sz="1200">
              <a:solidFill>
                <a:schemeClr val="lt1"/>
              </a:solidFill>
              <a:latin typeface="+mn-lt"/>
              <a:ea typeface="+mn-ea"/>
              <a:cs typeface="+mn-cs"/>
            </a:rPr>
            <a:t> </a:t>
          </a:r>
          <a:r>
            <a:rPr lang="en-US" sz="1400" b="1">
              <a:solidFill>
                <a:schemeClr val="bg1">
                  <a:lumMod val="75000"/>
                </a:schemeClr>
              </a:solidFill>
              <a:latin typeface="Segoe UI" panose="020B0502040204020203" pitchFamily="34" charset="0"/>
              <a:ea typeface="+mn-ea"/>
              <a:cs typeface="Segoe UI" panose="020B0502040204020203" pitchFamily="34" charset="0"/>
            </a:rPr>
            <a:t>Value</a:t>
          </a:r>
        </a:p>
      </xdr:txBody>
    </xdr:sp>
    <xdr:clientData/>
  </xdr:twoCellAnchor>
  <xdr:twoCellAnchor>
    <xdr:from>
      <xdr:col>28</xdr:col>
      <xdr:colOff>112426</xdr:colOff>
      <xdr:row>1</xdr:row>
      <xdr:rowOff>67274</xdr:rowOff>
    </xdr:from>
    <xdr:to>
      <xdr:col>31</xdr:col>
      <xdr:colOff>457420</xdr:colOff>
      <xdr:row>5</xdr:row>
      <xdr:rowOff>105235</xdr:rowOff>
    </xdr:to>
    <xdr:sp macro="" textlink="">
      <xdr:nvSpPr>
        <xdr:cNvPr id="11" name="Rectangle: Rounded Corners 10">
          <a:extLst>
            <a:ext uri="{FF2B5EF4-FFF2-40B4-BE49-F238E27FC236}">
              <a16:creationId xmlns:a16="http://schemas.microsoft.com/office/drawing/2014/main" id="{D3B9A901-BDFF-4C88-9AE9-836DF18EFCC4}"/>
            </a:ext>
          </a:extLst>
        </xdr:cNvPr>
        <xdr:cNvSpPr/>
      </xdr:nvSpPr>
      <xdr:spPr>
        <a:xfrm>
          <a:off x="17345349" y="257774"/>
          <a:ext cx="2191379" cy="79996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bg1">
                  <a:lumMod val="75000"/>
                </a:schemeClr>
              </a:solidFill>
              <a:latin typeface="Segoe UI" panose="020B0502040204020203" pitchFamily="34" charset="0"/>
              <a:ea typeface="+mn-ea"/>
              <a:cs typeface="Segoe UI" panose="020B0502040204020203" pitchFamily="34" charset="0"/>
            </a:rPr>
            <a:t>Total</a:t>
          </a:r>
          <a:r>
            <a:rPr lang="en-US" sz="1200" baseline="0">
              <a:solidFill>
                <a:schemeClr val="lt1"/>
              </a:solidFill>
              <a:latin typeface="+mn-lt"/>
              <a:ea typeface="+mn-ea"/>
              <a:cs typeface="+mn-cs"/>
            </a:rPr>
            <a:t> </a:t>
          </a:r>
          <a:r>
            <a:rPr lang="en-US" sz="1400" b="1">
              <a:solidFill>
                <a:schemeClr val="bg1">
                  <a:lumMod val="75000"/>
                </a:schemeClr>
              </a:solidFill>
              <a:latin typeface="Segoe UI" panose="020B0502040204020203" pitchFamily="34" charset="0"/>
              <a:ea typeface="+mn-ea"/>
              <a:cs typeface="Segoe UI" panose="020B0502040204020203" pitchFamily="34" charset="0"/>
            </a:rPr>
            <a:t>Orders</a:t>
          </a:r>
        </a:p>
      </xdr:txBody>
    </xdr:sp>
    <xdr:clientData/>
  </xdr:twoCellAnchor>
  <xdr:twoCellAnchor>
    <xdr:from>
      <xdr:col>6</xdr:col>
      <xdr:colOff>205515</xdr:colOff>
      <xdr:row>7</xdr:row>
      <xdr:rowOff>149614</xdr:rowOff>
    </xdr:from>
    <xdr:to>
      <xdr:col>13</xdr:col>
      <xdr:colOff>593571</xdr:colOff>
      <xdr:row>19</xdr:row>
      <xdr:rowOff>17911</xdr:rowOff>
    </xdr:to>
    <xdr:sp macro="" textlink="">
      <xdr:nvSpPr>
        <xdr:cNvPr id="13" name="Rectangle 12">
          <a:extLst>
            <a:ext uri="{FF2B5EF4-FFF2-40B4-BE49-F238E27FC236}">
              <a16:creationId xmlns:a16="http://schemas.microsoft.com/office/drawing/2014/main" id="{84627A6B-EA08-E348-0183-A17F2551611F}"/>
            </a:ext>
          </a:extLst>
        </xdr:cNvPr>
        <xdr:cNvSpPr/>
      </xdr:nvSpPr>
      <xdr:spPr>
        <a:xfrm>
          <a:off x="3898284" y="1483114"/>
          <a:ext cx="4696287" cy="2168951"/>
        </a:xfrm>
        <a:prstGeom prst="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bg1">
                  <a:lumMod val="75000"/>
                </a:schemeClr>
              </a:solidFill>
              <a:latin typeface="Segoe UI" panose="020B0502040204020203" pitchFamily="34" charset="0"/>
              <a:ea typeface="+mn-ea"/>
              <a:cs typeface="Segoe UI" panose="020B0502040204020203" pitchFamily="34" charset="0"/>
            </a:rPr>
            <a:t>Sales Per Category</a:t>
          </a:r>
        </a:p>
      </xdr:txBody>
    </xdr:sp>
    <xdr:clientData/>
  </xdr:twoCellAnchor>
  <xdr:twoCellAnchor>
    <xdr:from>
      <xdr:col>6</xdr:col>
      <xdr:colOff>252552</xdr:colOff>
      <xdr:row>10</xdr:row>
      <xdr:rowOff>76706</xdr:rowOff>
    </xdr:from>
    <xdr:to>
      <xdr:col>13</xdr:col>
      <xdr:colOff>499497</xdr:colOff>
      <xdr:row>19</xdr:row>
      <xdr:rowOff>122975</xdr:rowOff>
    </xdr:to>
    <xdr:graphicFrame macro="">
      <xdr:nvGraphicFramePr>
        <xdr:cNvPr id="14" name="Chart 13">
          <a:extLst>
            <a:ext uri="{FF2B5EF4-FFF2-40B4-BE49-F238E27FC236}">
              <a16:creationId xmlns:a16="http://schemas.microsoft.com/office/drawing/2014/main" id="{E42B3CF3-B6DB-4DAB-82EE-ED7D92E84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228581</xdr:colOff>
      <xdr:row>8</xdr:row>
      <xdr:rowOff>6151</xdr:rowOff>
    </xdr:from>
    <xdr:to>
      <xdr:col>22</xdr:col>
      <xdr:colOff>270</xdr:colOff>
      <xdr:row>19</xdr:row>
      <xdr:rowOff>64948</xdr:rowOff>
    </xdr:to>
    <xdr:sp macro="" textlink="">
      <xdr:nvSpPr>
        <xdr:cNvPr id="15" name="Rectangle 14">
          <a:extLst>
            <a:ext uri="{FF2B5EF4-FFF2-40B4-BE49-F238E27FC236}">
              <a16:creationId xmlns:a16="http://schemas.microsoft.com/office/drawing/2014/main" id="{A242E8A2-A4EE-4A77-99D3-9E35B18649F8}"/>
            </a:ext>
          </a:extLst>
        </xdr:cNvPr>
        <xdr:cNvSpPr/>
      </xdr:nvSpPr>
      <xdr:spPr>
        <a:xfrm>
          <a:off x="8845043" y="1530151"/>
          <a:ext cx="4695381" cy="2168951"/>
        </a:xfrm>
        <a:prstGeom prst="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bg1">
                  <a:lumMod val="75000"/>
                </a:schemeClr>
              </a:solidFill>
              <a:latin typeface="Segoe UI" panose="020B0502040204020203" pitchFamily="34" charset="0"/>
              <a:ea typeface="+mn-ea"/>
              <a:cs typeface="Segoe UI" panose="020B0502040204020203" pitchFamily="34" charset="0"/>
            </a:rPr>
            <a:t>Profit</a:t>
          </a:r>
          <a:r>
            <a:rPr lang="en-US" sz="1200" b="1" baseline="0">
              <a:solidFill>
                <a:schemeClr val="bg1">
                  <a:lumMod val="75000"/>
                </a:schemeClr>
              </a:solidFill>
              <a:latin typeface="Segoe UI" panose="020B0502040204020203" pitchFamily="34" charset="0"/>
              <a:ea typeface="+mn-ea"/>
              <a:cs typeface="Segoe UI" panose="020B0502040204020203" pitchFamily="34" charset="0"/>
            </a:rPr>
            <a:t> Per Region</a:t>
          </a:r>
          <a:endParaRPr lang="en-US" sz="1200" b="1">
            <a:solidFill>
              <a:schemeClr val="bg1">
                <a:lumMod val="7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22</xdr:col>
      <xdr:colOff>296425</xdr:colOff>
      <xdr:row>8</xdr:row>
      <xdr:rowOff>21981</xdr:rowOff>
    </xdr:from>
    <xdr:to>
      <xdr:col>28</xdr:col>
      <xdr:colOff>417635</xdr:colOff>
      <xdr:row>19</xdr:row>
      <xdr:rowOff>78063</xdr:rowOff>
    </xdr:to>
    <xdr:sp macro="" textlink="">
      <xdr:nvSpPr>
        <xdr:cNvPr id="16" name="Rectangle 15">
          <a:extLst>
            <a:ext uri="{FF2B5EF4-FFF2-40B4-BE49-F238E27FC236}">
              <a16:creationId xmlns:a16="http://schemas.microsoft.com/office/drawing/2014/main" id="{4591C00C-8E48-43F5-BD7D-95CBA7A37D08}"/>
            </a:ext>
          </a:extLst>
        </xdr:cNvPr>
        <xdr:cNvSpPr/>
      </xdr:nvSpPr>
      <xdr:spPr>
        <a:xfrm>
          <a:off x="13836579" y="1545981"/>
          <a:ext cx="3813979" cy="2166236"/>
        </a:xfrm>
        <a:prstGeom prst="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bg1">
                  <a:lumMod val="75000"/>
                </a:schemeClr>
              </a:solidFill>
              <a:latin typeface="Segoe UI" panose="020B0502040204020203" pitchFamily="34" charset="0"/>
              <a:ea typeface="+mn-ea"/>
              <a:cs typeface="Segoe UI" panose="020B0502040204020203" pitchFamily="34" charset="0"/>
            </a:rPr>
            <a:t>Average Delivery Days</a:t>
          </a:r>
          <a:r>
            <a:rPr lang="en-US" sz="1200" b="1" baseline="0">
              <a:solidFill>
                <a:schemeClr val="bg1">
                  <a:lumMod val="75000"/>
                </a:schemeClr>
              </a:solidFill>
              <a:latin typeface="Segoe UI" panose="020B0502040204020203" pitchFamily="34" charset="0"/>
              <a:ea typeface="+mn-ea"/>
              <a:cs typeface="Segoe UI" panose="020B0502040204020203" pitchFamily="34" charset="0"/>
            </a:rPr>
            <a:t> By Region</a:t>
          </a:r>
          <a:endParaRPr lang="en-US" sz="1200" b="1">
            <a:solidFill>
              <a:schemeClr val="bg1">
                <a:lumMod val="7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14</xdr:col>
      <xdr:colOff>404971</xdr:colOff>
      <xdr:row>9</xdr:row>
      <xdr:rowOff>148710</xdr:rowOff>
    </xdr:from>
    <xdr:to>
      <xdr:col>21</xdr:col>
      <xdr:colOff>378972</xdr:colOff>
      <xdr:row>18</xdr:row>
      <xdr:rowOff>135326</xdr:rowOff>
    </xdr:to>
    <xdr:graphicFrame macro="">
      <xdr:nvGraphicFramePr>
        <xdr:cNvPr id="17" name="Chart 16">
          <a:extLst>
            <a:ext uri="{FF2B5EF4-FFF2-40B4-BE49-F238E27FC236}">
              <a16:creationId xmlns:a16="http://schemas.microsoft.com/office/drawing/2014/main" id="{C5CB00A2-A461-4426-A66E-DEC8043B8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396480</xdr:colOff>
      <xdr:row>20</xdr:row>
      <xdr:rowOff>104564</xdr:rowOff>
    </xdr:from>
    <xdr:to>
      <xdr:col>26</xdr:col>
      <xdr:colOff>302571</xdr:colOff>
      <xdr:row>29</xdr:row>
      <xdr:rowOff>151269</xdr:rowOff>
    </xdr:to>
    <xdr:sp macro="" textlink="">
      <xdr:nvSpPr>
        <xdr:cNvPr id="24" name="Rectangle 23">
          <a:extLst>
            <a:ext uri="{FF2B5EF4-FFF2-40B4-BE49-F238E27FC236}">
              <a16:creationId xmlns:a16="http://schemas.microsoft.com/office/drawing/2014/main" id="{7EEFEC04-40E5-49D7-9758-74BFF0D7E51B}"/>
            </a:ext>
          </a:extLst>
        </xdr:cNvPr>
        <xdr:cNvSpPr/>
      </xdr:nvSpPr>
      <xdr:spPr>
        <a:xfrm>
          <a:off x="12705711" y="3929218"/>
          <a:ext cx="3598860" cy="1761205"/>
        </a:xfrm>
        <a:prstGeom prst="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bg1">
                  <a:lumMod val="75000"/>
                </a:schemeClr>
              </a:solidFill>
              <a:latin typeface="Segoe UI" panose="020B0502040204020203" pitchFamily="34" charset="0"/>
              <a:ea typeface="+mn-ea"/>
              <a:cs typeface="Segoe UI" panose="020B0502040204020203" pitchFamily="34" charset="0"/>
            </a:rPr>
            <a:t>Orders</a:t>
          </a:r>
          <a:r>
            <a:rPr lang="en-US" sz="1200" b="1" baseline="0">
              <a:solidFill>
                <a:schemeClr val="bg1">
                  <a:lumMod val="75000"/>
                </a:schemeClr>
              </a:solidFill>
              <a:latin typeface="Segoe UI" panose="020B0502040204020203" pitchFamily="34" charset="0"/>
              <a:ea typeface="+mn-ea"/>
              <a:cs typeface="Segoe UI" panose="020B0502040204020203" pitchFamily="34" charset="0"/>
            </a:rPr>
            <a:t> Per Payment Method</a:t>
          </a:r>
          <a:endParaRPr lang="en-US" sz="1200" b="1">
            <a:solidFill>
              <a:schemeClr val="bg1">
                <a:lumMod val="7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20</xdr:col>
      <xdr:colOff>557466</xdr:colOff>
      <xdr:row>22</xdr:row>
      <xdr:rowOff>78362</xdr:rowOff>
    </xdr:from>
    <xdr:to>
      <xdr:col>26</xdr:col>
      <xdr:colOff>62742</xdr:colOff>
      <xdr:row>29</xdr:row>
      <xdr:rowOff>19566</xdr:rowOff>
    </xdr:to>
    <xdr:graphicFrame macro="">
      <xdr:nvGraphicFramePr>
        <xdr:cNvPr id="22" name="Chart 21">
          <a:extLst>
            <a:ext uri="{FF2B5EF4-FFF2-40B4-BE49-F238E27FC236}">
              <a16:creationId xmlns:a16="http://schemas.microsoft.com/office/drawing/2014/main" id="{48B8F2A6-ED14-4114-94F0-047759749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476973</xdr:colOff>
      <xdr:row>20</xdr:row>
      <xdr:rowOff>129584</xdr:rowOff>
    </xdr:from>
    <xdr:to>
      <xdr:col>35</xdr:col>
      <xdr:colOff>248909</xdr:colOff>
      <xdr:row>29</xdr:row>
      <xdr:rowOff>176289</xdr:rowOff>
    </xdr:to>
    <xdr:sp macro="" textlink="">
      <xdr:nvSpPr>
        <xdr:cNvPr id="26" name="Rectangle 25">
          <a:extLst>
            <a:ext uri="{FF2B5EF4-FFF2-40B4-BE49-F238E27FC236}">
              <a16:creationId xmlns:a16="http://schemas.microsoft.com/office/drawing/2014/main" id="{52C69417-DC07-47C5-BB07-98041B4E944C}"/>
            </a:ext>
          </a:extLst>
        </xdr:cNvPr>
        <xdr:cNvSpPr/>
      </xdr:nvSpPr>
      <xdr:spPr>
        <a:xfrm>
          <a:off x="16478973" y="3954238"/>
          <a:ext cx="5311090" cy="1761205"/>
        </a:xfrm>
        <a:prstGeom prst="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bg1">
                  <a:lumMod val="75000"/>
                </a:schemeClr>
              </a:solidFill>
              <a:latin typeface="Segoe UI" panose="020B0502040204020203" pitchFamily="34" charset="0"/>
              <a:ea typeface="+mn-ea"/>
              <a:cs typeface="Segoe UI" panose="020B0502040204020203" pitchFamily="34" charset="0"/>
            </a:rPr>
            <a:t>Orders</a:t>
          </a:r>
          <a:r>
            <a:rPr lang="en-US" sz="1200" b="1" baseline="0">
              <a:solidFill>
                <a:schemeClr val="bg1">
                  <a:lumMod val="75000"/>
                </a:schemeClr>
              </a:solidFill>
              <a:latin typeface="Segoe UI" panose="020B0502040204020203" pitchFamily="34" charset="0"/>
              <a:ea typeface="+mn-ea"/>
              <a:cs typeface="Segoe UI" panose="020B0502040204020203" pitchFamily="34" charset="0"/>
            </a:rPr>
            <a:t> Per Payment Method</a:t>
          </a:r>
          <a:endParaRPr lang="en-US" sz="1200" b="1">
            <a:solidFill>
              <a:schemeClr val="bg1">
                <a:lumMod val="7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26</xdr:col>
      <xdr:colOff>494789</xdr:colOff>
      <xdr:row>22</xdr:row>
      <xdr:rowOff>148296</xdr:rowOff>
    </xdr:from>
    <xdr:to>
      <xdr:col>34</xdr:col>
      <xdr:colOff>111755</xdr:colOff>
      <xdr:row>29</xdr:row>
      <xdr:rowOff>176290</xdr:rowOff>
    </xdr:to>
    <xdr:graphicFrame macro="">
      <xdr:nvGraphicFramePr>
        <xdr:cNvPr id="25" name="Chart 24">
          <a:extLst>
            <a:ext uri="{FF2B5EF4-FFF2-40B4-BE49-F238E27FC236}">
              <a16:creationId xmlns:a16="http://schemas.microsoft.com/office/drawing/2014/main" id="{11CA7AC9-BFFA-4CE4-BE2A-605B84A3F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510805</xdr:colOff>
      <xdr:row>9</xdr:row>
      <xdr:rowOff>151422</xdr:rowOff>
    </xdr:from>
    <xdr:to>
      <xdr:col>28</xdr:col>
      <xdr:colOff>124558</xdr:colOff>
      <xdr:row>18</xdr:row>
      <xdr:rowOff>150916</xdr:rowOff>
    </xdr:to>
    <xdr:graphicFrame macro="">
      <xdr:nvGraphicFramePr>
        <xdr:cNvPr id="27" name="Chart 26">
          <a:extLst>
            <a:ext uri="{FF2B5EF4-FFF2-40B4-BE49-F238E27FC236}">
              <a16:creationId xmlns:a16="http://schemas.microsoft.com/office/drawing/2014/main" id="{87CD7656-7A31-4389-9ACC-1BC09F0CE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600807</xdr:colOff>
      <xdr:row>8</xdr:row>
      <xdr:rowOff>70828</xdr:rowOff>
    </xdr:from>
    <xdr:to>
      <xdr:col>35</xdr:col>
      <xdr:colOff>195247</xdr:colOff>
      <xdr:row>19</xdr:row>
      <xdr:rowOff>122026</xdr:rowOff>
    </xdr:to>
    <xdr:sp macro="" textlink="">
      <xdr:nvSpPr>
        <xdr:cNvPr id="28" name="Rectangle 27">
          <a:extLst>
            <a:ext uri="{FF2B5EF4-FFF2-40B4-BE49-F238E27FC236}">
              <a16:creationId xmlns:a16="http://schemas.microsoft.com/office/drawing/2014/main" id="{9A5D1EFA-C8A8-426B-AADA-CAEA6EF021A4}"/>
            </a:ext>
          </a:extLst>
        </xdr:cNvPr>
        <xdr:cNvSpPr/>
      </xdr:nvSpPr>
      <xdr:spPr>
        <a:xfrm>
          <a:off x="17833730" y="1594828"/>
          <a:ext cx="3902671" cy="2161352"/>
        </a:xfrm>
        <a:prstGeom prst="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bg1">
                  <a:lumMod val="75000"/>
                </a:schemeClr>
              </a:solidFill>
              <a:latin typeface="Segoe UI" panose="020B0502040204020203" pitchFamily="34" charset="0"/>
              <a:ea typeface="+mn-ea"/>
              <a:cs typeface="Segoe UI" panose="020B0502040204020203" pitchFamily="34" charset="0"/>
            </a:rPr>
            <a:t>Total</a:t>
          </a:r>
          <a:r>
            <a:rPr lang="en-US" sz="1200" b="1" baseline="0">
              <a:solidFill>
                <a:schemeClr val="bg1">
                  <a:lumMod val="75000"/>
                </a:schemeClr>
              </a:solidFill>
              <a:latin typeface="Segoe UI" panose="020B0502040204020203" pitchFamily="34" charset="0"/>
              <a:ea typeface="+mn-ea"/>
              <a:cs typeface="Segoe UI" panose="020B0502040204020203" pitchFamily="34" charset="0"/>
            </a:rPr>
            <a:t> Coustomers By Age</a:t>
          </a:r>
          <a:endParaRPr lang="en-US" sz="1200" b="1">
            <a:solidFill>
              <a:schemeClr val="bg1">
                <a:lumMod val="7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29</xdr:col>
      <xdr:colOff>46402</xdr:colOff>
      <xdr:row>9</xdr:row>
      <xdr:rowOff>188058</xdr:rowOff>
    </xdr:from>
    <xdr:to>
      <xdr:col>35</xdr:col>
      <xdr:colOff>34191</xdr:colOff>
      <xdr:row>18</xdr:row>
      <xdr:rowOff>166713</xdr:rowOff>
    </xdr:to>
    <xdr:graphicFrame macro="">
      <xdr:nvGraphicFramePr>
        <xdr:cNvPr id="29" name="Chart 28">
          <a:extLst>
            <a:ext uri="{FF2B5EF4-FFF2-40B4-BE49-F238E27FC236}">
              <a16:creationId xmlns:a16="http://schemas.microsoft.com/office/drawing/2014/main" id="{0FDE621F-A9FD-40C0-83DF-B77199BDB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155330</xdr:colOff>
      <xdr:row>20</xdr:row>
      <xdr:rowOff>76708</xdr:rowOff>
    </xdr:from>
    <xdr:to>
      <xdr:col>20</xdr:col>
      <xdr:colOff>181831</xdr:colOff>
      <xdr:row>29</xdr:row>
      <xdr:rowOff>137857</xdr:rowOff>
    </xdr:to>
    <xdr:sp macro="" textlink="">
      <xdr:nvSpPr>
        <xdr:cNvPr id="30" name="Rectangle 29">
          <a:extLst>
            <a:ext uri="{FF2B5EF4-FFF2-40B4-BE49-F238E27FC236}">
              <a16:creationId xmlns:a16="http://schemas.microsoft.com/office/drawing/2014/main" id="{0E3D87A9-EA32-FE56-EDC7-AD9ECA1F5D06}"/>
            </a:ext>
          </a:extLst>
        </xdr:cNvPr>
        <xdr:cNvSpPr/>
      </xdr:nvSpPr>
      <xdr:spPr>
        <a:xfrm>
          <a:off x="3848099" y="3901362"/>
          <a:ext cx="8642963" cy="1775649"/>
        </a:xfrm>
        <a:prstGeom prst="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bg1">
                  <a:lumMod val="75000"/>
                </a:schemeClr>
              </a:solidFill>
              <a:latin typeface="Segoe UI" panose="020B0502040204020203" pitchFamily="34" charset="0"/>
              <a:ea typeface="+mn-ea"/>
              <a:cs typeface="Segoe UI" panose="020B0502040204020203" pitchFamily="34" charset="0"/>
            </a:rPr>
            <a:t>Sales Per Month</a:t>
          </a:r>
        </a:p>
      </xdr:txBody>
    </xdr:sp>
    <xdr:clientData/>
  </xdr:twoCellAnchor>
  <xdr:twoCellAnchor>
    <xdr:from>
      <xdr:col>6</xdr:col>
      <xdr:colOff>427451</xdr:colOff>
      <xdr:row>22</xdr:row>
      <xdr:rowOff>89956</xdr:rowOff>
    </xdr:from>
    <xdr:to>
      <xdr:col>20</xdr:col>
      <xdr:colOff>49327</xdr:colOff>
      <xdr:row>28</xdr:row>
      <xdr:rowOff>104400</xdr:rowOff>
    </xdr:to>
    <xdr:graphicFrame macro="">
      <xdr:nvGraphicFramePr>
        <xdr:cNvPr id="31" name="Chart 30">
          <a:extLst>
            <a:ext uri="{FF2B5EF4-FFF2-40B4-BE49-F238E27FC236}">
              <a16:creationId xmlns:a16="http://schemas.microsoft.com/office/drawing/2014/main" id="{C390A205-8582-D03D-C9CE-E4BE05F6C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503803</xdr:colOff>
      <xdr:row>30</xdr:row>
      <xdr:rowOff>102578</xdr:rowOff>
    </xdr:from>
    <xdr:to>
      <xdr:col>35</xdr:col>
      <xdr:colOff>275741</xdr:colOff>
      <xdr:row>41</xdr:row>
      <xdr:rowOff>19401</xdr:rowOff>
    </xdr:to>
    <xdr:sp macro="" textlink="">
      <xdr:nvSpPr>
        <xdr:cNvPr id="33" name="Rectangle 32">
          <a:extLst>
            <a:ext uri="{FF2B5EF4-FFF2-40B4-BE49-F238E27FC236}">
              <a16:creationId xmlns:a16="http://schemas.microsoft.com/office/drawing/2014/main" id="{20ED0C90-6B16-4DB1-90F3-A25C8461A94C}"/>
            </a:ext>
          </a:extLst>
        </xdr:cNvPr>
        <xdr:cNvSpPr/>
      </xdr:nvSpPr>
      <xdr:spPr>
        <a:xfrm>
          <a:off x="16505803" y="5832232"/>
          <a:ext cx="5311092" cy="2012323"/>
        </a:xfrm>
        <a:prstGeom prst="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baseline="0">
              <a:solidFill>
                <a:schemeClr val="bg1">
                  <a:lumMod val="75000"/>
                </a:schemeClr>
              </a:solidFill>
              <a:latin typeface="Segoe UI" panose="020B0502040204020203" pitchFamily="34" charset="0"/>
              <a:ea typeface="+mn-ea"/>
              <a:cs typeface="Segoe UI" panose="020B0502040204020203" pitchFamily="34" charset="0"/>
            </a:rPr>
            <a:t>Quentity By Category</a:t>
          </a:r>
        </a:p>
      </xdr:txBody>
    </xdr:sp>
    <xdr:clientData/>
  </xdr:twoCellAnchor>
  <xdr:twoCellAnchor>
    <xdr:from>
      <xdr:col>26</xdr:col>
      <xdr:colOff>584297</xdr:colOff>
      <xdr:row>32</xdr:row>
      <xdr:rowOff>99893</xdr:rowOff>
    </xdr:from>
    <xdr:to>
      <xdr:col>35</xdr:col>
      <xdr:colOff>181832</xdr:colOff>
      <xdr:row>40</xdr:row>
      <xdr:rowOff>142824</xdr:rowOff>
    </xdr:to>
    <xdr:graphicFrame macro="">
      <xdr:nvGraphicFramePr>
        <xdr:cNvPr id="34" name="Chart 33">
          <a:extLst>
            <a:ext uri="{FF2B5EF4-FFF2-40B4-BE49-F238E27FC236}">
              <a16:creationId xmlns:a16="http://schemas.microsoft.com/office/drawing/2014/main" id="{FA2C5CB6-FD7A-463B-8360-EF9EEC94D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141586</xdr:colOff>
      <xdr:row>30</xdr:row>
      <xdr:rowOff>46232</xdr:rowOff>
    </xdr:from>
    <xdr:to>
      <xdr:col>14</xdr:col>
      <xdr:colOff>490388</xdr:colOff>
      <xdr:row>40</xdr:row>
      <xdr:rowOff>86479</xdr:rowOff>
    </xdr:to>
    <xdr:sp macro="" textlink="">
      <xdr:nvSpPr>
        <xdr:cNvPr id="36" name="Rectangle 35">
          <a:extLst>
            <a:ext uri="{FF2B5EF4-FFF2-40B4-BE49-F238E27FC236}">
              <a16:creationId xmlns:a16="http://schemas.microsoft.com/office/drawing/2014/main" id="{88379207-2D00-4C0B-955D-F2102E3026B3}"/>
            </a:ext>
          </a:extLst>
        </xdr:cNvPr>
        <xdr:cNvSpPr/>
      </xdr:nvSpPr>
      <xdr:spPr>
        <a:xfrm>
          <a:off x="3834355" y="5775886"/>
          <a:ext cx="5272495" cy="1945247"/>
        </a:xfrm>
        <a:prstGeom prst="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baseline="0">
              <a:solidFill>
                <a:schemeClr val="bg1">
                  <a:lumMod val="75000"/>
                </a:schemeClr>
              </a:solidFill>
              <a:latin typeface="Segoe UI" panose="020B0502040204020203" pitchFamily="34" charset="0"/>
              <a:ea typeface="+mn-ea"/>
              <a:cs typeface="Segoe UI" panose="020B0502040204020203" pitchFamily="34" charset="0"/>
            </a:rPr>
            <a:t>Sales Per Year</a:t>
          </a:r>
        </a:p>
      </xdr:txBody>
    </xdr:sp>
    <xdr:clientData/>
  </xdr:twoCellAnchor>
  <xdr:twoCellAnchor>
    <xdr:from>
      <xdr:col>6</xdr:col>
      <xdr:colOff>168415</xdr:colOff>
      <xdr:row>32</xdr:row>
      <xdr:rowOff>59647</xdr:rowOff>
    </xdr:from>
    <xdr:to>
      <xdr:col>14</xdr:col>
      <xdr:colOff>450140</xdr:colOff>
      <xdr:row>40</xdr:row>
      <xdr:rowOff>156239</xdr:rowOff>
    </xdr:to>
    <xdr:graphicFrame macro="">
      <xdr:nvGraphicFramePr>
        <xdr:cNvPr id="37" name="Chart 36">
          <a:extLst>
            <a:ext uri="{FF2B5EF4-FFF2-40B4-BE49-F238E27FC236}">
              <a16:creationId xmlns:a16="http://schemas.microsoft.com/office/drawing/2014/main" id="{19D662D7-9141-46DE-AD16-0F6766F4D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155002</xdr:colOff>
      <xdr:row>30</xdr:row>
      <xdr:rowOff>73063</xdr:rowOff>
    </xdr:from>
    <xdr:to>
      <xdr:col>26</xdr:col>
      <xdr:colOff>195247</xdr:colOff>
      <xdr:row>40</xdr:row>
      <xdr:rowOff>115993</xdr:rowOff>
    </xdr:to>
    <xdr:sp macro="" textlink="">
      <xdr:nvSpPr>
        <xdr:cNvPr id="38" name="Rectangle 37">
          <a:extLst>
            <a:ext uri="{FF2B5EF4-FFF2-40B4-BE49-F238E27FC236}">
              <a16:creationId xmlns:a16="http://schemas.microsoft.com/office/drawing/2014/main" id="{758D7CF5-E770-4B62-9FF0-84E0922230F1}"/>
            </a:ext>
          </a:extLst>
        </xdr:cNvPr>
        <xdr:cNvSpPr/>
      </xdr:nvSpPr>
      <xdr:spPr>
        <a:xfrm>
          <a:off x="9386925" y="5802717"/>
          <a:ext cx="6810322" cy="1947930"/>
        </a:xfrm>
        <a:prstGeom prst="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baseline="0">
              <a:solidFill>
                <a:schemeClr val="bg1">
                  <a:lumMod val="75000"/>
                </a:schemeClr>
              </a:solidFill>
              <a:latin typeface="Segoe UI" panose="020B0502040204020203" pitchFamily="34" charset="0"/>
              <a:ea typeface="+mn-ea"/>
              <a:cs typeface="Segoe UI" panose="020B0502040204020203" pitchFamily="34" charset="0"/>
            </a:rPr>
            <a:t>Orders Per Day</a:t>
          </a:r>
        </a:p>
      </xdr:txBody>
    </xdr:sp>
    <xdr:clientData/>
  </xdr:twoCellAnchor>
  <xdr:twoCellAnchor>
    <xdr:from>
      <xdr:col>15</xdr:col>
      <xdr:colOff>235494</xdr:colOff>
      <xdr:row>32</xdr:row>
      <xdr:rowOff>19401</xdr:rowOff>
    </xdr:from>
    <xdr:to>
      <xdr:col>25</xdr:col>
      <xdr:colOff>611126</xdr:colOff>
      <xdr:row>40</xdr:row>
      <xdr:rowOff>59647</xdr:rowOff>
    </xdr:to>
    <xdr:graphicFrame macro="">
      <xdr:nvGraphicFramePr>
        <xdr:cNvPr id="39" name="Chart 38">
          <a:extLst>
            <a:ext uri="{FF2B5EF4-FFF2-40B4-BE49-F238E27FC236}">
              <a16:creationId xmlns:a16="http://schemas.microsoft.com/office/drawing/2014/main" id="{B117229D-F39D-45A9-9EFE-74BF8DF27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531665</xdr:colOff>
      <xdr:row>1</xdr:row>
      <xdr:rowOff>67274</xdr:rowOff>
    </xdr:from>
    <xdr:to>
      <xdr:col>35</xdr:col>
      <xdr:colOff>272961</xdr:colOff>
      <xdr:row>5</xdr:row>
      <xdr:rowOff>105235</xdr:rowOff>
    </xdr:to>
    <xdr:sp macro="" textlink="">
      <xdr:nvSpPr>
        <xdr:cNvPr id="41" name="Rectangle: Rounded Corners 40">
          <a:extLst>
            <a:ext uri="{FF2B5EF4-FFF2-40B4-BE49-F238E27FC236}">
              <a16:creationId xmlns:a16="http://schemas.microsoft.com/office/drawing/2014/main" id="{0D6EB8FB-11C7-4BD8-A527-CF7427A364BF}"/>
            </a:ext>
          </a:extLst>
        </xdr:cNvPr>
        <xdr:cNvSpPr/>
      </xdr:nvSpPr>
      <xdr:spPr>
        <a:xfrm>
          <a:off x="19610973" y="257774"/>
          <a:ext cx="2203142" cy="79996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bg1">
                  <a:lumMod val="75000"/>
                </a:schemeClr>
              </a:solidFill>
              <a:latin typeface="Segoe UI" panose="020B0502040204020203" pitchFamily="34" charset="0"/>
              <a:ea typeface="+mn-ea"/>
              <a:cs typeface="Segoe UI" panose="020B0502040204020203" pitchFamily="34" charset="0"/>
            </a:rPr>
            <a:t>Total</a:t>
          </a:r>
          <a:r>
            <a:rPr lang="en-US" sz="1200">
              <a:solidFill>
                <a:schemeClr val="lt1"/>
              </a:solidFill>
              <a:latin typeface="+mn-lt"/>
              <a:ea typeface="+mn-ea"/>
              <a:cs typeface="+mn-cs"/>
            </a:rPr>
            <a:t> </a:t>
          </a:r>
          <a:r>
            <a:rPr lang="en-US" sz="1400" b="1">
              <a:solidFill>
                <a:schemeClr val="bg1">
                  <a:lumMod val="75000"/>
                </a:schemeClr>
              </a:solidFill>
              <a:latin typeface="Segoe UI" panose="020B0502040204020203" pitchFamily="34" charset="0"/>
              <a:ea typeface="+mn-ea"/>
              <a:cs typeface="Segoe UI" panose="020B0502040204020203" pitchFamily="34" charset="0"/>
            </a:rPr>
            <a:t>Returned</a:t>
          </a:r>
          <a:r>
            <a:rPr lang="en-US" sz="1200" baseline="0">
              <a:solidFill>
                <a:schemeClr val="lt1"/>
              </a:solidFill>
              <a:latin typeface="+mn-lt"/>
              <a:ea typeface="+mn-ea"/>
              <a:cs typeface="+mn-cs"/>
            </a:rPr>
            <a:t> </a:t>
          </a:r>
          <a:r>
            <a:rPr lang="en-US" sz="1400" b="1">
              <a:solidFill>
                <a:schemeClr val="bg1">
                  <a:lumMod val="75000"/>
                </a:schemeClr>
              </a:solidFill>
              <a:latin typeface="Segoe UI" panose="020B0502040204020203" pitchFamily="34" charset="0"/>
              <a:ea typeface="+mn-ea"/>
              <a:cs typeface="Segoe UI" panose="020B0502040204020203" pitchFamily="34" charset="0"/>
            </a:rPr>
            <a:t>Orders</a:t>
          </a:r>
        </a:p>
      </xdr:txBody>
    </xdr:sp>
    <xdr:clientData/>
  </xdr:twoCellAnchor>
  <xdr:twoCellAnchor>
    <xdr:from>
      <xdr:col>6</xdr:col>
      <xdr:colOff>206427</xdr:colOff>
      <xdr:row>3</xdr:row>
      <xdr:rowOff>56705</xdr:rowOff>
    </xdr:from>
    <xdr:to>
      <xdr:col>9</xdr:col>
      <xdr:colOff>181579</xdr:colOff>
      <xdr:row>4</xdr:row>
      <xdr:rowOff>189227</xdr:rowOff>
    </xdr:to>
    <xdr:sp macro="" textlink="Fact!F6">
      <xdr:nvSpPr>
        <xdr:cNvPr id="42" name="TextBox 41">
          <a:extLst>
            <a:ext uri="{FF2B5EF4-FFF2-40B4-BE49-F238E27FC236}">
              <a16:creationId xmlns:a16="http://schemas.microsoft.com/office/drawing/2014/main" id="{D040614F-7FA6-10F7-A3D4-E1B3671A2FBB}"/>
            </a:ext>
          </a:extLst>
        </xdr:cNvPr>
        <xdr:cNvSpPr txBox="1"/>
      </xdr:nvSpPr>
      <xdr:spPr>
        <a:xfrm>
          <a:off x="3899196" y="628205"/>
          <a:ext cx="1821537" cy="323022"/>
        </a:xfrm>
        <a:prstGeom prst="rect">
          <a:avLst/>
        </a:prstGeom>
        <a:solidFill>
          <a:srgbClr val="1E29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D82ECB-69F2-4E8F-8069-A7A141FC7C47}" type="TxLink">
            <a:rPr lang="en-US" sz="1400" b="1" i="0" u="none" strike="noStrike">
              <a:solidFill>
                <a:schemeClr val="bg1"/>
              </a:solidFill>
              <a:latin typeface="Aptos Narrow"/>
            </a:rPr>
            <a:t> $5,865,293.05 </a:t>
          </a:fld>
          <a:endParaRPr lang="en-US" sz="1100" b="1">
            <a:solidFill>
              <a:schemeClr val="bg1"/>
            </a:solidFill>
          </a:endParaRPr>
        </a:p>
      </xdr:txBody>
    </xdr:sp>
    <xdr:clientData/>
  </xdr:twoCellAnchor>
  <xdr:twoCellAnchor>
    <xdr:from>
      <xdr:col>9</xdr:col>
      <xdr:colOff>549718</xdr:colOff>
      <xdr:row>3</xdr:row>
      <xdr:rowOff>58991</xdr:rowOff>
    </xdr:from>
    <xdr:to>
      <xdr:col>12</xdr:col>
      <xdr:colOff>524870</xdr:colOff>
      <xdr:row>5</xdr:row>
      <xdr:rowOff>1013</xdr:rowOff>
    </xdr:to>
    <xdr:sp macro="" textlink="Fact!F10">
      <xdr:nvSpPr>
        <xdr:cNvPr id="45" name="TextBox 44">
          <a:extLst>
            <a:ext uri="{FF2B5EF4-FFF2-40B4-BE49-F238E27FC236}">
              <a16:creationId xmlns:a16="http://schemas.microsoft.com/office/drawing/2014/main" id="{9E9DFCB8-6212-4199-98F8-58F13462868A}"/>
            </a:ext>
          </a:extLst>
        </xdr:cNvPr>
        <xdr:cNvSpPr txBox="1"/>
      </xdr:nvSpPr>
      <xdr:spPr>
        <a:xfrm>
          <a:off x="6088872" y="630491"/>
          <a:ext cx="1821536" cy="323022"/>
        </a:xfrm>
        <a:prstGeom prst="rect">
          <a:avLst/>
        </a:prstGeom>
        <a:solidFill>
          <a:srgbClr val="1E29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EFBC98-5784-4556-8289-867BF58212C1}" type="TxLink">
            <a:rPr lang="en-US" sz="1400" b="1" i="0" u="none" strike="noStrike">
              <a:solidFill>
                <a:schemeClr val="bg1"/>
              </a:solidFill>
              <a:latin typeface="Aptos Narrow"/>
            </a:rPr>
            <a:t> $970,019.41 </a:t>
          </a:fld>
          <a:endParaRPr lang="en-US" sz="1100" b="1">
            <a:solidFill>
              <a:schemeClr val="bg1"/>
            </a:solidFill>
          </a:endParaRPr>
        </a:p>
      </xdr:txBody>
    </xdr:sp>
    <xdr:clientData/>
  </xdr:twoCellAnchor>
  <xdr:twoCellAnchor>
    <xdr:from>
      <xdr:col>13</xdr:col>
      <xdr:colOff>394659</xdr:colOff>
      <xdr:row>3</xdr:row>
      <xdr:rowOff>58992</xdr:rowOff>
    </xdr:from>
    <xdr:to>
      <xdr:col>16</xdr:col>
      <xdr:colOff>369810</xdr:colOff>
      <xdr:row>5</xdr:row>
      <xdr:rowOff>1014</xdr:rowOff>
    </xdr:to>
    <xdr:sp macro="" textlink="Fact!F14">
      <xdr:nvSpPr>
        <xdr:cNvPr id="46" name="TextBox 45">
          <a:extLst>
            <a:ext uri="{FF2B5EF4-FFF2-40B4-BE49-F238E27FC236}">
              <a16:creationId xmlns:a16="http://schemas.microsoft.com/office/drawing/2014/main" id="{3184CC5D-8BD5-47A8-9A51-45CC4BA0E8CB}"/>
            </a:ext>
          </a:extLst>
        </xdr:cNvPr>
        <xdr:cNvSpPr txBox="1"/>
      </xdr:nvSpPr>
      <xdr:spPr>
        <a:xfrm>
          <a:off x="8395659" y="630492"/>
          <a:ext cx="1821536" cy="323022"/>
        </a:xfrm>
        <a:prstGeom prst="rect">
          <a:avLst/>
        </a:prstGeom>
        <a:solidFill>
          <a:srgbClr val="1E29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321030-7EAF-4D06-B643-AB2523885310}" type="TxLink">
            <a:rPr lang="en-US" sz="1600" b="1" i="0" u="none" strike="noStrike">
              <a:solidFill>
                <a:schemeClr val="bg1"/>
              </a:solidFill>
              <a:latin typeface="Aptos Narrow"/>
            </a:rPr>
            <a:t>51430</a:t>
          </a:fld>
          <a:endParaRPr lang="en-US" sz="1100" b="1">
            <a:solidFill>
              <a:schemeClr val="bg1"/>
            </a:solidFill>
          </a:endParaRPr>
        </a:p>
      </xdr:txBody>
    </xdr:sp>
    <xdr:clientData/>
  </xdr:twoCellAnchor>
  <xdr:twoCellAnchor>
    <xdr:from>
      <xdr:col>17</xdr:col>
      <xdr:colOff>165055</xdr:colOff>
      <xdr:row>3</xdr:row>
      <xdr:rowOff>75557</xdr:rowOff>
    </xdr:from>
    <xdr:to>
      <xdr:col>20</xdr:col>
      <xdr:colOff>140207</xdr:colOff>
      <xdr:row>5</xdr:row>
      <xdr:rowOff>17579</xdr:rowOff>
    </xdr:to>
    <xdr:sp macro="" textlink="Fact!F18">
      <xdr:nvSpPr>
        <xdr:cNvPr id="47" name="TextBox 46">
          <a:extLst>
            <a:ext uri="{FF2B5EF4-FFF2-40B4-BE49-F238E27FC236}">
              <a16:creationId xmlns:a16="http://schemas.microsoft.com/office/drawing/2014/main" id="{F121C829-0FD6-4563-B066-7DF384366992}"/>
            </a:ext>
          </a:extLst>
        </xdr:cNvPr>
        <xdr:cNvSpPr txBox="1"/>
      </xdr:nvSpPr>
      <xdr:spPr>
        <a:xfrm>
          <a:off x="10627901" y="647057"/>
          <a:ext cx="1821537" cy="323022"/>
        </a:xfrm>
        <a:prstGeom prst="rect">
          <a:avLst/>
        </a:prstGeom>
        <a:solidFill>
          <a:srgbClr val="1E29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43FDF1-5713-4129-A1CE-6C6144EA57A4}" type="TxLink">
            <a:rPr lang="en-US" sz="1600" b="1" i="0" u="none" strike="noStrike">
              <a:solidFill>
                <a:schemeClr val="bg1"/>
              </a:solidFill>
              <a:latin typeface="Aptos Narrow"/>
            </a:rPr>
            <a:t>4.93%</a:t>
          </a:fld>
          <a:endParaRPr lang="en-US" sz="1100" b="1">
            <a:solidFill>
              <a:schemeClr val="bg1"/>
            </a:solidFill>
          </a:endParaRPr>
        </a:p>
      </xdr:txBody>
    </xdr:sp>
    <xdr:clientData/>
  </xdr:twoCellAnchor>
  <xdr:twoCellAnchor>
    <xdr:from>
      <xdr:col>21</xdr:col>
      <xdr:colOff>59192</xdr:colOff>
      <xdr:row>3</xdr:row>
      <xdr:rowOff>92121</xdr:rowOff>
    </xdr:from>
    <xdr:to>
      <xdr:col>24</xdr:col>
      <xdr:colOff>34344</xdr:colOff>
      <xdr:row>5</xdr:row>
      <xdr:rowOff>34143</xdr:rowOff>
    </xdr:to>
    <xdr:sp macro="" textlink="Fact!F35">
      <xdr:nvSpPr>
        <xdr:cNvPr id="48" name="TextBox 47">
          <a:extLst>
            <a:ext uri="{FF2B5EF4-FFF2-40B4-BE49-F238E27FC236}">
              <a16:creationId xmlns:a16="http://schemas.microsoft.com/office/drawing/2014/main" id="{4CE357B7-DA96-4AD9-82C2-5D2EB9CD074C}"/>
            </a:ext>
          </a:extLst>
        </xdr:cNvPr>
        <xdr:cNvSpPr txBox="1"/>
      </xdr:nvSpPr>
      <xdr:spPr>
        <a:xfrm>
          <a:off x="12983884" y="663621"/>
          <a:ext cx="1821537" cy="323022"/>
        </a:xfrm>
        <a:prstGeom prst="rect">
          <a:avLst/>
        </a:prstGeom>
        <a:solidFill>
          <a:srgbClr val="1E29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08395B-7889-48B5-A824-96E90C7E7C86}" type="TxLink">
            <a:rPr lang="en-US" sz="1600" b="1" i="0" u="none" strike="noStrike">
              <a:solidFill>
                <a:schemeClr val="bg1"/>
              </a:solidFill>
              <a:latin typeface="Aptos Narrow"/>
            </a:rPr>
            <a:t>7903</a:t>
          </a:fld>
          <a:endParaRPr lang="en-US" sz="1100" b="1">
            <a:solidFill>
              <a:schemeClr val="bg1"/>
            </a:solidFill>
          </a:endParaRPr>
        </a:p>
      </xdr:txBody>
    </xdr:sp>
    <xdr:clientData/>
  </xdr:twoCellAnchor>
  <xdr:twoCellAnchor>
    <xdr:from>
      <xdr:col>24</xdr:col>
      <xdr:colOff>458569</xdr:colOff>
      <xdr:row>3</xdr:row>
      <xdr:rowOff>83840</xdr:rowOff>
    </xdr:from>
    <xdr:to>
      <xdr:col>27</xdr:col>
      <xdr:colOff>433720</xdr:colOff>
      <xdr:row>5</xdr:row>
      <xdr:rowOff>25862</xdr:rowOff>
    </xdr:to>
    <xdr:sp macro="" textlink="Fact!F24">
      <xdr:nvSpPr>
        <xdr:cNvPr id="49" name="TextBox 48">
          <a:extLst>
            <a:ext uri="{FF2B5EF4-FFF2-40B4-BE49-F238E27FC236}">
              <a16:creationId xmlns:a16="http://schemas.microsoft.com/office/drawing/2014/main" id="{85B24C5D-426A-417E-8F3B-EE825AEB1AC1}"/>
            </a:ext>
          </a:extLst>
        </xdr:cNvPr>
        <xdr:cNvSpPr txBox="1"/>
      </xdr:nvSpPr>
      <xdr:spPr>
        <a:xfrm>
          <a:off x="15229646" y="655340"/>
          <a:ext cx="1821536" cy="323022"/>
        </a:xfrm>
        <a:prstGeom prst="rect">
          <a:avLst/>
        </a:prstGeom>
        <a:solidFill>
          <a:srgbClr val="1E29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A731EF-0FCF-40A7-B66C-308A404AB4E9}" type="TxLink">
            <a:rPr lang="en-US" sz="1600" b="1" i="0" u="none" strike="noStrike">
              <a:solidFill>
                <a:schemeClr val="bg1"/>
              </a:solidFill>
              <a:latin typeface="Aptos Narrow"/>
            </a:rPr>
            <a:t> $170.01 </a:t>
          </a:fld>
          <a:endParaRPr lang="en-US" sz="1100" b="1">
            <a:solidFill>
              <a:schemeClr val="bg1"/>
            </a:solidFill>
          </a:endParaRPr>
        </a:p>
      </xdr:txBody>
    </xdr:sp>
    <xdr:clientData/>
  </xdr:twoCellAnchor>
  <xdr:twoCellAnchor>
    <xdr:from>
      <xdr:col>28</xdr:col>
      <xdr:colOff>304784</xdr:colOff>
      <xdr:row>3</xdr:row>
      <xdr:rowOff>83839</xdr:rowOff>
    </xdr:from>
    <xdr:to>
      <xdr:col>31</xdr:col>
      <xdr:colOff>279936</xdr:colOff>
      <xdr:row>5</xdr:row>
      <xdr:rowOff>25861</xdr:rowOff>
    </xdr:to>
    <xdr:sp macro="" textlink="Fact!F28">
      <xdr:nvSpPr>
        <xdr:cNvPr id="50" name="TextBox 49">
          <a:extLst>
            <a:ext uri="{FF2B5EF4-FFF2-40B4-BE49-F238E27FC236}">
              <a16:creationId xmlns:a16="http://schemas.microsoft.com/office/drawing/2014/main" id="{BF122D4E-272F-498A-BDC3-0D0C8F2E7759}"/>
            </a:ext>
          </a:extLst>
        </xdr:cNvPr>
        <xdr:cNvSpPr txBox="1"/>
      </xdr:nvSpPr>
      <xdr:spPr>
        <a:xfrm>
          <a:off x="17537707" y="655339"/>
          <a:ext cx="1821537" cy="323022"/>
        </a:xfrm>
        <a:prstGeom prst="rect">
          <a:avLst/>
        </a:prstGeom>
        <a:solidFill>
          <a:srgbClr val="1E29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0530A5-7B42-40E5-A50C-64799738898B}" type="TxLink">
            <a:rPr lang="en-US" sz="1600" b="1" i="0" u="none" strike="noStrike">
              <a:solidFill>
                <a:schemeClr val="bg1"/>
              </a:solidFill>
              <a:latin typeface="Aptos Narrow"/>
            </a:rPr>
            <a:t>34500</a:t>
          </a:fld>
          <a:endParaRPr lang="en-US" sz="1100" b="1">
            <a:solidFill>
              <a:schemeClr val="bg1"/>
            </a:solidFill>
          </a:endParaRPr>
        </a:p>
      </xdr:txBody>
    </xdr:sp>
    <xdr:clientData/>
  </xdr:twoCellAnchor>
  <xdr:twoCellAnchor>
    <xdr:from>
      <xdr:col>32</xdr:col>
      <xdr:colOff>115319</xdr:colOff>
      <xdr:row>3</xdr:row>
      <xdr:rowOff>83839</xdr:rowOff>
    </xdr:from>
    <xdr:to>
      <xdr:col>35</xdr:col>
      <xdr:colOff>90471</xdr:colOff>
      <xdr:row>5</xdr:row>
      <xdr:rowOff>25861</xdr:rowOff>
    </xdr:to>
    <xdr:sp macro="" textlink="Fact!F31">
      <xdr:nvSpPr>
        <xdr:cNvPr id="51" name="TextBox 50">
          <a:extLst>
            <a:ext uri="{FF2B5EF4-FFF2-40B4-BE49-F238E27FC236}">
              <a16:creationId xmlns:a16="http://schemas.microsoft.com/office/drawing/2014/main" id="{8AE7F34B-A366-409B-A7AD-110D54415FA7}"/>
            </a:ext>
          </a:extLst>
        </xdr:cNvPr>
        <xdr:cNvSpPr txBox="1"/>
      </xdr:nvSpPr>
      <xdr:spPr>
        <a:xfrm>
          <a:off x="19810088" y="655339"/>
          <a:ext cx="1821537" cy="323022"/>
        </a:xfrm>
        <a:prstGeom prst="rect">
          <a:avLst/>
        </a:prstGeom>
        <a:solidFill>
          <a:srgbClr val="1E29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49CD50-C604-4C38-B698-097E8434456D}" type="TxLink">
            <a:rPr lang="en-US" sz="1600" b="1" i="0" u="none" strike="noStrike">
              <a:solidFill>
                <a:schemeClr val="bg1"/>
              </a:solidFill>
              <a:latin typeface="Aptos Narrow"/>
            </a:rPr>
            <a:t>1903</a:t>
          </a:fld>
          <a:endParaRPr lang="en-US" sz="1100" b="1">
            <a:solidFill>
              <a:schemeClr val="bg1"/>
            </a:solidFill>
          </a:endParaRPr>
        </a:p>
      </xdr:txBody>
    </xdr:sp>
    <xdr:clientData/>
  </xdr:twoCellAnchor>
  <xdr:twoCellAnchor editAs="oneCell">
    <xdr:from>
      <xdr:col>0</xdr:col>
      <xdr:colOff>376814</xdr:colOff>
      <xdr:row>35</xdr:row>
      <xdr:rowOff>6281</xdr:rowOff>
    </xdr:from>
    <xdr:to>
      <xdr:col>5</xdr:col>
      <xdr:colOff>127697</xdr:colOff>
      <xdr:row>41</xdr:row>
      <xdr:rowOff>68037</xdr:rowOff>
    </xdr:to>
    <mc:AlternateContent xmlns:mc="http://schemas.openxmlformats.org/markup-compatibility/2006">
      <mc:Choice xmlns:a14="http://schemas.microsoft.com/office/drawing/2010/main" Requires="a14">
        <xdr:graphicFrame macro="">
          <xdr:nvGraphicFramePr>
            <xdr:cNvPr id="52" name="region 1">
              <a:extLst>
                <a:ext uri="{FF2B5EF4-FFF2-40B4-BE49-F238E27FC236}">
                  <a16:creationId xmlns:a16="http://schemas.microsoft.com/office/drawing/2014/main" id="{3D1396E8-1F0F-485F-9043-1B80C8F790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76814" y="6900567"/>
              <a:ext cx="2774693" cy="1241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348902</xdr:colOff>
      <xdr:row>26</xdr:row>
      <xdr:rowOff>108857</xdr:rowOff>
    </xdr:from>
    <xdr:to>
      <xdr:col>5</xdr:col>
      <xdr:colOff>158402</xdr:colOff>
      <xdr:row>34</xdr:row>
      <xdr:rowOff>152818</xdr:rowOff>
    </xdr:to>
    <mc:AlternateContent xmlns:mc="http://schemas.openxmlformats.org/markup-compatibility/2006">
      <mc:Choice xmlns:a14="http://schemas.microsoft.com/office/drawing/2010/main" Requires="a14">
        <xdr:graphicFrame macro="">
          <xdr:nvGraphicFramePr>
            <xdr:cNvPr id="53" name="category 1">
              <a:extLst>
                <a:ext uri="{FF2B5EF4-FFF2-40B4-BE49-F238E27FC236}">
                  <a16:creationId xmlns:a16="http://schemas.microsoft.com/office/drawing/2014/main" id="{0AD72A9B-DC7C-4E4E-A8B8-E0C68FB3C86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48902" y="5234214"/>
              <a:ext cx="2833310" cy="1616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367659</xdr:colOff>
      <xdr:row>10</xdr:row>
      <xdr:rowOff>47761</xdr:rowOff>
    </xdr:from>
    <xdr:to>
      <xdr:col>5</xdr:col>
      <xdr:colOff>69083</xdr:colOff>
      <xdr:row>13</xdr:row>
      <xdr:rowOff>138164</xdr:rowOff>
    </xdr:to>
    <mc:AlternateContent xmlns:mc="http://schemas.openxmlformats.org/markup-compatibility/2006">
      <mc:Choice xmlns:a14="http://schemas.microsoft.com/office/drawing/2010/main" Requires="a14">
        <xdr:graphicFrame macro="">
          <xdr:nvGraphicFramePr>
            <xdr:cNvPr id="54" name="customer_gender 1">
              <a:extLst>
                <a:ext uri="{FF2B5EF4-FFF2-40B4-BE49-F238E27FC236}">
                  <a16:creationId xmlns:a16="http://schemas.microsoft.com/office/drawing/2014/main" id="{6763C925-504F-414A-88B9-4C2E428EEAD9}"/>
                </a:ext>
              </a:extLst>
            </xdr:cNvPr>
            <xdr:cNvGraphicFramePr/>
          </xdr:nvGraphicFramePr>
          <xdr:xfrm>
            <a:off x="0" y="0"/>
            <a:ext cx="0" cy="0"/>
          </xdr:xfrm>
          <a:graphic>
            <a:graphicData uri="http://schemas.microsoft.com/office/drawing/2010/slicer">
              <sle:slicer xmlns:sle="http://schemas.microsoft.com/office/drawing/2010/slicer" name="customer_gender 1"/>
            </a:graphicData>
          </a:graphic>
        </xdr:graphicFrame>
      </mc:Choice>
      <mc:Fallback>
        <xdr:sp macro="" textlink="">
          <xdr:nvSpPr>
            <xdr:cNvPr id="0" name=""/>
            <xdr:cNvSpPr>
              <a:spLocks noTextEdit="1"/>
            </xdr:cNvSpPr>
          </xdr:nvSpPr>
          <xdr:spPr>
            <a:xfrm>
              <a:off x="367659" y="2013237"/>
              <a:ext cx="2725234" cy="680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373470</xdr:colOff>
      <xdr:row>18</xdr:row>
      <xdr:rowOff>122117</xdr:rowOff>
    </xdr:from>
    <xdr:to>
      <xdr:col>5</xdr:col>
      <xdr:colOff>173985</xdr:colOff>
      <xdr:row>25</xdr:row>
      <xdr:rowOff>186780</xdr:rowOff>
    </xdr:to>
    <mc:AlternateContent xmlns:mc="http://schemas.openxmlformats.org/markup-compatibility/2006">
      <mc:Choice xmlns:a14="http://schemas.microsoft.com/office/drawing/2010/main" Requires="a14">
        <xdr:graphicFrame macro="">
          <xdr:nvGraphicFramePr>
            <xdr:cNvPr id="55" name="payment_method 1">
              <a:extLst>
                <a:ext uri="{FF2B5EF4-FFF2-40B4-BE49-F238E27FC236}">
                  <a16:creationId xmlns:a16="http://schemas.microsoft.com/office/drawing/2014/main" id="{B8B30BF5-1B3E-403F-B590-6C25989F5A49}"/>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373470" y="3675093"/>
              <a:ext cx="2824325" cy="1440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379732</xdr:colOff>
      <xdr:row>13</xdr:row>
      <xdr:rowOff>190038</xdr:rowOff>
    </xdr:from>
    <xdr:to>
      <xdr:col>5</xdr:col>
      <xdr:colOff>241904</xdr:colOff>
      <xdr:row>18</xdr:row>
      <xdr:rowOff>0</xdr:rowOff>
    </xdr:to>
    <mc:AlternateContent xmlns:mc="http://schemas.openxmlformats.org/markup-compatibility/2006">
      <mc:Choice xmlns:a14="http://schemas.microsoft.com/office/drawing/2010/main" Requires="a14">
        <xdr:graphicFrame macro="">
          <xdr:nvGraphicFramePr>
            <xdr:cNvPr id="56" name="returned 1">
              <a:extLst>
                <a:ext uri="{FF2B5EF4-FFF2-40B4-BE49-F238E27FC236}">
                  <a16:creationId xmlns:a16="http://schemas.microsoft.com/office/drawing/2014/main" id="{F76392A7-FDC0-45A7-934B-E94FFB4B761E}"/>
                </a:ext>
              </a:extLst>
            </xdr:cNvPr>
            <xdr:cNvGraphicFramePr/>
          </xdr:nvGraphicFramePr>
          <xdr:xfrm>
            <a:off x="0" y="0"/>
            <a:ext cx="0" cy="0"/>
          </xdr:xfrm>
          <a:graphic>
            <a:graphicData uri="http://schemas.microsoft.com/office/drawing/2010/slicer">
              <sle:slicer xmlns:sle="http://schemas.microsoft.com/office/drawing/2010/slicer" name="returned 1"/>
            </a:graphicData>
          </a:graphic>
        </xdr:graphicFrame>
      </mc:Choice>
      <mc:Fallback>
        <xdr:sp macro="" textlink="">
          <xdr:nvSpPr>
            <xdr:cNvPr id="0" name=""/>
            <xdr:cNvSpPr>
              <a:spLocks noTextEdit="1"/>
            </xdr:cNvSpPr>
          </xdr:nvSpPr>
          <xdr:spPr>
            <a:xfrm>
              <a:off x="379732" y="2745157"/>
              <a:ext cx="2885982" cy="807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393191</xdr:colOff>
      <xdr:row>5</xdr:row>
      <xdr:rowOff>153746</xdr:rowOff>
    </xdr:from>
    <xdr:to>
      <xdr:col>5</xdr:col>
      <xdr:colOff>171659</xdr:colOff>
      <xdr:row>9</xdr:row>
      <xdr:rowOff>167474</xdr:rowOff>
    </xdr:to>
    <mc:AlternateContent xmlns:mc="http://schemas.openxmlformats.org/markup-compatibility/2006">
      <mc:Choice xmlns:a14="http://schemas.microsoft.com/office/drawing/2010/main" Requires="a14">
        <xdr:graphicFrame macro="">
          <xdr:nvGraphicFramePr>
            <xdr:cNvPr id="57" name="Year 1">
              <a:extLst>
                <a:ext uri="{FF2B5EF4-FFF2-40B4-BE49-F238E27FC236}">
                  <a16:creationId xmlns:a16="http://schemas.microsoft.com/office/drawing/2014/main" id="{E2084D55-B64B-42F2-93E2-52D4308E3AC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93191" y="1136484"/>
              <a:ext cx="2802278" cy="799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224133</xdr:colOff>
      <xdr:row>2</xdr:row>
      <xdr:rowOff>14408</xdr:rowOff>
    </xdr:from>
    <xdr:to>
      <xdr:col>5</xdr:col>
      <xdr:colOff>166309</xdr:colOff>
      <xdr:row>4</xdr:row>
      <xdr:rowOff>180316</xdr:rowOff>
    </xdr:to>
    <xdr:pic>
      <xdr:nvPicPr>
        <xdr:cNvPr id="93" name="Picture 92">
          <a:extLst>
            <a:ext uri="{FF2B5EF4-FFF2-40B4-BE49-F238E27FC236}">
              <a16:creationId xmlns:a16="http://schemas.microsoft.com/office/drawing/2014/main" id="{40254CB3-78A9-6DD6-2BF7-D5B289FD584D}"/>
            </a:ext>
          </a:extLst>
        </xdr:cNvPr>
        <xdr:cNvPicPr>
          <a:picLocks noChangeAspect="1"/>
        </xdr:cNvPicPr>
      </xdr:nvPicPr>
      <xdr:blipFill>
        <a:blip xmlns:r="http://schemas.openxmlformats.org/officeDocument/2006/relationships" r:embed="rId11"/>
        <a:stretch>
          <a:fillRect/>
        </a:stretch>
      </xdr:blipFill>
      <xdr:spPr>
        <a:xfrm>
          <a:off x="2643181" y="407503"/>
          <a:ext cx="546938" cy="55900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3287035" backgroundQuery="1" createdVersion="8" refreshedVersion="8" minRefreshableVersion="3" recordCount="0" supportSubquery="1" supportAdvancedDrill="1" xr:uid="{1708CA74-DE39-44B9-A9DF-C6C0F8B39C71}">
  <cacheSource type="external" connectionId="7"/>
  <cacheFields count="3">
    <cacheField name="[Date Dim].[Day Name].[Day Name]" caption="Day Name" numFmtId="0" hierarchy="9" level="1">
      <sharedItems count="7">
        <s v="Friday"/>
        <s v="Monday"/>
        <s v="Saturday"/>
        <s v="Sunday"/>
        <s v="Thursday"/>
        <s v="Tuesday"/>
        <s v="Wednesday"/>
      </sharedItems>
    </cacheField>
    <cacheField name="[Measures].[Orders ]" caption="Orders " numFmtId="0" hierarchy="38"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2" memberValueDatatype="130" unbalanced="0">
      <fieldsUsage count="2">
        <fieldUsage x="-1"/>
        <fieldUsage x="0"/>
      </fieldsUsage>
    </cacheHierarchy>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2"/>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oneField="1">
      <fieldsUsage count="1">
        <fieldUsage x="1"/>
      </fieldsUsage>
    </cacheHierarchy>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3634258" backgroundQuery="1" createdVersion="8" refreshedVersion="8" minRefreshableVersion="3" recordCount="0" supportSubquery="1" supportAdvancedDrill="1" xr:uid="{F35F8F6E-AB37-40E0-A28A-93F149004B42}">
  <cacheSource type="external" connectionId="7"/>
  <cacheFields count="3">
    <cacheField name="[Date Dim].[Year].[Year]" caption="Year" numFmtId="0" hierarchy="6"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Date Dim].[Year].&amp;[2023]"/>
            <x15:cachedUniqueName index="1" name="[Date Dim].[Year].&amp;[2024]"/>
            <x15:cachedUniqueName index="2" name="[Date Dim].[Year].&amp;[2025]"/>
          </x15:cachedUniqueNames>
        </ext>
      </extLst>
    </cacheField>
    <cacheField name="[Measures].[total sales ]" caption="total sales " numFmtId="0" hierarchy="32"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fieldsUsage count="2">
        <fieldUsage x="-1"/>
        <fieldUsage x="0"/>
      </fieldsUsage>
    </cacheHierarchy>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2"/>
      </fieldsUsage>
    </cacheHierarchy>
    <cacheHierarchy uniqueName="[Measures].[total sales ]" caption="total sales " measure="1" displayFolder="" measureGroup="Return Dim" count="0" oneField="1">
      <fieldsUsage count="1">
        <fieldUsage x="1"/>
      </fieldsUsage>
    </cacheHierarchy>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3981481" backgroundQuery="1" createdVersion="8" refreshedVersion="8" minRefreshableVersion="3" recordCount="0" supportSubquery="1" supportAdvancedDrill="1" xr:uid="{0E90690F-36C2-4266-9528-144EA0D838E8}">
  <cacheSource type="external" connectionId="7"/>
  <cacheFields count="3">
    <cacheField name="[Date Dim].[Day Name].[Day Name]" caption="Day Name" numFmtId="0" hierarchy="9" level="1">
      <sharedItems count="7">
        <s v="Friday"/>
        <s v="Monday"/>
        <s v="Saturday"/>
        <s v="Sunday"/>
        <s v="Thursday"/>
        <s v="Tuesday"/>
        <s v="Wednesday"/>
      </sharedItems>
    </cacheField>
    <cacheField name="[Measures].[Orders ]" caption="Orders " numFmtId="0" hierarchy="38"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2" memberValueDatatype="130" unbalanced="0">
      <fieldsUsage count="2">
        <fieldUsage x="-1"/>
        <fieldUsage x="0"/>
      </fieldsUsage>
    </cacheHierarchy>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2"/>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oneField="1">
      <fieldsUsage count="1">
        <fieldUsage x="1"/>
      </fieldsUsage>
    </cacheHierarchy>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4328704" backgroundQuery="1" createdVersion="8" refreshedVersion="8" minRefreshableVersion="3" recordCount="0" supportSubquery="1" supportAdvancedDrill="1" xr:uid="{BCDEC9C1-FE0D-4482-A12E-9863E7D85A17}">
  <cacheSource type="external" connectionId="7"/>
  <cacheFields count="3">
    <cacheField name="[Measures].[Orders ]" caption="Orders " numFmtId="0" hierarchy="38" level="32767"/>
    <cacheField name="[Payment Dim].[payment_method].[payment_method]" caption="payment_method" numFmtId="0" hierarchy="27" level="1">
      <sharedItems count="6">
        <s v="COD"/>
        <s v="Credit Card"/>
        <s v="Debit Card"/>
        <s v="PayPal"/>
        <s v="UPI"/>
        <s v="Wallet"/>
      </sharedItems>
    </cacheField>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fieldsUsage count="2">
        <fieldUsage x="-1"/>
        <fieldUsage x="1"/>
      </fieldsUsage>
    </cacheHierarchy>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2"/>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oneField="1">
      <fieldsUsage count="1">
        <fieldUsage x="0"/>
      </fieldsUsage>
    </cacheHierarchy>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4560182" backgroundQuery="1" createdVersion="8" refreshedVersion="8" minRefreshableVersion="3" recordCount="0" supportSubquery="1" supportAdvancedDrill="1" xr:uid="{2F871E89-0671-42EA-8310-35A18B12D713}">
  <cacheSource type="external" connectionId="7"/>
  <cacheFields count="2">
    <cacheField name="[Measures].[avg discount ]" caption="avg discount " numFmtId="0" hierarchy="35"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1"/>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oneField="1">
      <fieldsUsage count="1">
        <fieldUsage x="0"/>
      </fieldsUsage>
    </cacheHierarchy>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4675928" backgroundQuery="1" createdVersion="8" refreshedVersion="8" minRefreshableVersion="3" recordCount="0" supportSubquery="1" supportAdvancedDrill="1" xr:uid="{697BFD97-450F-47AC-A16B-9153E020041F}">
  <cacheSource type="external" connectionId="7"/>
  <cacheFields count="2">
    <cacheField name="[Measures].[avg Delivery ]" caption="avg Delivery " numFmtId="0" hierarchy="36"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1"/>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oneField="1">
      <fieldsUsage count="1">
        <fieldUsage x="0"/>
      </fieldsUsage>
    </cacheHierarchy>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4907405" backgroundQuery="1" createdVersion="8" refreshedVersion="8" minRefreshableVersion="3" recordCount="0" supportSubquery="1" supportAdvancedDrill="1" xr:uid="{37D35BFF-1948-4D16-92C1-BAB0B4876A7D}">
  <cacheSource type="external" connectionId="7"/>
  <cacheFields count="2">
    <cacheField name="[Measures].[Average Order Value ]" caption="Average Order Value " numFmtId="0" hierarchy="37"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1"/>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oneField="1">
      <fieldsUsage count="1">
        <fieldUsage x="0"/>
      </fieldsUsage>
    </cacheHierarchy>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5254628" backgroundQuery="1" createdVersion="8" refreshedVersion="8" minRefreshableVersion="3" recordCount="0" supportSubquery="1" supportAdvancedDrill="1" xr:uid="{9EA51F41-F929-45B8-80B9-B88CEC925D75}">
  <cacheSource type="external" connectionId="7"/>
  <cacheFields count="3">
    <cacheField name="[Measures].[total customer ]" caption="total customer " numFmtId="0" hierarchy="40" level="32767"/>
    <cacheField name="[Customer Dim].[Custom].[Custom]" caption="Custom" numFmtId="0" hierarchy="4" level="1">
      <sharedItems count="5">
        <s v="&quot;18-25&quot;"/>
        <s v="&quot;26-35&quot;"/>
        <s v="&quot;36-45&quot;"/>
        <s v="&quot;46-55&quot;"/>
        <s v="&quot;56-70&quot;"/>
      </sharedItems>
    </cacheField>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2" memberValueDatatype="130" unbalanced="0">
      <fieldsUsage count="2">
        <fieldUsage x="-1"/>
        <fieldUsage x="1"/>
      </fieldsUsage>
    </cacheHierarchy>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2"/>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oneField="1">
      <fieldsUsage count="1">
        <fieldUsage x="0"/>
      </fieldsUsage>
    </cacheHierarchy>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5601851" backgroundQuery="1" createdVersion="8" refreshedVersion="8" minRefreshableVersion="3" recordCount="0" supportSubquery="1" supportAdvancedDrill="1" xr:uid="{F0BD0709-4730-4914-874C-0E9E873F2E63}">
  <cacheSource type="external" connectionId="7"/>
  <cacheFields count="3">
    <cacheField name="[Customer Dim].[region].[region]" caption="region" numFmtId="0" hierarchy="1" level="1">
      <sharedItems count="5">
        <s v="Central"/>
        <s v="East"/>
        <s v="North"/>
        <s v="South"/>
        <s v="West"/>
      </sharedItems>
    </cacheField>
    <cacheField name="[Measures].[avg Delivery ]" caption="avg Delivery " numFmtId="0" hierarchy="36"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fieldsUsage count="2">
        <fieldUsage x="-1"/>
        <fieldUsage x="0"/>
      </fieldsUsage>
    </cacheHierarchy>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2"/>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oneField="1">
      <fieldsUsage count="1">
        <fieldUsage x="1"/>
      </fieldsUsage>
    </cacheHierarchy>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571759" backgroundQuery="1" createdVersion="8" refreshedVersion="8" minRefreshableVersion="3" recordCount="0" supportSubquery="1" supportAdvancedDrill="1" xr:uid="{30775621-94E9-4B6C-BE37-5BD51A35CE2F}">
  <cacheSource type="external" connectionId="7"/>
  <cacheFields count="2">
    <cacheField name="[Measures].[Orders ]" caption="Orders " numFmtId="0" hierarchy="38"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1"/>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oneField="1">
      <fieldsUsage count="1">
        <fieldUsage x="0"/>
      </fieldsUsage>
    </cacheHierarchy>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5949075" backgroundQuery="1" createdVersion="8" refreshedVersion="8" minRefreshableVersion="3" recordCount="0" supportSubquery="1" supportAdvancedDrill="1" xr:uid="{18071A56-5D74-4838-AFC4-BE5FA9F017A6}">
  <cacheSource type="external" connectionId="7"/>
  <cacheFields count="2">
    <cacheField name="[Measures].[total customer ]" caption="total customer " numFmtId="0" hierarchy="40"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1"/>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oneField="1">
      <fieldsUsage count="1">
        <fieldUsage x="0"/>
      </fieldsUsage>
    </cacheHierarchy>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6296298" backgroundQuery="1" createdVersion="8" refreshedVersion="8" minRefreshableVersion="3" recordCount="0" supportSubquery="1" supportAdvancedDrill="1" xr:uid="{6C308D66-B2BE-45AA-8F31-74CCC12A1666}">
  <cacheSource type="external" connectionId="7"/>
  <cacheFields count="3">
    <cacheField name="[Measures].[total profit]" caption="total profit" numFmtId="0" hierarchy="33" level="32767"/>
    <cacheField name="[Customer Dim].[region].[region]" caption="region" numFmtId="0" hierarchy="1" level="1">
      <sharedItems count="5">
        <s v="Central"/>
        <s v="East"/>
        <s v="North"/>
        <s v="South"/>
        <s v="West"/>
      </sharedItems>
    </cacheField>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fieldsUsage count="2">
        <fieldUsage x="-1"/>
        <fieldUsage x="1"/>
      </fieldsUsage>
    </cacheHierarchy>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2"/>
      </fieldsUsage>
    </cacheHierarchy>
    <cacheHierarchy uniqueName="[Measures].[total sales ]" caption="total sales " measure="1" displayFolder="" measureGroup="Return Dim" count="0"/>
    <cacheHierarchy uniqueName="[Measures].[total profit]" caption="total profit" measure="1" displayFolder="" measureGroup="Return Dim" count="0" oneField="1">
      <fieldsUsage count="1">
        <fieldUsage x="0"/>
      </fieldsUsage>
    </cacheHierarchy>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6643521" backgroundQuery="1" createdVersion="8" refreshedVersion="8" minRefreshableVersion="3" recordCount="0" supportSubquery="1" supportAdvancedDrill="1" xr:uid="{591AF7D1-C414-4E9D-B7E1-04B7096FA5CD}">
  <cacheSource type="external" connectionId="7"/>
  <cacheFields count="3">
    <cacheField name="[Fact].[category].[category]" caption="category" numFmtId="0" hierarchy="13" level="1">
      <sharedItems count="7">
        <s v="Beauty"/>
        <s v="Electronics"/>
        <s v="Fashion"/>
        <s v="Grocery"/>
        <s v="Home"/>
        <s v="Sports"/>
        <s v="Toys"/>
      </sharedItems>
    </cacheField>
    <cacheField name="[Measures].[total quantity ]" caption="total quantity " numFmtId="0" hierarchy="34"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fieldsUsage count="2">
        <fieldUsage x="-1"/>
        <fieldUsage x="0"/>
      </fieldsUsage>
    </cacheHierarchy>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2"/>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oneField="1">
      <fieldsUsage count="1">
        <fieldUsage x="1"/>
      </fieldsUsage>
    </cacheHierarchy>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6990744" backgroundQuery="1" createdVersion="8" refreshedVersion="8" minRefreshableVersion="3" recordCount="0" supportSubquery="1" supportAdvancedDrill="1" xr:uid="{CA795C30-122E-47F6-9629-BC277447CDCB}">
  <cacheSource type="external" connectionId="7"/>
  <cacheFields count="3">
    <cacheField name="[Measures].[Orders ]" caption="Orders " numFmtId="0" hierarchy="38" level="32767"/>
    <cacheField name="[Fact].[returned].[returned]" caption="returned" numFmtId="0" hierarchy="21" level="1">
      <sharedItems count="2">
        <s v="No"/>
        <s v="Yes"/>
      </sharedItems>
    </cacheField>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2" memberValueDatatype="130" unbalanced="0">
      <fieldsUsage count="2">
        <fieldUsage x="-1"/>
        <fieldUsage x="1"/>
      </fieldsUsage>
    </cacheHierarchy>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2"/>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oneField="1">
      <fieldsUsage count="1">
        <fieldUsage x="0"/>
      </fieldsUsage>
    </cacheHierarchy>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733796" backgroundQuery="1" createdVersion="8" refreshedVersion="8" minRefreshableVersion="3" recordCount="0" supportSubquery="1" supportAdvancedDrill="1" xr:uid="{1E9C164F-68A0-48B3-A96B-5C6D994A3A77}">
  <cacheSource type="external" connectionId="7"/>
  <cacheFields count="3">
    <cacheField name="[Measures].[total sales ]" caption="total sales " numFmtId="0" hierarchy="32" level="32767"/>
    <cacheField name="[Product Dim].[category].[category]" caption="category" numFmtId="0" hierarchy="29" level="1">
      <sharedItems count="7">
        <s v="Beauty"/>
        <s v="Electronics"/>
        <s v="Fashion"/>
        <s v="Grocery"/>
        <s v="Home"/>
        <s v="Sports"/>
        <s v="Toys"/>
      </sharedItems>
    </cacheField>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2" memberValueDatatype="130" unbalanced="0">
      <fieldsUsage count="2">
        <fieldUsage x="-1"/>
        <fieldUsage x="1"/>
      </fieldsUsage>
    </cacheHierarchy>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2"/>
      </fieldsUsage>
    </cacheHierarchy>
    <cacheHierarchy uniqueName="[Measures].[total sales ]" caption="total sales " measure="1" displayFolder="" measureGroup="Return Dim" count="0" oneField="1">
      <fieldsUsage count="1">
        <fieldUsage x="0"/>
      </fieldsUsage>
    </cacheHierarchy>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7685184" backgroundQuery="1" createdVersion="8" refreshedVersion="8" minRefreshableVersion="3" recordCount="0" supportSubquery="1" supportAdvancedDrill="1" xr:uid="{C5215B5C-F2B8-4458-9405-C46A02A517C7}">
  <cacheSource type="external" connectionId="7"/>
  <cacheFields count="3">
    <cacheField name="[Measures].[total sales ]" caption="total sales " numFmtId="0" hierarchy="32" level="32767"/>
    <cacheField name="[Date Dim].[Month Name].[Month Name]" caption="Month Name" numFmtId="0" hierarchy="8" level="1">
      <sharedItems count="12">
        <s v="April"/>
        <s v="August"/>
        <s v="December"/>
        <s v="February"/>
        <s v="January"/>
        <s v="July"/>
        <s v="June"/>
        <s v="March"/>
        <s v="May"/>
        <s v="November"/>
        <s v="October"/>
        <s v="September"/>
      </sharedItems>
    </cacheField>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2" memberValueDatatype="20" unbalanced="0"/>
    <cacheHierarchy uniqueName="[Date Dim].[Month Name]" caption="Month Name" attribute="1" defaultMemberUniqueName="[Date Dim].[Month Name].[All]" allUniqueName="[Date Dim].[Month Name].[All]" dimensionUniqueName="[Date Dim]" displayFolder="" count="2" memberValueDatatype="130" unbalanced="0">
      <fieldsUsage count="2">
        <fieldUsage x="-1"/>
        <fieldUsage x="1"/>
      </fieldsUsage>
    </cacheHierarchy>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2"/>
      </fieldsUsage>
    </cacheHierarchy>
    <cacheHierarchy uniqueName="[Measures].[total sales ]" caption="total sales " measure="1" displayFolder="" measureGroup="Return Dim" count="0" oneField="1">
      <fieldsUsage count="1">
        <fieldUsage x="0"/>
      </fieldsUsage>
    </cacheHierarchy>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780093" backgroundQuery="1" createdVersion="8" refreshedVersion="8" minRefreshableVersion="3" recordCount="0" supportSubquery="1" supportAdvancedDrill="1" xr:uid="{693D83A6-5CC5-48CC-B303-F3907C79DA67}">
  <cacheSource type="external" connectionId="7"/>
  <cacheFields count="2">
    <cacheField name="[Measures].[total profit]" caption="total profit" numFmtId="0" hierarchy="33"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1"/>
      </fieldsUsage>
    </cacheHierarchy>
    <cacheHierarchy uniqueName="[Measures].[total sales ]" caption="total sales " measure="1" displayFolder="" measureGroup="Return Dim" count="0"/>
    <cacheHierarchy uniqueName="[Measures].[total profit]" caption="total profit" measure="1" displayFolder="" measureGroup="Return Dim" count="0" oneField="1">
      <fieldsUsage count="1">
        <fieldUsage x="0"/>
      </fieldsUsage>
    </cacheHierarchy>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8032407" backgroundQuery="1" createdVersion="8" refreshedVersion="8" minRefreshableVersion="3" recordCount="0" supportSubquery="1" supportAdvancedDrill="1" xr:uid="{64E609D2-F728-423F-BB05-64FF94773679}">
  <cacheSource type="external" connectionId="7"/>
  <cacheFields count="2">
    <cacheField name="[Measures].[total quantity ]" caption="total quantity " numFmtId="0" hierarchy="34"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1"/>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oneField="1">
      <fieldsUsage count="1">
        <fieldUsage x="0"/>
      </fieldsUsage>
    </cacheHierarchy>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8148145" backgroundQuery="1" createdVersion="8" refreshedVersion="8" minRefreshableVersion="3" recordCount="0" supportSubquery="1" supportAdvancedDrill="1" xr:uid="{D8E5036B-F02B-4E16-B848-2E7568BFEC65}">
  <cacheSource type="external" connectionId="7"/>
  <cacheFields count="2">
    <cacheField name="[Measures].[total returned ]" caption="total returned " numFmtId="0" hierarchy="39"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1"/>
      </fieldsUsage>
    </cacheHierarchy>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oneField="1">
      <fieldsUsage count="1">
        <fieldUsage x="0"/>
      </fieldsUsage>
    </cacheHierarchy>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15104837963" backgroundQuery="1" createdVersion="8" refreshedVersion="8" minRefreshableVersion="3" recordCount="0" supportSubquery="1" supportAdvancedDrill="1" xr:uid="{C9214102-46B5-4AD5-BD39-9A1DE72FD1A8}">
  <cacheSource type="external" connectionId="7"/>
  <cacheFields count="2">
    <cacheField name="[Measures].[total sales ]" caption="total sales " numFmtId="0" hierarchy="32" level="32767"/>
    <cacheField name="[Return Dim].[returned].[returned]" caption="returned" numFmtId="0" hierarchy="31" level="1">
      <sharedItems containsSemiMixedTypes="0" containsNonDate="0" containsString="0"/>
    </cacheField>
  </cacheFields>
  <cacheHierarchies count="51">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fieldsUsage count="2">
        <fieldUsage x="-1"/>
        <fieldUsage x="1"/>
      </fieldsUsage>
    </cacheHierarchy>
    <cacheHierarchy uniqueName="[Measures].[total sales ]" caption="total sales " measure="1" displayFolder="" measureGroup="Return Dim" count="0" oneField="1">
      <fieldsUsage count="1">
        <fieldUsage x="0"/>
      </fieldsUsage>
    </cacheHierarchy>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ate Dim" count="0" hidden="1">
      <extLst>
        <ext xmlns:x15="http://schemas.microsoft.com/office/spreadsheetml/2010/11/main" uri="{B97F6D7D-B522-45F9-BDA1-12C45D357490}">
          <x15:cacheHierarchy aggregatedColumn="7"/>
        </ext>
      </extLst>
    </cacheHierarchy>
  </cacheHierarchies>
  <kpis count="0"/>
  <dimensions count="7">
    <dimension name="Customer Dim" uniqueName="[Customer Dim]" caption="Customer Dim"/>
    <dimension name="Date Dim" uniqueName="[Date Dim]" caption="Date Dim"/>
    <dimension name="Fact" uniqueName="[Fact]" caption="Fact"/>
    <dimension measure="1" name="Measures" uniqueName="[Measures]" caption="Measures"/>
    <dimension name="Payment Dim" uniqueName="[Payment Dim]" caption="Payment Dim"/>
    <dimension name="Product Dim" uniqueName="[Product Dim]" caption="Product Dim"/>
    <dimension name="Return Dim" uniqueName="[Return Dim]" caption="Return Dim"/>
  </dimensions>
  <measureGroups count="6">
    <measureGroup name="Customer Dim" caption="Customer Dim"/>
    <measureGroup name="Date Dim" caption="Date Dim"/>
    <measureGroup name="Fact" caption="Fact"/>
    <measureGroup name="Payment Dim" caption="Payment Dim"/>
    <measureGroup name="Product Dim" caption="Product Dim"/>
    <measureGroup name="Return Dim" caption="Return 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08.059800694442" backgroundQuery="1" createdVersion="3" refreshedVersion="8" minRefreshableVersion="3" recordCount="0" supportSubquery="1" supportAdvancedDrill="1" xr:uid="{7B593167-B82D-47FE-9BBE-67CB38E06143}">
  <cacheSource type="external" connectionId="7">
    <extLst>
      <ext xmlns:x14="http://schemas.microsoft.com/office/spreadsheetml/2009/9/main" uri="{F057638F-6D5F-4e77-A914-E7F072B9BCA8}">
        <x14:sourceConnection name="ThisWorkbookDataModel"/>
      </ext>
    </extLst>
  </cacheSource>
  <cacheFields count="0"/>
  <cacheHierarchies count="50">
    <cacheHierarchy uniqueName="[Customer Dim].[customer_id]" caption="customer_id" attribute="1" defaultMemberUniqueName="[Customer Dim].[customer_id].[All]" allUniqueName="[Customer Dim].[customer_id].[All]" dimensionUniqueName="[Customer Dim]" displayFolder="" count="0" memberValueDatatype="130" unbalanced="0"/>
    <cacheHierarchy uniqueName="[Customer Dim].[region]" caption="region" attribute="1" defaultMemberUniqueName="[Customer Dim].[region].[All]" allUniqueName="[Customer Dim].[region].[All]" dimensionUniqueName="[Customer Dim]" displayFolder="" count="2" memberValueDatatype="130" unbalanced="0"/>
    <cacheHierarchy uniqueName="[Customer Dim].[customer_age]" caption="customer_age" attribute="1" defaultMemberUniqueName="[Customer Dim].[customer_age].[All]" allUniqueName="[Customer Dim].[customer_age].[All]" dimensionUniqueName="[Customer Dim]" displayFolder="" count="0" memberValueDatatype="20" unbalanced="0"/>
    <cacheHierarchy uniqueName="[Customer Dim].[customer_gender]" caption="customer_gender" attribute="1" defaultMemberUniqueName="[Customer Dim].[customer_gender].[All]" allUniqueName="[Customer Dim].[customer_gender].[All]" dimensionUniqueName="[Customer Dim]" displayFolder="" count="2" memberValueDatatype="130" unbalanced="0"/>
    <cacheHierarchy uniqueName="[Customer Dim].[Custom]" caption="Custom" attribute="1" defaultMemberUniqueName="[Customer Dim].[Custom].[All]" allUniqueName="[Customer Dim].[Custom].[All]" dimensionUniqueName="[Customer Dim]" displayFolder="" count="0" memberValueDatatype="130" unbalanced="0"/>
    <cacheHierarchy uniqueName="[Date Dim].[order_date]" caption="order_date" attribute="1" time="1" defaultMemberUniqueName="[Date Dim].[order_date].[All]" allUniqueName="[Date Dim].[order_date].[All]" dimensionUniqueName="[Date Dim]" displayFolder="" count="0" memberValueDatatype="7" unbalanced="0"/>
    <cacheHierarchy uniqueName="[Date Dim].[Year]" caption="Year" attribute="1" defaultMemberUniqueName="[Date Dim].[Year].[All]" allUniqueName="[Date Dim].[Year].[All]" dimensionUniqueName="[Date Dim]" displayFolder="" count="2" memberValueDatatype="20" unbalanced="0"/>
    <cacheHierarchy uniqueName="[Date Dim].[Month]" caption="Month" attribute="1" defaultMemberUniqueName="[Date Dim].[Month].[All]" allUniqueName="[Date Dim].[Month].[All]" dimensionUniqueName="[Date Dim]" displayFolder="" count="0" memberValueDatatype="2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Day Name]" caption="Day Name" attribute="1" defaultMemberUniqueName="[Date Dim].[Day Name].[All]" allUniqueName="[Date Dim].[Day Name].[All]" dimensionUniqueName="[Date Dim]" displayFolder="" count="0" memberValueDatatype="130" unbalanced="0"/>
    <cacheHierarchy uniqueName="[Fact].[order_id]" caption="order_id" attribute="1" defaultMemberUniqueName="[Fact].[order_id].[All]" allUniqueName="[Fact].[order_id].[All]" dimensionUniqueName="[Fact]" displayFolder="" count="0" memberValueDatatype="130" unbalanced="0"/>
    <cacheHierarchy uniqueName="[Fact].[customer_id]" caption="customer_id" attribute="1" defaultMemberUniqueName="[Fact].[customer_id].[All]" allUniqueName="[Fact].[customer_id].[All]" dimensionUniqueName="[Fact]" displayFolder="" count="0" memberValueDatatype="130" unbalanced="0"/>
    <cacheHierarchy uniqueName="[Fact].[product_id]" caption="product_id" attribute="1" defaultMemberUniqueName="[Fact].[product_id].[All]" allUniqueName="[Fact].[product_id].[All]" dimensionUniqueName="[Fact]" displayFolder="" count="0" memberValueDatatype="130" unbalanced="0"/>
    <cacheHierarchy uniqueName="[Fact].[category]" caption="category" attribute="1" defaultMemberUniqueName="[Fact].[category].[All]" allUniqueName="[Fact].[category].[All]" dimensionUniqueName="[Fact]" displayFolder="" count="2" memberValueDatatype="130" unbalanced="0"/>
    <cacheHierarchy uniqueName="[Fact].[price]" caption="price" attribute="1" defaultMemberUniqueName="[Fact].[price].[All]" allUniqueName="[Fact].[price].[All]" dimensionUniqueName="[Fact]" displayFolder="" count="0" memberValueDatatype="5" unbalanced="0"/>
    <cacheHierarchy uniqueName="[Fact].[discount]" caption="discount" attribute="1" defaultMemberUniqueName="[Fact].[discount].[All]" allUniqueName="[Fact].[discount].[All]" dimensionUniqueName="[Fact]" displayFolder="" count="0" memberValueDatatype="5" unbalanced="0"/>
    <cacheHierarchy uniqueName="[Fact].[quantity]" caption="quantity" attribute="1" defaultMemberUniqueName="[Fact].[quantity].[All]" allUniqueName="[Fact].[quantity].[All]" dimensionUniqueName="[Fact]" displayFolder="" count="0" memberValueDatatype="20" unbalanced="0"/>
    <cacheHierarchy uniqueName="[Fact].[payment_method]" caption="payment_method" attribute="1" defaultMemberUniqueName="[Fact].[payment_method].[All]" allUniqueName="[Fact].[payment_method].[All]" dimensionUniqueName="[Fact]" displayFolder="" count="0" memberValueDatatype="130" unbalanced="0"/>
    <cacheHierarchy uniqueName="[Fact].[order_date]" caption="order_date" attribute="1" time="1" defaultMemberUniqueName="[Fact].[order_date].[All]" allUniqueName="[Fact].[order_date].[All]" dimensionUniqueName="[Fact]" displayFolder="" count="0" memberValueDatatype="7" unbalanced="0"/>
    <cacheHierarchy uniqueName="[Fact].[delivery_time_days]" caption="delivery_time_days" attribute="1" defaultMemberUniqueName="[Fact].[delivery_time_days].[All]" allUniqueName="[Fact].[delivery_time_days].[All]" dimensionUniqueName="[Fact]" displayFolder="" count="0" memberValueDatatype="20" unbalanced="0"/>
    <cacheHierarchy uniqueName="[Fact].[region]" caption="region" attribute="1" defaultMemberUniqueName="[Fact].[region].[All]" allUniqueName="[Fact].[region].[All]" dimensionUniqueName="[Fact]" displayFolder="" count="0" memberValueDatatype="130" unbalanced="0"/>
    <cacheHierarchy uniqueName="[Fact].[returned]" caption="returned" attribute="1" defaultMemberUniqueName="[Fact].[returned].[All]" allUniqueName="[Fact].[returned].[All]" dimensionUniqueName="[Fact]" displayFolder="" count="0" memberValueDatatype="130" unbalanced="0"/>
    <cacheHierarchy uniqueName="[Fact].[total_amount]" caption="total_amount" attribute="1" defaultMemberUniqueName="[Fact].[total_amount].[All]" allUniqueName="[Fact].[total_amount].[All]" dimensionUniqueName="[Fact]" displayFolder="" count="0" memberValueDatatype="5" unbalanced="0"/>
    <cacheHierarchy uniqueName="[Fact].[shipping_cost]" caption="shipping_cost" attribute="1" defaultMemberUniqueName="[Fact].[shipping_cost].[All]" allUniqueName="[Fact].[shipping_cost].[All]" dimensionUniqueName="[Fact]" displayFolder="" count="0" memberValueDatatype="5" unbalanced="0"/>
    <cacheHierarchy uniqueName="[Fact].[profit_margin]" caption="profit_margin" attribute="1" defaultMemberUniqueName="[Fact].[profit_margin].[All]" allUniqueName="[Fact].[profit_margin].[All]" dimensionUniqueName="[Fact]" displayFolder="" count="0" memberValueDatatype="5" unbalanced="0"/>
    <cacheHierarchy uniqueName="[Fact].[customer_age]" caption="customer_age" attribute="1" defaultMemberUniqueName="[Fact].[customer_age].[All]" allUniqueName="[Fact].[customer_age].[All]" dimensionUniqueName="[Fact]" displayFolder="" count="0" memberValueDatatype="20" unbalanced="0"/>
    <cacheHierarchy uniqueName="[Fact].[customer_gender]" caption="customer_gender" attribute="1" defaultMemberUniqueName="[Fact].[customer_gender].[All]" allUniqueName="[Fact].[customer_gender].[All]" dimensionUniqueName="[Fact]" displayFolder="" count="0" memberValueDatatype="130" unbalanced="0"/>
    <cacheHierarchy uniqueName="[Payment Dim].[payment_method]" caption="payment_method" attribute="1" defaultMemberUniqueName="[Payment Dim].[payment_method].[All]" allUniqueName="[Payment Dim].[payment_method].[All]" dimensionUniqueName="[Payment Dim]" displayFolder="" count="2" memberValueDatatype="130" unbalanced="0"/>
    <cacheHierarchy uniqueName="[Product Dim].[product_id]" caption="product_id" attribute="1" defaultMemberUniqueName="[Product Dim].[product_id].[All]" allUniqueName="[Product Dim].[product_id].[All]" dimensionUniqueName="[Product Dim]" displayFolder="" count="0" memberValueDatatype="130" unbalanced="0"/>
    <cacheHierarchy uniqueName="[Product Dim].[category]" caption="category" attribute="1" defaultMemberUniqueName="[Product Dim].[category].[All]" allUniqueName="[Product Dim].[category].[All]" dimensionUniqueName="[Product Dim]" displayFolder="" count="0" memberValueDatatype="130" unbalanced="0"/>
    <cacheHierarchy uniqueName="[Product Dim].[price]" caption="price" attribute="1" defaultMemberUniqueName="[Product Dim].[price].[All]" allUniqueName="[Product Dim].[price].[All]" dimensionUniqueName="[Product Dim]" displayFolder="" count="0" memberValueDatatype="5" unbalanced="0"/>
    <cacheHierarchy uniqueName="[Return Dim].[returned]" caption="returned" attribute="1" defaultMemberUniqueName="[Return Dim].[returned].[All]" allUniqueName="[Return Dim].[returned].[All]" dimensionUniqueName="[Return Dim]" displayFolder="" count="2" memberValueDatatype="130" unbalanced="0"/>
    <cacheHierarchy uniqueName="[Measures].[total sales ]" caption="total sales " measure="1" displayFolder="" measureGroup="Return Dim" count="0"/>
    <cacheHierarchy uniqueName="[Measures].[total profit]" caption="total profit" measure="1" displayFolder="" measureGroup="Return Dim" count="0"/>
    <cacheHierarchy uniqueName="[Measures].[total quantity ]" caption="total quantity " measure="1" displayFolder="" measureGroup="Return Dim" count="0"/>
    <cacheHierarchy uniqueName="[Measures].[avg discount ]" caption="avg discount " measure="1" displayFolder="" measureGroup="Return Dim" count="0"/>
    <cacheHierarchy uniqueName="[Measures].[avg Delivery ]" caption="avg Delivery " measure="1" displayFolder="" measureGroup="Return Dim" count="0"/>
    <cacheHierarchy uniqueName="[Measures].[Average Order Value ]" caption="Average Order Value " measure="1" displayFolder="" measureGroup="Date Dim" count="0"/>
    <cacheHierarchy uniqueName="[Measures].[Orders ]" caption="Orders " measure="1" displayFolder="" measureGroup="Return Dim" count="0"/>
    <cacheHierarchy uniqueName="[Measures].[total returned ]" caption="total returned " measure="1" displayFolder="" measureGroup="Return Dim" count="0"/>
    <cacheHierarchy uniqueName="[Measures].[total customer ]" caption="total customer " measure="1" displayFolder="" measureGroup="Return Dim" count="0"/>
    <cacheHierarchy uniqueName="[Measures].[__XL_Count Fact]" caption="__XL_Count Fact" measure="1" displayFolder="" measureGroup="Fact" count="0" hidden="1"/>
    <cacheHierarchy uniqueName="[Measures].[__XL_Count Product Dim]" caption="__XL_Count Product Dim" measure="1" displayFolder="" measureGroup="Product Dim" count="0" hidden="1"/>
    <cacheHierarchy uniqueName="[Measures].[__XL_Count Customer Dim]" caption="__XL_Count Customer Dim" measure="1" displayFolder="" measureGroup="Customer Dim" count="0" hidden="1"/>
    <cacheHierarchy uniqueName="[Measures].[__XL_Count Date Dim]" caption="__XL_Count Date Dim" measure="1" displayFolder="" measureGroup="Date Dim" count="0" hidden="1"/>
    <cacheHierarchy uniqueName="[Measures].[__XL_Count Payment Dim]" caption="__XL_Count Payment Dim" measure="1" displayFolder="" measureGroup="Payment Dim" count="0" hidden="1"/>
    <cacheHierarchy uniqueName="[Measures].[__XL_Count Return Dim]" caption="__XL_Count Return Dim" measure="1" displayFolder="" measureGroup="Return Dim" count="0" hidden="1"/>
    <cacheHierarchy uniqueName="[Measures].[__No measures defined]" caption="__No measures defined" measure="1" displayFolder="" count="0" hidden="1"/>
    <cacheHierarchy uniqueName="[Measures].[Sum of customer_age]" caption="Sum of customer_age" measure="1" displayFolder="" measureGroup="Customer Dim" count="0" hidden="1">
      <extLst>
        <ext xmlns:x15="http://schemas.microsoft.com/office/spreadsheetml/2010/11/main" uri="{B97F6D7D-B522-45F9-BDA1-12C45D357490}">
          <x15:cacheHierarchy aggregatedColumn="2"/>
        </ext>
      </extLst>
    </cacheHierarchy>
    <cacheHierarchy uniqueName="[Measures].[Sum of Year]" caption="Sum of Year" measure="1" displayFolder="" measureGroup="Date Dim"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202281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9C8717-351F-4290-9556-E0FC55EBB135}" name="orders per day" cacheId="3247" applyNumberFormats="0" applyBorderFormats="0" applyFontFormats="0" applyPatternFormats="0" applyAlignmentFormats="0" applyWidthHeightFormats="1" dataCaption="Values" tag="9f66c22e-cb57-4203-9bac-e9a6193120a7" updatedVersion="8" minRefreshableVersion="3" useAutoFormatting="1" rowGrandTotals="0" colGrandTotals="0" itemPrintTitles="1" createdVersion="8" indent="0" outline="1" outlineData="1" multipleFieldFilters="0" chartFormat="5">
  <location ref="H106:I1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dataFields>
  <formats count="8">
    <format dxfId="915">
      <pivotArea outline="0" collapsedLevelsAreSubtotals="1" fieldPosition="0"/>
    </format>
    <format dxfId="914">
      <pivotArea collapsedLevelsAreSubtotals="1" fieldPosition="0">
        <references count="1">
          <reference field="0" count="1">
            <x v="0"/>
          </reference>
        </references>
      </pivotArea>
    </format>
    <format dxfId="913">
      <pivotArea collapsedLevelsAreSubtotals="1" fieldPosition="0">
        <references count="1">
          <reference field="0" count="1">
            <x v="1"/>
          </reference>
        </references>
      </pivotArea>
    </format>
    <format dxfId="912">
      <pivotArea collapsedLevelsAreSubtotals="1" fieldPosition="0">
        <references count="1">
          <reference field="0" count="1">
            <x v="2"/>
          </reference>
        </references>
      </pivotArea>
    </format>
    <format dxfId="911">
      <pivotArea collapsedLevelsAreSubtotals="1" fieldPosition="0">
        <references count="1">
          <reference field="0" count="1">
            <x v="3"/>
          </reference>
        </references>
      </pivotArea>
    </format>
    <format dxfId="910">
      <pivotArea collapsedLevelsAreSubtotals="1" fieldPosition="0">
        <references count="1">
          <reference field="0" count="1">
            <x v="4"/>
          </reference>
        </references>
      </pivotArea>
    </format>
    <format dxfId="909">
      <pivotArea collapsedLevelsAreSubtotals="1" fieldPosition="0">
        <references count="1">
          <reference field="0" count="1">
            <x v="5"/>
          </reference>
        </references>
      </pivotArea>
    </format>
    <format dxfId="908">
      <pivotArea collapsedLevelsAreSubtotals="1" fieldPosition="0">
        <references count="1">
          <reference field="0" count="1">
            <x v="6"/>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A601F-4B66-4545-B863-20FF31DC2645}" name="total sales per year" cacheId="3244" applyNumberFormats="0" applyBorderFormats="0" applyFontFormats="0" applyPatternFormats="0" applyAlignmentFormats="0" applyWidthHeightFormats="1" dataCaption="Values" tag="9f66c22e-cb57-4203-9bac-e9a6193120a7" updatedVersion="8" minRefreshableVersion="3" useAutoFormatting="1" rowGrandTotals="0" colGrandTotals="0" itemPrintTitles="1" createdVersion="8" indent="0" outline="1" outlineData="1" multipleFieldFilters="0" chartFormat="10">
  <location ref="H95:I9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formats count="1">
    <format dxfId="9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583384-7D2E-4B97-8727-0BA5EC08F5D2}" name="total sales" cacheId="3298" applyNumberFormats="0" applyBorderFormats="0" applyFontFormats="0" applyPatternFormats="0" applyAlignmentFormats="0" applyWidthHeightFormats="1" dataCaption="Values" tag="6697b86b-0527-4ba8-af5d-3ffbef1873fd" updatedVersion="8" minRefreshableVersion="3" useAutoFormatting="1" itemPrintTitles="1" createdVersion="8" indent="0" outline="1" outlineData="1" multipleFieldFilters="0">
  <location ref="D5:D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4"/>
  </dataFields>
  <formats count="1">
    <format dxfId="917">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E85FCD-EFD6-423E-8C91-61246CF4427B}" name="avg order value" cacheId="3259" applyNumberFormats="0" applyBorderFormats="0" applyFontFormats="0" applyPatternFormats="0" applyAlignmentFormats="0" applyWidthHeightFormats="1" dataCaption="Values" tag="72fa7ae2-0497-493c-9ef5-1f15c38122ef" updatedVersion="8" minRefreshableVersion="3" useAutoFormatting="1" itemPrintTitles="1" createdVersion="8" indent="0" outline="1" outlineData="1" multipleFieldFilters="0">
  <location ref="D23:D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918">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59D9D7-AEED-4764-8301-3EBBB7A512B4}" name="sales per month" cacheId="3286" applyNumberFormats="0" applyBorderFormats="0" applyFontFormats="0" applyPatternFormats="0" applyAlignmentFormats="0" applyWidthHeightFormats="1" dataCaption="Values" tag="6b62e23e-3589-4812-bbde-b4b0438f9df7" updatedVersion="8" minRefreshableVersion="3" rowGrandTotals="0" colGrandTotals="0" itemPrintTitles="1" createdVersion="8" indent="0" outline="1" outlineData="1" multipleFieldFilters="0" chartFormat="11">
  <location ref="H24:I3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formats count="1">
    <format dxfId="9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430F0B-6328-4923-829D-05AD924BC4DB}" name="PivotTable17" cacheId="3271" applyNumberFormats="0" applyBorderFormats="0" applyFontFormats="0" applyPatternFormats="0" applyAlignmentFormats="0" applyWidthHeightFormats="1" dataCaption="Values" tag="9afde021-4c82-4ffa-af4c-b62d7fffcaf2" updatedVersion="8" minRefreshableVersion="3" useAutoFormatting="1" itemPrintTitles="1" createdVersion="8" indent="0" outline="1" outlineData="1" multipleFieldFilters="0">
  <location ref="D34:D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920">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8218AC-3D3B-4C5F-83C6-D3D26D8F2391}" name="PivotTable1" cacheId="3241" applyNumberFormats="0" applyBorderFormats="0" applyFontFormats="0" applyPatternFormats="0" applyAlignmentFormats="0" applyWidthHeightFormats="1" dataCaption="Values" tag="9f66c22e-cb57-4203-9bac-e9a6193120a7" updatedVersion="8" minRefreshableVersion="3" useAutoFormatting="1" itemPrintTitles="1" createdVersion="8" indent="0" outline="1" outlineData="1" multipleFieldFilters="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formats count="1">
    <format dxfId="921">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E31B9C-CF1F-460A-BEBE-2367216868B6}" name="avg delivery" cacheId="3256" applyNumberFormats="0" applyBorderFormats="0" applyFontFormats="0" applyPatternFormats="0" applyAlignmentFormats="0" applyWidthHeightFormats="1" dataCaption="Values" tag="6bc6243e-bf10-449c-8859-ba5cb71e531a" updatedVersion="8" minRefreshableVersion="3" useAutoFormatting="1" itemPrintTitles="1" createdVersion="8" indent="0" outline="1" outlineData="1" multipleFieldFilters="0">
  <location ref="D20:D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922">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8E9FF6-D442-447E-AA4A-7BD06A87ABD2}" name="profit by ragion" cacheId="3274" applyNumberFormats="0" applyBorderFormats="0" applyFontFormats="0" applyPatternFormats="0" applyAlignmentFormats="0" applyWidthHeightFormats="1" dataCaption="Values" tag="c38c9790-97f3-49cb-95cd-5daaf463857b" updatedVersion="8" minRefreshableVersion="3" useAutoFormatting="1" rowGrandTotals="0" colGrandTotals="0" itemPrintTitles="1" createdVersion="8" indent="0" outline="1" outlineData="1" multipleFieldFilters="0" chartFormat="6">
  <location ref="H16:I2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fld="0" subtotal="count" baseField="0" baseItem="0"/>
  </dataFields>
  <formats count="1">
    <format dxfId="9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38D45A-21B0-4970-A50D-9EB8E7226D35}" name="avd discount" cacheId="3253" applyNumberFormats="0" applyBorderFormats="0" applyFontFormats="0" applyPatternFormats="0" applyAlignmentFormats="0" applyWidthHeightFormats="1" dataCaption="Values" tag="18d7eaee-b04c-469d-84a6-116ea481673a" updatedVersion="8" minRefreshableVersion="3" useAutoFormatting="1" itemPrintTitles="1" createdVersion="8" indent="0" outline="1" outlineData="1" multipleFieldFilters="0">
  <location ref="D17:D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
  </dataFields>
  <formats count="1">
    <format dxfId="924">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88562B-0904-4476-8178-83EAD8C8ACE3}" name="sales per category" cacheId="3283" applyNumberFormats="0" applyBorderFormats="0" applyFontFormats="0" applyPatternFormats="0" applyAlignmentFormats="0" applyWidthHeightFormats="1" dataCaption="Values" tag="756158f7-f9dc-47ae-8f34-2d89ad836427" updatedVersion="8" minRefreshableVersion="3" useAutoFormatting="1" rowGrandTotals="0" colGrandTotals="0" itemPrintTitles="1" createdVersion="8" indent="0" outline="1" outlineData="1" multipleFieldFilters="0" chartFormat="7">
  <location ref="H5:I1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fld="0" subtotal="count" baseField="0" baseItem="0"/>
  </dataFields>
  <formats count="1">
    <format dxfId="92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93EEAB-AB0C-478B-8053-99733E2BAB92}" name="delivery by ragion" cacheId="3265" applyNumberFormats="0" applyBorderFormats="0" applyFontFormats="0" applyPatternFormats="0" applyAlignmentFormats="0" applyWidthHeightFormats="1" dataCaption="Values" tag="c8075f35-07df-4471-b4bc-e8db560784a4" updatedVersion="8" minRefreshableVersion="3" useAutoFormatting="1" rowGrandTotals="0" colGrandTotals="0" itemPrintTitles="1" createdVersion="8" indent="0" outline="1" outlineData="1" multipleFieldFilters="0" chartFormat="8">
  <location ref="H59:I6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formats count="1">
    <format dxfId="9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92CA2C-5A0F-4CF6-8169-9F220899475E}" name="total returned" cacheId="3295" applyNumberFormats="0" applyBorderFormats="0" applyFontFormats="0" applyPatternFormats="0" applyAlignmentFormats="0" applyWidthHeightFormats="1" dataCaption="Values" tag="4d7221d9-e8d4-4cb4-bf32-1ff0bf247897" updatedVersion="8" minRefreshableVersion="3" useAutoFormatting="1" itemPrintTitles="1" createdVersion="8" indent="0" outline="1" outlineData="1" multipleFieldFilters="0">
  <location ref="D30:D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927">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E32B74-4F66-43FE-970E-5E09D79B2165}" name="total quantity" cacheId="3292" applyNumberFormats="0" applyBorderFormats="0" applyFontFormats="0" applyPatternFormats="0" applyAlignmentFormats="0" applyWidthHeightFormats="1" dataCaption="Values" tag="0e446cab-abf3-4a67-aa0f-e30659ce487c" updatedVersion="8" minRefreshableVersion="3" useAutoFormatting="1" itemPrintTitles="1" createdVersion="8" indent="0" outline="1" outlineData="1" multipleFieldFilters="0">
  <location ref="D13:D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8C1F3F8-E2C3-4FB9-9D84-C4F1816EB4F9}" name="Returned Orders by Category" cacheId="3280" applyNumberFormats="0" applyBorderFormats="0" applyFontFormats="0" applyPatternFormats="0" applyAlignmentFormats="0" applyWidthHeightFormats="1" dataCaption="Values" tag="2e9a04af-7972-4888-8c65-83842fbf5ff2" updatedVersion="8" minRefreshableVersion="3" useAutoFormatting="1" rowGrandTotals="0" colGrandTotals="0" itemPrintTitles="1" createdVersion="8" indent="0" outline="1" outlineData="1" multipleFieldFilters="0" chartFormat="5">
  <location ref="H50:I5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fld="0" subtotal="count" baseField="0" baseItem="0"/>
  </dataFields>
  <formats count="1">
    <format dxfId="92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CAE438E-6EE5-458A-90ED-95FDED7DBCBD}" name="order count" cacheId="3268" applyNumberFormats="0" applyBorderFormats="0" applyFontFormats="0" applyPatternFormats="0" applyAlignmentFormats="0" applyWidthHeightFormats="1" dataCaption="Values" tag="12d6bda3-18fa-4d63-962b-ab6054c671f1" updatedVersion="8" minRefreshableVersion="3" useAutoFormatting="1" itemPrintTitles="1" createdVersion="8" indent="0" outline="1" outlineData="1" multipleFieldFilters="0">
  <location ref="D27:D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929">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E057B23-311D-45B1-970F-B9C2D067A674}" name=". Payment Method Distribution" cacheId="3250" applyNumberFormats="0" applyBorderFormats="0" applyFontFormats="0" applyPatternFormats="0" applyAlignmentFormats="0" applyWidthHeightFormats="1" dataCaption="Values" tag="23619176-f16c-46a5-9e86-7f10220b94e8" updatedVersion="8" minRefreshableVersion="3" useAutoFormatting="1" rowGrandTotals="0" colGrandTotals="0" itemPrintTitles="1" createdVersion="8" indent="0" outline="1" outlineData="1" multipleFieldFilters="0" chartFormat="18">
  <location ref="H40:I4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fld="0" subtotal="count" baseField="0" baseItem="0"/>
  </dataFields>
  <formats count="1">
    <format dxfId="930">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 count="1" selected="0">
            <x v="0"/>
          </reference>
        </references>
      </pivotArea>
    </chartFormat>
    <chartFormat chart="3" format="16">
      <pivotArea type="data" outline="0" fieldPosition="0">
        <references count="2">
          <reference field="4294967294" count="1" selected="0">
            <x v="0"/>
          </reference>
          <reference field="1" count="1" selected="0">
            <x v="1"/>
          </reference>
        </references>
      </pivotArea>
    </chartFormat>
    <chartFormat chart="3" format="17">
      <pivotArea type="data" outline="0" fieldPosition="0">
        <references count="2">
          <reference field="4294967294" count="1" selected="0">
            <x v="0"/>
          </reference>
          <reference field="1" count="1" selected="0">
            <x v="2"/>
          </reference>
        </references>
      </pivotArea>
    </chartFormat>
    <chartFormat chart="3" format="18">
      <pivotArea type="data" outline="0" fieldPosition="0">
        <references count="2">
          <reference field="4294967294" count="1" selected="0">
            <x v="0"/>
          </reference>
          <reference field="1" count="1" selected="0">
            <x v="3"/>
          </reference>
        </references>
      </pivotArea>
    </chartFormat>
    <chartFormat chart="3" format="19">
      <pivotArea type="data" outline="0" fieldPosition="0">
        <references count="2">
          <reference field="4294967294" count="1" selected="0">
            <x v="0"/>
          </reference>
          <reference field="1" count="1" selected="0">
            <x v="4"/>
          </reference>
        </references>
      </pivotArea>
    </chartFormat>
    <chartFormat chart="3" format="20">
      <pivotArea type="data" outline="0" fieldPosition="0">
        <references count="2">
          <reference field="4294967294" count="1" selected="0">
            <x v="0"/>
          </reference>
          <reference field="1" count="1" selected="0">
            <x v="5"/>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A50E0DC-FED2-4EE3-97DC-E370371E6ACD}" name="quatity by category" cacheId="3277" applyNumberFormats="0" applyBorderFormats="0" applyFontFormats="0" applyPatternFormats="0" applyAlignmentFormats="0" applyWidthHeightFormats="1" dataCaption="Values" tag="658ef92a-d1c5-494d-8701-1c82af612eeb" updatedVersion="8" minRefreshableVersion="3" useAutoFormatting="1" rowGrandTotals="0" colGrandTotals="0" itemPrintTitles="1" createdVersion="8" indent="0" outline="1" outlineData="1" multipleFieldFilters="0" chartFormat="25">
  <location ref="H81:I88"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dataFields>
  <formats count="1">
    <format dxfId="931">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6A72F06-8B51-4CBB-9C06-F5F54429AC4A}" name="total profit" cacheId="3289" applyNumberFormats="0" applyBorderFormats="0" applyFontFormats="0" applyPatternFormats="0" applyAlignmentFormats="0" applyWidthHeightFormats="1" dataCaption="Values" tag="acb3e6f4-438e-4a70-8b26-5e6c5bd6d1ce" updatedVersion="8" minRefreshableVersion="3" useAutoFormatting="1" itemPrintTitles="1" createdVersion="8" indent="0" outline="1" outlineData="1" multipleFieldFilters="0">
  <location ref="D9:D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4"/>
  </dataFields>
  <formats count="1">
    <format dxfId="932">
      <pivotArea outline="0" collapsedLevelsAreSubtotals="1" fieldPosition="0"/>
    </format>
  </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260ABD0-5958-4AC7-8962-45BA6095AFFC}" name="cusyomers per age group" cacheId="3262" applyNumberFormats="0" applyBorderFormats="0" applyFontFormats="0" applyPatternFormats="0" applyAlignmentFormats="0" applyWidthHeightFormats="1" dataCaption="Values" tag="7b570d87-f44c-42ce-abf5-a75c8cef374a" updatedVersion="8" minRefreshableVersion="3" useAutoFormatting="1" rowGrandTotals="0" colGrandTotals="0" itemPrintTitles="1" createdVersion="8" indent="0" outline="1" outlineData="1" multipleFieldFilters="0" chartFormat="6">
  <location ref="H70:I7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fld="0" subtotal="count" baseField="0" baseItem="0"/>
  </dataFields>
  <formats count="6">
    <format dxfId="938">
      <pivotArea outline="0" collapsedLevelsAreSubtotals="1" fieldPosition="0"/>
    </format>
    <format dxfId="937">
      <pivotArea collapsedLevelsAreSubtotals="1" fieldPosition="0">
        <references count="1">
          <reference field="1" count="1">
            <x v="0"/>
          </reference>
        </references>
      </pivotArea>
    </format>
    <format dxfId="936">
      <pivotArea collapsedLevelsAreSubtotals="1" fieldPosition="0">
        <references count="1">
          <reference field="1" count="1">
            <x v="1"/>
          </reference>
        </references>
      </pivotArea>
    </format>
    <format dxfId="935">
      <pivotArea collapsedLevelsAreSubtotals="1" fieldPosition="0">
        <references count="1">
          <reference field="1" count="1">
            <x v="2"/>
          </reference>
        </references>
      </pivotArea>
    </format>
    <format dxfId="934">
      <pivotArea collapsedLevelsAreSubtotals="1" fieldPosition="0">
        <references count="1">
          <reference field="1" count="1">
            <x v="3"/>
          </reference>
        </references>
      </pivotArea>
    </format>
    <format dxfId="933">
      <pivotArea collapsedLevelsAreSubtotals="1" fieldPosition="0">
        <references count="1">
          <reference field="1" count="1">
            <x v="4"/>
          </reference>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Product Dim]"/>
        <x15:activeTabTopLevelEntity name="[Customer Dim]"/>
        <x15:activeTabTopLevelEntity name="[Date Dim]"/>
        <x15:activeTabTopLevelEntity name="[Payment Dim]"/>
        <x15:activeTabTopLevelEntity name="[Return 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9C9408-B4C3-4F1A-A920-399BBEE02383}" sourceName="[Customer Dim].[region]">
  <pivotTables>
    <pivotTable tabId="2" name="PivotTable1"/>
    <pivotTable tabId="2" name="total sales per year"/>
    <pivotTable tabId="2" name="orders per day"/>
    <pivotTable tabId="2" name=". Payment Method Distribution"/>
    <pivotTable tabId="2" name="avd discount"/>
    <pivotTable tabId="2" name="avg delivery"/>
    <pivotTable tabId="2" name="avg order value"/>
    <pivotTable tabId="2" name="cusyomers per age group"/>
    <pivotTable tabId="2" name="delivery by ragion"/>
    <pivotTable tabId="2" name="order count"/>
    <pivotTable tabId="2" name="PivotTable17"/>
    <pivotTable tabId="2" name="profit by ragion"/>
    <pivotTable tabId="2" name="quatity by category"/>
    <pivotTable tabId="2" name="Returned Orders by Category"/>
    <pivotTable tabId="2" name="sales per category"/>
    <pivotTable tabId="2" name="sales per month"/>
    <pivotTable tabId="2" name="total profit"/>
    <pivotTable tabId="2" name="total quantity"/>
    <pivotTable tabId="2" name="total returned"/>
    <pivotTable tabId="2" name="total sales"/>
  </pivotTables>
  <data>
    <olap pivotCacheId="120228166">
      <levels count="2">
        <level uniqueName="[Customer Dim].[region].[(All)]" sourceCaption="(All)" count="0"/>
        <level uniqueName="[Customer Dim].[region].[region]" sourceCaption="region" count="5">
          <ranges>
            <range startItem="0">
              <i n="[Customer Dim].[region].&amp;[Central]" c="Central"/>
              <i n="[Customer Dim].[region].&amp;[East]" c="East"/>
              <i n="[Customer Dim].[region].&amp;[North]" c="North"/>
              <i n="[Customer Dim].[region].&amp;[South]" c="South"/>
              <i n="[Customer Dim].[region].&amp;[West]" c="West"/>
            </range>
          </ranges>
        </level>
      </levels>
      <selections count="1">
        <selection n="[Customer Dim].[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3F5019-4A71-453E-AE60-F71B61BFAF6D}" sourceName="[Fact].[category]">
  <pivotTables>
    <pivotTable tabId="2" name="PivotTable1"/>
    <pivotTable tabId="2" name="total sales per year"/>
    <pivotTable tabId="2" name="orders per day"/>
    <pivotTable tabId="2" name=". Payment Method Distribution"/>
    <pivotTable tabId="2" name="avd discount"/>
    <pivotTable tabId="2" name="avg delivery"/>
    <pivotTable tabId="2" name="avg order value"/>
    <pivotTable tabId="2" name="cusyomers per age group"/>
    <pivotTable tabId="2" name="delivery by ragion"/>
    <pivotTable tabId="2" name="order count"/>
    <pivotTable tabId="2" name="PivotTable17"/>
    <pivotTable tabId="2" name="profit by ragion"/>
    <pivotTable tabId="2" name="quatity by category"/>
    <pivotTable tabId="2" name="Returned Orders by Category"/>
    <pivotTable tabId="2" name="sales per category"/>
    <pivotTable tabId="2" name="sales per month"/>
    <pivotTable tabId="2" name="total profit"/>
    <pivotTable tabId="2" name="total quantity"/>
    <pivotTable tabId="2" name="total returned"/>
    <pivotTable tabId="2" name="total sales"/>
  </pivotTables>
  <data>
    <olap pivotCacheId="120228166">
      <levels count="2">
        <level uniqueName="[Fact].[category].[(All)]" sourceCaption="(All)" count="0"/>
        <level uniqueName="[Fact].[category].[category]" sourceCaption="category" count="7">
          <ranges>
            <range startItem="0">
              <i n="[Fact].[category].&amp;[Beauty]" c="Beauty"/>
              <i n="[Fact].[category].&amp;[Electronics]" c="Electronics"/>
              <i n="[Fact].[category].&amp;[Fashion]" c="Fashion"/>
              <i n="[Fact].[category].&amp;[Grocery]" c="Grocery"/>
              <i n="[Fact].[category].&amp;[Home]" c="Home"/>
              <i n="[Fact].[category].&amp;[Sports]" c="Sports"/>
              <i n="[Fact].[category].&amp;[Toys]" c="Toys"/>
            </range>
          </ranges>
        </level>
      </levels>
      <selections count="1">
        <selection n="[Fa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471D23ED-020B-4FF0-A1B7-134D392EE295}" sourceName="[Customer Dim].[customer_gender]">
  <pivotTables>
    <pivotTable tabId="2" name="PivotTable1"/>
    <pivotTable tabId="2" name="total sales per year"/>
    <pivotTable tabId="2" name="orders per day"/>
    <pivotTable tabId="2" name=". Payment Method Distribution"/>
    <pivotTable tabId="2" name="avd discount"/>
    <pivotTable tabId="2" name="avg delivery"/>
    <pivotTable tabId="2" name="avg order value"/>
    <pivotTable tabId="2" name="cusyomers per age group"/>
    <pivotTable tabId="2" name="delivery by ragion"/>
    <pivotTable tabId="2" name="order count"/>
    <pivotTable tabId="2" name="PivotTable17"/>
    <pivotTable tabId="2" name="profit by ragion"/>
    <pivotTable tabId="2" name="quatity by category"/>
    <pivotTable tabId="2" name="Returned Orders by Category"/>
    <pivotTable tabId="2" name="sales per category"/>
    <pivotTable tabId="2" name="sales per month"/>
    <pivotTable tabId="2" name="total profit"/>
    <pivotTable tabId="2" name="total quantity"/>
    <pivotTable tabId="2" name="total returned"/>
    <pivotTable tabId="2" name="total sales"/>
  </pivotTables>
  <data>
    <olap pivotCacheId="120228166">
      <levels count="2">
        <level uniqueName="[Customer Dim].[customer_gender].[(All)]" sourceCaption="(All)" count="0"/>
        <level uniqueName="[Customer Dim].[customer_gender].[customer_gender]" sourceCaption="customer_gender" count="3">
          <ranges>
            <range startItem="0">
              <i n="[Customer Dim].[customer_gender].&amp;[Female]" c="Female"/>
              <i n="[Customer Dim].[customer_gender].&amp;[Male]" c="Male"/>
              <i n="[Customer Dim].[customer_gender].&amp;[Other]" c="Other"/>
            </range>
          </ranges>
        </level>
      </levels>
      <selections count="1">
        <selection n="[Customer Dim].[customer_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C77CFF4-18B1-4D3E-BF2E-60005AC76CBF}" sourceName="[Payment Dim].[payment_method]">
  <pivotTables>
    <pivotTable tabId="2" name="PivotTable1"/>
    <pivotTable tabId="2" name="total sales per year"/>
    <pivotTable tabId="2" name="orders per day"/>
    <pivotTable tabId="2" name=". Payment Method Distribution"/>
    <pivotTable tabId="2" name="avd discount"/>
    <pivotTable tabId="2" name="avg delivery"/>
    <pivotTable tabId="2" name="avg order value"/>
    <pivotTable tabId="2" name="cusyomers per age group"/>
    <pivotTable tabId="2" name="delivery by ragion"/>
    <pivotTable tabId="2" name="order count"/>
    <pivotTable tabId="2" name="PivotTable17"/>
    <pivotTable tabId="2" name="profit by ragion"/>
    <pivotTable tabId="2" name="quatity by category"/>
    <pivotTable tabId="2" name="Returned Orders by Category"/>
    <pivotTable tabId="2" name="sales per category"/>
    <pivotTable tabId="2" name="sales per month"/>
    <pivotTable tabId="2" name="total profit"/>
    <pivotTable tabId="2" name="total quantity"/>
    <pivotTable tabId="2" name="total returned"/>
    <pivotTable tabId="2" name="total sales"/>
  </pivotTables>
  <data>
    <olap pivotCacheId="120228166">
      <levels count="2">
        <level uniqueName="[Payment Dim].[payment_method].[(All)]" sourceCaption="(All)" count="0"/>
        <level uniqueName="[Payment Dim].[payment_method].[payment_method]" sourceCaption="payment_method" count="6">
          <ranges>
            <range startItem="0">
              <i n="[Payment Dim].[payment_method].&amp;[COD]" c="COD"/>
              <i n="[Payment Dim].[payment_method].&amp;[Credit Card]" c="Credit Card"/>
              <i n="[Payment Dim].[payment_method].&amp;[Debit Card]" c="Debit Card"/>
              <i n="[Payment Dim].[payment_method].&amp;[PayPal]" c="PayPal"/>
              <i n="[Payment Dim].[payment_method].&amp;[UPI]" c="UPI"/>
              <i n="[Payment Dim].[payment_method].&amp;[Wallet]" c="Wallet"/>
            </range>
          </ranges>
        </level>
      </levels>
      <selections count="1">
        <selection n="[Payment Dim].[payment_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61ED5EE4-F818-4FAE-B311-41DF2E6532F0}" sourceName="[Return Dim].[returned]">
  <pivotTables>
    <pivotTable tabId="2" name="PivotTable1"/>
    <pivotTable tabId="2" name="total sales per year"/>
    <pivotTable tabId="2" name="orders per day"/>
    <pivotTable tabId="2" name=". Payment Method Distribution"/>
    <pivotTable tabId="2" name="avd discount"/>
    <pivotTable tabId="2" name="avg delivery"/>
    <pivotTable tabId="2" name="avg order value"/>
    <pivotTable tabId="2" name="cusyomers per age group"/>
    <pivotTable tabId="2" name="delivery by ragion"/>
    <pivotTable tabId="2" name="order count"/>
    <pivotTable tabId="2" name="PivotTable17"/>
    <pivotTable tabId="2" name="profit by ragion"/>
    <pivotTable tabId="2" name="quatity by category"/>
    <pivotTable tabId="2" name="Returned Orders by Category"/>
    <pivotTable tabId="2" name="sales per category"/>
    <pivotTable tabId="2" name="sales per month"/>
    <pivotTable tabId="2" name="total profit"/>
    <pivotTable tabId="2" name="total quantity"/>
    <pivotTable tabId="2" name="total returned"/>
    <pivotTable tabId="2" name="total sales"/>
  </pivotTables>
  <data>
    <olap pivotCacheId="120228166">
      <levels count="2">
        <level uniqueName="[Return Dim].[returned].[(All)]" sourceCaption="(All)" count="0"/>
        <level uniqueName="[Return Dim].[returned].[returned]" sourceCaption="returned" count="2">
          <ranges>
            <range startItem="0">
              <i n="[Return Dim].[returned].&amp;[No]" c="No"/>
              <i n="[Return Dim].[returned].&amp;[Yes]" c="Yes"/>
            </range>
          </ranges>
        </level>
      </levels>
      <selections count="1">
        <selection n="[Return Dim].[returne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49BCAE-F814-49AA-AAB7-4E20930EF124}" sourceName="[Date Dim].[Year]">
  <pivotTables>
    <pivotTable tabId="2" name="PivotTable1"/>
    <pivotTable tabId="2" name="total sales per year"/>
    <pivotTable tabId="2" name="orders per day"/>
    <pivotTable tabId="2" name=". Payment Method Distribution"/>
    <pivotTable tabId="2" name="avd discount"/>
    <pivotTable tabId="2" name="avg delivery"/>
    <pivotTable tabId="2" name="avg order value"/>
    <pivotTable tabId="2" name="cusyomers per age group"/>
    <pivotTable tabId="2" name="delivery by ragion"/>
    <pivotTable tabId="2" name="order count"/>
    <pivotTable tabId="2" name="PivotTable17"/>
    <pivotTable tabId="2" name="profit by ragion"/>
    <pivotTable tabId="2" name="quatity by category"/>
    <pivotTable tabId="2" name="Returned Orders by Category"/>
    <pivotTable tabId="2" name="sales per category"/>
    <pivotTable tabId="2" name="sales per month"/>
    <pivotTable tabId="2" name="total profit"/>
    <pivotTable tabId="2" name="total quantity"/>
    <pivotTable tabId="2" name="total returned"/>
    <pivotTable tabId="2" name="total sales"/>
  </pivotTables>
  <data>
    <olap pivotCacheId="120228166">
      <levels count="2">
        <level uniqueName="[Date Dim].[Year].[(All)]" sourceCaption="(All)" count="0"/>
        <level uniqueName="[Date Dim].[Year].[Year]" sourceCaption="Year" count="3">
          <ranges>
            <range startItem="0">
              <i n="[Date Dim].[Year].&amp;[2023]" c="2023"/>
              <i n="[Date Dim].[Year].&amp;[2024]" c="2024"/>
              <i n="[Date Dim].[Year].&amp;[2025]" c="2025"/>
            </range>
          </ranges>
        </level>
      </levels>
      <selections count="1">
        <selection n="[Date Dim].[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A21090-1E17-4FEA-9444-FFFA03A8E01A}" cache="Slicer_region" caption="region" columnCount="2" level="1" rowHeight="257175"/>
  <slicer name="category" xr10:uid="{7FF6B0A8-3C01-4D72-BC65-8664AF8ACDD3}" cache="Slicer_category" caption="category" columnCount="2" level="1" rowHeight="257175"/>
  <slicer name="customer_gender" xr10:uid="{87D4057D-45EF-4556-9287-6F891A2D0B99}" cache="Slicer_customer_gender" caption="customer_gender" level="1" style="Slicer Style 1" rowHeight="257175"/>
  <slicer name="payment_method" xr10:uid="{C8498FE9-1E76-40BE-8C09-8DF5440B4B2B}" cache="Slicer_payment_method" caption="payment_method" level="1" rowHeight="257175"/>
  <slicer name="returned" xr10:uid="{88B702F0-9A0E-47C8-B114-CC5967304D10}" cache="Slicer_returned" caption="returned" level="1" rowHeight="257175"/>
  <slicer name="Year" xr10:uid="{11DAE9F2-3E71-40E4-A69E-09F3F7EB39D9}" cache="Slicer_Year" caption="Year" level="1"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D456A02-B987-4B09-96B2-8FA92B6D9691}" cache="Slicer_region" caption="region" columnCount="3" level="1" style="Slicer Style 1" rowHeight="257175"/>
  <slicer name="category 1" xr10:uid="{1B6DCA71-A47B-4292-85B0-6D009791028C}" cache="Slicer_category" caption="category" columnCount="2" level="1" style="Slicer Style 1" rowHeight="257175"/>
  <slicer name="customer_gender 1" xr10:uid="{914EBDDB-D471-4A9F-AF01-4F5A6904EAF3}" cache="Slicer_customer_gender" caption="customer_gender" columnCount="3" level="1" style="Slicer Style 1" rowHeight="257175"/>
  <slicer name="payment_method 1" xr10:uid="{A4D1FC95-49B7-48DC-960B-FF7CC5065194}" cache="Slicer_payment_method" caption="payment_method" columnCount="2" level="1" style="Slicer Style 1" rowHeight="257175"/>
  <slicer name="returned 1" xr10:uid="{E0C3C97C-35FF-4523-B227-EAF77C536CE0}" cache="Slicer_returned" caption="returned" columnCount="2" level="1" style="Slicer Style 1" rowHeight="257175"/>
  <slicer name="Year 1" xr10:uid="{FE32AB80-EE57-49D2-98A6-3DDD5D574FC7}" cache="Slicer_Year" caption="Year" columnCount="3" level="1"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B57C-C7D4-4954-A50E-B3C14140D506}">
  <dimension ref="A1:I113"/>
  <sheetViews>
    <sheetView topLeftCell="B4" zoomScale="97" workbookViewId="0">
      <selection activeCell="F18" sqref="F18"/>
    </sheetView>
  </sheetViews>
  <sheetFormatPr defaultRowHeight="15" x14ac:dyDescent="0.25"/>
  <cols>
    <col min="1" max="1" width="13.42578125" bestFit="1" customWidth="1"/>
    <col min="2" max="2" width="9.42578125" bestFit="1" customWidth="1"/>
    <col min="3" max="3" width="14.7109375" bestFit="1" customWidth="1"/>
    <col min="4" max="4" width="14.42578125" bestFit="1" customWidth="1"/>
    <col min="6" max="6" width="15.42578125" customWidth="1"/>
    <col min="8" max="8" width="13.42578125" bestFit="1" customWidth="1"/>
    <col min="9" max="9" width="12.140625" bestFit="1" customWidth="1"/>
    <col min="10" max="10" width="19" bestFit="1" customWidth="1"/>
    <col min="11" max="11" width="13.42578125" bestFit="1" customWidth="1"/>
    <col min="12" max="12" width="18.140625" customWidth="1"/>
  </cols>
  <sheetData>
    <row r="1" spans="1:9" x14ac:dyDescent="0.25">
      <c r="A1" s="2" t="s">
        <v>8</v>
      </c>
      <c r="B1" t="s">
        <v>6</v>
      </c>
    </row>
    <row r="2" spans="1:9" x14ac:dyDescent="0.25">
      <c r="A2" s="7" t="s">
        <v>49</v>
      </c>
      <c r="B2" s="6">
        <v>4881</v>
      </c>
    </row>
    <row r="3" spans="1:9" x14ac:dyDescent="0.25">
      <c r="A3" s="7" t="s">
        <v>50</v>
      </c>
      <c r="B3" s="6">
        <v>4924</v>
      </c>
    </row>
    <row r="4" spans="1:9" x14ac:dyDescent="0.25">
      <c r="A4" s="7" t="s">
        <v>51</v>
      </c>
      <c r="B4" s="6">
        <v>4803</v>
      </c>
    </row>
    <row r="5" spans="1:9" x14ac:dyDescent="0.25">
      <c r="A5" s="7" t="s">
        <v>52</v>
      </c>
      <c r="B5" s="6">
        <v>4924</v>
      </c>
      <c r="D5" t="s">
        <v>0</v>
      </c>
      <c r="H5" s="2" t="s">
        <v>8</v>
      </c>
      <c r="I5" t="s">
        <v>0</v>
      </c>
    </row>
    <row r="6" spans="1:9" x14ac:dyDescent="0.25">
      <c r="A6" s="7" t="s">
        <v>53</v>
      </c>
      <c r="B6" s="6">
        <v>5058</v>
      </c>
      <c r="D6" s="3">
        <v>5865293.0499999998</v>
      </c>
      <c r="F6" s="4">
        <f>GETPIVOTDATA("[Measures].[total sales ]",$D$5)</f>
        <v>5865293.0499999998</v>
      </c>
      <c r="H6" s="7" t="s">
        <v>9</v>
      </c>
      <c r="I6" s="6">
        <v>320340.77</v>
      </c>
    </row>
    <row r="7" spans="1:9" x14ac:dyDescent="0.25">
      <c r="A7" s="7" t="s">
        <v>54</v>
      </c>
      <c r="B7" s="6">
        <v>4971</v>
      </c>
      <c r="H7" s="7" t="s">
        <v>10</v>
      </c>
      <c r="I7" s="6">
        <v>2652219.12</v>
      </c>
    </row>
    <row r="8" spans="1:9" x14ac:dyDescent="0.25">
      <c r="A8" s="7" t="s">
        <v>55</v>
      </c>
      <c r="B8" s="6">
        <v>4939</v>
      </c>
      <c r="H8" s="7" t="s">
        <v>11</v>
      </c>
      <c r="I8" s="6">
        <v>638123.80000000005</v>
      </c>
    </row>
    <row r="9" spans="1:9" x14ac:dyDescent="0.25">
      <c r="A9" s="7" t="s">
        <v>16</v>
      </c>
      <c r="B9" s="6">
        <v>34500</v>
      </c>
      <c r="D9" t="s">
        <v>1</v>
      </c>
      <c r="H9" s="7" t="s">
        <v>12</v>
      </c>
      <c r="I9" s="6">
        <v>248863.5</v>
      </c>
    </row>
    <row r="10" spans="1:9" x14ac:dyDescent="0.25">
      <c r="D10" s="3">
        <v>970019.41</v>
      </c>
      <c r="F10" s="4">
        <f>GETPIVOTDATA("[Measures].[total profit]",$D$9)</f>
        <v>970019.41</v>
      </c>
      <c r="H10" s="7" t="s">
        <v>13</v>
      </c>
      <c r="I10" s="6">
        <v>1050472.8500000001</v>
      </c>
    </row>
    <row r="11" spans="1:9" x14ac:dyDescent="0.25">
      <c r="H11" s="7" t="s">
        <v>14</v>
      </c>
      <c r="I11" s="6">
        <v>661734.76</v>
      </c>
    </row>
    <row r="12" spans="1:9" x14ac:dyDescent="0.25">
      <c r="H12" s="7" t="s">
        <v>15</v>
      </c>
      <c r="I12" s="6">
        <v>293538.25</v>
      </c>
    </row>
    <row r="13" spans="1:9" x14ac:dyDescent="0.25">
      <c r="D13" t="s">
        <v>2</v>
      </c>
      <c r="I13" s="4"/>
    </row>
    <row r="14" spans="1:9" x14ac:dyDescent="0.25">
      <c r="D14" s="5">
        <v>51430</v>
      </c>
      <c r="F14">
        <f>GETPIVOTDATA("[Measures].[total quantity ]",$D$13)</f>
        <v>51430</v>
      </c>
      <c r="I14" s="4"/>
    </row>
    <row r="16" spans="1:9" x14ac:dyDescent="0.25">
      <c r="H16" s="2" t="s">
        <v>8</v>
      </c>
      <c r="I16" t="s">
        <v>1</v>
      </c>
    </row>
    <row r="17" spans="4:9" x14ac:dyDescent="0.25">
      <c r="D17" t="s">
        <v>3</v>
      </c>
      <c r="H17" s="7" t="s">
        <v>17</v>
      </c>
      <c r="I17" s="6">
        <v>157973.54999999999</v>
      </c>
    </row>
    <row r="18" spans="4:9" x14ac:dyDescent="0.25">
      <c r="D18" s="6">
        <v>4.9291304347826075E-2</v>
      </c>
      <c r="F18" s="12">
        <f>GETPIVOTDATA("[Measures].[avg discount ]",$D$17)</f>
        <v>4.9291304347826075E-2</v>
      </c>
      <c r="H18" s="7" t="s">
        <v>18</v>
      </c>
      <c r="I18" s="6">
        <v>196816.92</v>
      </c>
    </row>
    <row r="19" spans="4:9" x14ac:dyDescent="0.25">
      <c r="H19" s="7" t="s">
        <v>19</v>
      </c>
      <c r="I19" s="6">
        <v>209406.96</v>
      </c>
    </row>
    <row r="20" spans="4:9" x14ac:dyDescent="0.25">
      <c r="D20" t="s">
        <v>4</v>
      </c>
      <c r="H20" s="7" t="s">
        <v>20</v>
      </c>
      <c r="I20" s="6">
        <v>213996.79</v>
      </c>
    </row>
    <row r="21" spans="4:9" x14ac:dyDescent="0.25">
      <c r="D21" s="6">
        <v>4.8142028985507244</v>
      </c>
      <c r="F21" s="1">
        <f>GETPIVOTDATA("[Measures].[avg Delivery ]",$D$20)</f>
        <v>4.8142028985507244</v>
      </c>
      <c r="H21" s="7" t="s">
        <v>21</v>
      </c>
      <c r="I21" s="6">
        <v>191825.19</v>
      </c>
    </row>
    <row r="22" spans="4:9" x14ac:dyDescent="0.25">
      <c r="I22" s="4"/>
    </row>
    <row r="23" spans="4:9" x14ac:dyDescent="0.25">
      <c r="D23" t="s">
        <v>5</v>
      </c>
      <c r="I23" s="4"/>
    </row>
    <row r="24" spans="4:9" x14ac:dyDescent="0.25">
      <c r="D24" s="6">
        <v>170.00849420289853</v>
      </c>
      <c r="F24" s="4">
        <f>GETPIVOTDATA("[Measures].[Average Order Value ]",$D$23)</f>
        <v>170.00849420289853</v>
      </c>
      <c r="H24" s="2" t="s">
        <v>8</v>
      </c>
      <c r="I24" t="s">
        <v>0</v>
      </c>
    </row>
    <row r="25" spans="4:9" x14ac:dyDescent="0.25">
      <c r="H25" s="7" t="s">
        <v>26</v>
      </c>
      <c r="I25" s="6">
        <v>442156.3</v>
      </c>
    </row>
    <row r="26" spans="4:9" x14ac:dyDescent="0.25">
      <c r="H26" s="7" t="s">
        <v>25</v>
      </c>
      <c r="I26" s="6">
        <v>443352.17</v>
      </c>
    </row>
    <row r="27" spans="4:9" x14ac:dyDescent="0.25">
      <c r="D27" t="s">
        <v>6</v>
      </c>
      <c r="H27" s="7" t="s">
        <v>29</v>
      </c>
      <c r="I27" s="6">
        <v>487523.09</v>
      </c>
    </row>
    <row r="28" spans="4:9" x14ac:dyDescent="0.25">
      <c r="D28" s="6">
        <v>34500</v>
      </c>
      <c r="F28">
        <f>GETPIVOTDATA("[Measures].[Orders ]",$D$27)</f>
        <v>34500</v>
      </c>
      <c r="H28" s="7" t="s">
        <v>22</v>
      </c>
      <c r="I28" s="6">
        <v>528620.68999999994</v>
      </c>
    </row>
    <row r="29" spans="4:9" x14ac:dyDescent="0.25">
      <c r="H29" s="7" t="s">
        <v>30</v>
      </c>
      <c r="I29" s="6">
        <v>513402.69</v>
      </c>
    </row>
    <row r="30" spans="4:9" x14ac:dyDescent="0.25">
      <c r="D30" t="s">
        <v>7</v>
      </c>
      <c r="H30" s="7" t="s">
        <v>28</v>
      </c>
      <c r="I30" s="6">
        <v>482931.66</v>
      </c>
    </row>
    <row r="31" spans="4:9" x14ac:dyDescent="0.25">
      <c r="D31" s="6">
        <v>1903</v>
      </c>
      <c r="F31">
        <f>GETPIVOTDATA("[Measures].[total returned ]",$D$30)</f>
        <v>1903</v>
      </c>
      <c r="H31" s="7" t="s">
        <v>27</v>
      </c>
      <c r="I31" s="6">
        <v>502962.9</v>
      </c>
    </row>
    <row r="32" spans="4:9" x14ac:dyDescent="0.25">
      <c r="H32" s="7" t="s">
        <v>23</v>
      </c>
      <c r="I32" s="6">
        <v>456421.7</v>
      </c>
    </row>
    <row r="33" spans="4:9" x14ac:dyDescent="0.25">
      <c r="H33" s="7" t="s">
        <v>33</v>
      </c>
      <c r="I33" s="6">
        <v>461857.67</v>
      </c>
    </row>
    <row r="34" spans="4:9" x14ac:dyDescent="0.25">
      <c r="D34" t="s">
        <v>42</v>
      </c>
      <c r="H34" s="7" t="s">
        <v>32</v>
      </c>
      <c r="I34" s="6">
        <v>521434.01</v>
      </c>
    </row>
    <row r="35" spans="4:9" x14ac:dyDescent="0.25">
      <c r="D35" s="6">
        <v>7903</v>
      </c>
      <c r="F35">
        <f>GETPIVOTDATA("[Measures].[total customer ]",$D$34)</f>
        <v>7903</v>
      </c>
      <c r="H35" s="7" t="s">
        <v>31</v>
      </c>
      <c r="I35" s="6">
        <v>490858.95</v>
      </c>
    </row>
    <row r="36" spans="4:9" x14ac:dyDescent="0.25">
      <c r="H36" s="7" t="s">
        <v>24</v>
      </c>
      <c r="I36" s="6">
        <v>533771.22</v>
      </c>
    </row>
    <row r="37" spans="4:9" x14ac:dyDescent="0.25">
      <c r="I37" s="4"/>
    </row>
    <row r="40" spans="4:9" x14ac:dyDescent="0.25">
      <c r="H40" s="2" t="s">
        <v>8</v>
      </c>
      <c r="I40" t="s">
        <v>6</v>
      </c>
    </row>
    <row r="41" spans="4:9" x14ac:dyDescent="0.25">
      <c r="H41" s="7" t="s">
        <v>34</v>
      </c>
      <c r="I41" s="6">
        <v>4160</v>
      </c>
    </row>
    <row r="42" spans="4:9" x14ac:dyDescent="0.25">
      <c r="H42" s="7" t="s">
        <v>35</v>
      </c>
      <c r="I42" s="6">
        <v>12170</v>
      </c>
    </row>
    <row r="43" spans="4:9" x14ac:dyDescent="0.25">
      <c r="H43" s="7" t="s">
        <v>36</v>
      </c>
      <c r="I43" s="6">
        <v>8505</v>
      </c>
    </row>
    <row r="44" spans="4:9" x14ac:dyDescent="0.25">
      <c r="H44" s="7" t="s">
        <v>37</v>
      </c>
      <c r="I44" s="6">
        <v>3444</v>
      </c>
    </row>
    <row r="45" spans="4:9" x14ac:dyDescent="0.25">
      <c r="H45" s="7" t="s">
        <v>38</v>
      </c>
      <c r="I45" s="6">
        <v>4156</v>
      </c>
    </row>
    <row r="46" spans="4:9" x14ac:dyDescent="0.25">
      <c r="H46" s="7" t="s">
        <v>39</v>
      </c>
      <c r="I46" s="6">
        <v>2065</v>
      </c>
    </row>
    <row r="50" spans="8:9" x14ac:dyDescent="0.25">
      <c r="H50" s="2" t="s">
        <v>8</v>
      </c>
      <c r="I50" t="s">
        <v>6</v>
      </c>
    </row>
    <row r="51" spans="8:9" x14ac:dyDescent="0.25">
      <c r="H51" s="7" t="s">
        <v>40</v>
      </c>
      <c r="I51" s="6">
        <v>32597</v>
      </c>
    </row>
    <row r="52" spans="8:9" x14ac:dyDescent="0.25">
      <c r="H52" s="7" t="s">
        <v>41</v>
      </c>
      <c r="I52" s="6">
        <v>1903</v>
      </c>
    </row>
    <row r="59" spans="8:9" x14ac:dyDescent="0.25">
      <c r="H59" s="2" t="s">
        <v>8</v>
      </c>
      <c r="I59" t="s">
        <v>4</v>
      </c>
    </row>
    <row r="60" spans="8:9" x14ac:dyDescent="0.25">
      <c r="H60" s="7" t="s">
        <v>17</v>
      </c>
      <c r="I60" s="6">
        <v>4.6359810625986322</v>
      </c>
    </row>
    <row r="61" spans="8:9" x14ac:dyDescent="0.25">
      <c r="H61" s="7" t="s">
        <v>18</v>
      </c>
      <c r="I61" s="6">
        <v>5.0925430778371954</v>
      </c>
    </row>
    <row r="62" spans="8:9" x14ac:dyDescent="0.25">
      <c r="H62" s="7" t="s">
        <v>19</v>
      </c>
      <c r="I62" s="6">
        <v>4.6231691078561914</v>
      </c>
    </row>
    <row r="63" spans="8:9" x14ac:dyDescent="0.25">
      <c r="H63" s="7" t="s">
        <v>20</v>
      </c>
      <c r="I63" s="6">
        <v>4.8413601481873512</v>
      </c>
    </row>
    <row r="64" spans="8:9" x14ac:dyDescent="0.25">
      <c r="H64" s="7" t="s">
        <v>21</v>
      </c>
      <c r="I64" s="6">
        <v>4.8673717307417466</v>
      </c>
    </row>
    <row r="70" spans="8:9" x14ac:dyDescent="0.25">
      <c r="H70" s="2" t="s">
        <v>8</v>
      </c>
      <c r="I70" t="s">
        <v>42</v>
      </c>
    </row>
    <row r="71" spans="8:9" x14ac:dyDescent="0.25">
      <c r="H71" s="7" t="s">
        <v>43</v>
      </c>
      <c r="I71" s="8">
        <v>1218</v>
      </c>
    </row>
    <row r="72" spans="8:9" x14ac:dyDescent="0.25">
      <c r="H72" s="7" t="s">
        <v>44</v>
      </c>
      <c r="I72" s="8">
        <v>1483</v>
      </c>
    </row>
    <row r="73" spans="8:9" x14ac:dyDescent="0.25">
      <c r="H73" s="7" t="s">
        <v>45</v>
      </c>
      <c r="I73" s="8">
        <v>1527</v>
      </c>
    </row>
    <row r="74" spans="8:9" x14ac:dyDescent="0.25">
      <c r="H74" s="7" t="s">
        <v>46</v>
      </c>
      <c r="I74" s="8">
        <v>1464</v>
      </c>
    </row>
    <row r="75" spans="8:9" x14ac:dyDescent="0.25">
      <c r="H75" s="7" t="s">
        <v>47</v>
      </c>
      <c r="I75" s="8">
        <v>2211</v>
      </c>
    </row>
    <row r="81" spans="8:9" x14ac:dyDescent="0.25">
      <c r="H81" s="2" t="s">
        <v>8</v>
      </c>
      <c r="I81" t="s">
        <v>2</v>
      </c>
    </row>
    <row r="82" spans="8:9" x14ac:dyDescent="0.25">
      <c r="H82" s="7" t="s">
        <v>9</v>
      </c>
      <c r="I82" s="6">
        <v>6122</v>
      </c>
    </row>
    <row r="83" spans="8:9" x14ac:dyDescent="0.25">
      <c r="H83" s="7" t="s">
        <v>10</v>
      </c>
      <c r="I83" s="6">
        <v>9343</v>
      </c>
    </row>
    <row r="84" spans="8:9" x14ac:dyDescent="0.25">
      <c r="H84" s="7" t="s">
        <v>11</v>
      </c>
      <c r="I84" s="6">
        <v>9148</v>
      </c>
    </row>
    <row r="85" spans="8:9" x14ac:dyDescent="0.25">
      <c r="H85" s="7" t="s">
        <v>12</v>
      </c>
      <c r="I85" s="6">
        <v>6031</v>
      </c>
    </row>
    <row r="86" spans="8:9" x14ac:dyDescent="0.25">
      <c r="H86" s="7" t="s">
        <v>13</v>
      </c>
      <c r="I86" s="6">
        <v>8229</v>
      </c>
    </row>
    <row r="87" spans="8:9" x14ac:dyDescent="0.25">
      <c r="H87" s="7" t="s">
        <v>14</v>
      </c>
      <c r="I87" s="6">
        <v>6244</v>
      </c>
    </row>
    <row r="88" spans="8:9" x14ac:dyDescent="0.25">
      <c r="H88" s="7" t="s">
        <v>15</v>
      </c>
      <c r="I88" s="6">
        <v>6313</v>
      </c>
    </row>
    <row r="95" spans="8:9" x14ac:dyDescent="0.25">
      <c r="H95" s="2" t="s">
        <v>8</v>
      </c>
      <c r="I95" t="s">
        <v>0</v>
      </c>
    </row>
    <row r="96" spans="8:9" x14ac:dyDescent="0.25">
      <c r="H96" s="7">
        <v>2023</v>
      </c>
      <c r="I96" s="6">
        <v>909542.28</v>
      </c>
    </row>
    <row r="97" spans="8:9" x14ac:dyDescent="0.25">
      <c r="H97" s="7">
        <v>2024</v>
      </c>
      <c r="I97" s="6">
        <v>2931097.62</v>
      </c>
    </row>
    <row r="98" spans="8:9" x14ac:dyDescent="0.25">
      <c r="H98" s="7">
        <v>2025</v>
      </c>
      <c r="I98" s="6">
        <v>2024653.15</v>
      </c>
    </row>
    <row r="106" spans="8:9" x14ac:dyDescent="0.25">
      <c r="H106" s="2" t="s">
        <v>8</v>
      </c>
      <c r="I106" t="s">
        <v>6</v>
      </c>
    </row>
    <row r="107" spans="8:9" x14ac:dyDescent="0.25">
      <c r="H107" s="7" t="s">
        <v>49</v>
      </c>
      <c r="I107" s="8">
        <v>4881</v>
      </c>
    </row>
    <row r="108" spans="8:9" x14ac:dyDescent="0.25">
      <c r="H108" s="7" t="s">
        <v>50</v>
      </c>
      <c r="I108" s="8">
        <v>4924</v>
      </c>
    </row>
    <row r="109" spans="8:9" x14ac:dyDescent="0.25">
      <c r="H109" s="7" t="s">
        <v>51</v>
      </c>
      <c r="I109" s="8">
        <v>4803</v>
      </c>
    </row>
    <row r="110" spans="8:9" x14ac:dyDescent="0.25">
      <c r="H110" s="7" t="s">
        <v>52</v>
      </c>
      <c r="I110" s="8">
        <v>4924</v>
      </c>
    </row>
    <row r="111" spans="8:9" x14ac:dyDescent="0.25">
      <c r="H111" s="7" t="s">
        <v>53</v>
      </c>
      <c r="I111" s="8">
        <v>5058</v>
      </c>
    </row>
    <row r="112" spans="8:9" x14ac:dyDescent="0.25">
      <c r="H112" s="7" t="s">
        <v>54</v>
      </c>
      <c r="I112" s="8">
        <v>4971</v>
      </c>
    </row>
    <row r="113" spans="8:9" x14ac:dyDescent="0.25">
      <c r="H113" s="7" t="s">
        <v>55</v>
      </c>
      <c r="I113" s="8">
        <v>4939</v>
      </c>
    </row>
  </sheetData>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8A96D-FDFD-4DE4-8197-92CC63936DE9}">
  <dimension ref="G17:AC43"/>
  <sheetViews>
    <sheetView tabSelected="1" zoomScale="63" zoomScaleNormal="70" workbookViewId="0">
      <selection activeCell="AL19" sqref="AL19"/>
    </sheetView>
  </sheetViews>
  <sheetFormatPr defaultRowHeight="15" x14ac:dyDescent="0.25"/>
  <cols>
    <col min="1" max="16384" width="9.140625" style="10"/>
  </cols>
  <sheetData>
    <row r="17" spans="12:12" ht="16.5" x14ac:dyDescent="0.3">
      <c r="L17" s="9"/>
    </row>
    <row r="33" spans="7:29" x14ac:dyDescent="0.25">
      <c r="S33" s="11"/>
    </row>
    <row r="37" spans="7:29" x14ac:dyDescent="0.25">
      <c r="AC37" s="10" t="s">
        <v>48</v>
      </c>
    </row>
    <row r="43" spans="7:29" x14ac:dyDescent="0.25">
      <c r="G43" s="13" t="s">
        <v>56</v>
      </c>
      <c r="H43" s="13"/>
      <c r="I43" s="13"/>
      <c r="J4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xml version="1.0" encoding="utf-8"?>
<p:properties xmlns:p="http://schemas.microsoft.com/office/2006/metadata/properties" xmlns:xsi="http://www.w3.org/2001/XMLSchema-instance" xmlns:pc="http://schemas.microsoft.com/office/infopath/2007/PartnerControls">
  <documentManagement/>
</p:properties>
</file>

<file path=customXml/item35.xml>��
</file>

<file path=customXml/item36.xml>��
</file>

<file path=customXml/item37.xml>��
</file>

<file path=customXml/item38.xml>��
</file>

<file path=customXml/item39.xml>��
</file>

<file path=customXml/item40.xml><?xml version="1.0" encoding="utf-8"?>
<ct:contentTypeSchema xmlns:ct="http://schemas.microsoft.com/office/2006/metadata/contentType" xmlns:ma="http://schemas.microsoft.com/office/2006/metadata/properties/metaAttributes" ct:_="" ma:_="" ma:contentTypeName="Document" ma:contentTypeID="0x010100232EA6E83F64D746B074F48A907853F4" ma:contentTypeVersion="4" ma:contentTypeDescription="Create a new document." ma:contentTypeScope="" ma:versionID="75b1f1bb94f70c7c24acae0e8f40008c">
  <xsd:schema xmlns:xsd="http://www.w3.org/2001/XMLSchema" xmlns:xs="http://www.w3.org/2001/XMLSchema" xmlns:p="http://schemas.microsoft.com/office/2006/metadata/properties" xmlns:ns3="1b8cb9c1-fe2d-4014-8136-86ac66c6b4bb" targetNamespace="http://schemas.microsoft.com/office/2006/metadata/properties" ma:root="true" ma:fieldsID="9af072126f221fa6656eabbaef49b2bc" ns3:_="">
    <xsd:import namespace="1b8cb9c1-fe2d-4014-8136-86ac66c6b4b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8cb9c1-fe2d-4014-8136-86ac66c6b4b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1.xml>��
</file>

<file path=customXml/item42.xml>��
</file>

<file path=customXml/item43.xml>��
</file>

<file path=customXml/itemProps1.xml><?xml version="1.0" encoding="utf-8"?>
<ds:datastoreItem xmlns:ds="http://schemas.openxmlformats.org/officeDocument/2006/customXml" ds:itemID="{089D0858-83DB-4C26-AEE5-8A0C0F52C3BE}">
  <ds:schemaRefs/>
</ds:datastoreItem>
</file>

<file path=customXml/itemProps2.xml><?xml version="1.0" encoding="utf-8"?>
<ds:datastoreItem xmlns:ds="http://schemas.openxmlformats.org/officeDocument/2006/customXml" ds:itemID="{61AF05E9-F46E-4064-B80C-A26F4B8952F5}">
  <ds:schemaRefs/>
</ds:datastoreItem>
</file>

<file path=customXml/itemProps3.xml><?xml version="1.0" encoding="utf-8"?>
<ds:datastoreItem xmlns:ds="http://schemas.openxmlformats.org/officeDocument/2006/customXml" ds:itemID="{18D3C5DD-50AB-4DC7-A88E-DC88F0609CC6}">
  <ds:schemaRefs/>
</ds:datastoreItem>
</file>

<file path=customXml/itemProps4.xml><?xml version="1.0" encoding="utf-8"?>
<ds:datastoreItem xmlns:ds="http://schemas.openxmlformats.org/officeDocument/2006/customXml" ds:itemID="{0E08AE01-FB96-4DAD-B19B-40C45F6ED02F}">
  <ds:schemaRefs/>
</ds:datastoreItem>
</file>

<file path=customXml/itemProps5.xml><?xml version="1.0" encoding="utf-8"?>
<ds:datastoreItem xmlns:ds="http://schemas.openxmlformats.org/officeDocument/2006/customXml" ds:itemID="{EE653BF5-3253-4EF6-8FA1-D6530BBC2F16}">
  <ds:schemaRefs/>
</ds:datastoreItem>
</file>

<file path=customXml/itemProps6.xml><?xml version="1.0" encoding="utf-8"?>
<ds:datastoreItem xmlns:ds="http://schemas.openxmlformats.org/officeDocument/2006/customXml" ds:itemID="{D44956C1-0CA0-4297-91C6-D7C8DFE513DD}">
  <ds:schemaRefs/>
</ds:datastoreItem>
</file>

<file path=customXml/itemProps7.xml><?xml version="1.0" encoding="utf-8"?>
<ds:datastoreItem xmlns:ds="http://schemas.openxmlformats.org/officeDocument/2006/customXml" ds:itemID="{C6CE4112-06E6-4645-9C8E-6FD5A450DCA0}">
  <ds:schemaRefs/>
</ds:datastoreItem>
</file>

<file path=customXml/itemProps8.xml><?xml version="1.0" encoding="utf-8"?>
<ds:datastoreItem xmlns:ds="http://schemas.openxmlformats.org/officeDocument/2006/customXml" ds:itemID="{30430DB7-611F-4774-8582-741800F4F219}">
  <ds:schemaRefs>
    <ds:schemaRef ds:uri="http://schemas.microsoft.com/DataMashup"/>
  </ds:schemaRefs>
</ds:datastoreItem>
</file>

<file path=customXml/itemProps9.xml><?xml version="1.0" encoding="utf-8"?>
<ds:datastoreItem xmlns:ds="http://schemas.openxmlformats.org/officeDocument/2006/customXml" ds:itemID="{7940E06C-509B-4E9B-964B-EFBC9FD03C0D}">
  <ds:schemaRefs/>
</ds:datastoreItem>
</file>

<file path=customXml/itemProps10.xml><?xml version="1.0" encoding="utf-8"?>
<ds:datastoreItem xmlns:ds="http://schemas.openxmlformats.org/officeDocument/2006/customXml" ds:itemID="{7BA0D2AF-3216-40BF-A865-C53F92413D02}">
  <ds:schemaRefs/>
</ds:datastoreItem>
</file>

<file path=customXml/itemProps11.xml><?xml version="1.0" encoding="utf-8"?>
<ds:datastoreItem xmlns:ds="http://schemas.openxmlformats.org/officeDocument/2006/customXml" ds:itemID="{B3EE759C-0D67-4497-BB6E-8F657A792FE3}">
  <ds:schemaRefs/>
</ds:datastoreItem>
</file>

<file path=customXml/itemProps12.xml><?xml version="1.0" encoding="utf-8"?>
<ds:datastoreItem xmlns:ds="http://schemas.openxmlformats.org/officeDocument/2006/customXml" ds:itemID="{0D328FC3-78FB-49A8-AE39-2AB8236A1D66}">
  <ds:schemaRefs/>
</ds:datastoreItem>
</file>

<file path=customXml/itemProps13.xml><?xml version="1.0" encoding="utf-8"?>
<ds:datastoreItem xmlns:ds="http://schemas.openxmlformats.org/officeDocument/2006/customXml" ds:itemID="{7106A525-43B8-4986-A050-550689B21D59}">
  <ds:schemaRefs/>
</ds:datastoreItem>
</file>

<file path=customXml/itemProps14.xml><?xml version="1.0" encoding="utf-8"?>
<ds:datastoreItem xmlns:ds="http://schemas.openxmlformats.org/officeDocument/2006/customXml" ds:itemID="{3BC39233-AD5D-45D4-90DD-49C1433D7E79}">
  <ds:schemaRefs/>
</ds:datastoreItem>
</file>

<file path=customXml/itemProps15.xml><?xml version="1.0" encoding="utf-8"?>
<ds:datastoreItem xmlns:ds="http://schemas.openxmlformats.org/officeDocument/2006/customXml" ds:itemID="{3307CEB4-1FE2-4761-96AF-CD8020135712}">
  <ds:schemaRefs/>
</ds:datastoreItem>
</file>

<file path=customXml/itemProps16.xml><?xml version="1.0" encoding="utf-8"?>
<ds:datastoreItem xmlns:ds="http://schemas.openxmlformats.org/officeDocument/2006/customXml" ds:itemID="{5E7C08FF-CF1C-4CE5-9FF7-BD4432BC685B}">
  <ds:schemaRefs/>
</ds:datastoreItem>
</file>

<file path=customXml/itemProps17.xml><?xml version="1.0" encoding="utf-8"?>
<ds:datastoreItem xmlns:ds="http://schemas.openxmlformats.org/officeDocument/2006/customXml" ds:itemID="{9B37B57D-5691-4F13-BCE6-B2D43290A9B7}">
  <ds:schemaRefs/>
</ds:datastoreItem>
</file>

<file path=customXml/itemProps18.xml><?xml version="1.0" encoding="utf-8"?>
<ds:datastoreItem xmlns:ds="http://schemas.openxmlformats.org/officeDocument/2006/customXml" ds:itemID="{33211E93-BAEC-468F-B3AB-F34B88E72793}">
  <ds:schemaRefs/>
</ds:datastoreItem>
</file>

<file path=customXml/itemProps19.xml><?xml version="1.0" encoding="utf-8"?>
<ds:datastoreItem xmlns:ds="http://schemas.openxmlformats.org/officeDocument/2006/customXml" ds:itemID="{6AC97609-31D0-433A-99E1-FA0EFA784221}">
  <ds:schemaRefs>
    <ds:schemaRef ds:uri="http://schemas.microsoft.com/sharepoint/v3/contenttype/forms"/>
  </ds:schemaRefs>
</ds:datastoreItem>
</file>

<file path=customXml/itemProps20.xml><?xml version="1.0" encoding="utf-8"?>
<ds:datastoreItem xmlns:ds="http://schemas.openxmlformats.org/officeDocument/2006/customXml" ds:itemID="{84E07EC9-B5E7-4C7F-8FB9-C629A3D096B4}">
  <ds:schemaRefs/>
</ds:datastoreItem>
</file>

<file path=customXml/itemProps21.xml><?xml version="1.0" encoding="utf-8"?>
<ds:datastoreItem xmlns:ds="http://schemas.openxmlformats.org/officeDocument/2006/customXml" ds:itemID="{F0791BDD-AE90-4284-AF01-63598809E680}">
  <ds:schemaRefs/>
</ds:datastoreItem>
</file>

<file path=customXml/itemProps22.xml><?xml version="1.0" encoding="utf-8"?>
<ds:datastoreItem xmlns:ds="http://schemas.openxmlformats.org/officeDocument/2006/customXml" ds:itemID="{30B1F79C-2015-41DC-9758-C3EB65C1A172}">
  <ds:schemaRefs/>
</ds:datastoreItem>
</file>

<file path=customXml/itemProps23.xml><?xml version="1.0" encoding="utf-8"?>
<ds:datastoreItem xmlns:ds="http://schemas.openxmlformats.org/officeDocument/2006/customXml" ds:itemID="{5EE20287-4DD2-494A-BF65-0202F6D42CFA}">
  <ds:schemaRefs/>
</ds:datastoreItem>
</file>

<file path=customXml/itemProps24.xml><?xml version="1.0" encoding="utf-8"?>
<ds:datastoreItem xmlns:ds="http://schemas.openxmlformats.org/officeDocument/2006/customXml" ds:itemID="{37951228-8D7D-4CB4-87DC-3A2DFEA3E782}">
  <ds:schemaRefs/>
</ds:datastoreItem>
</file>

<file path=customXml/itemProps25.xml><?xml version="1.0" encoding="utf-8"?>
<ds:datastoreItem xmlns:ds="http://schemas.openxmlformats.org/officeDocument/2006/customXml" ds:itemID="{56039D25-7577-4B8F-BA8B-A6E6A5C13E9A}">
  <ds:schemaRefs/>
</ds:datastoreItem>
</file>

<file path=customXml/itemProps26.xml><?xml version="1.0" encoding="utf-8"?>
<ds:datastoreItem xmlns:ds="http://schemas.openxmlformats.org/officeDocument/2006/customXml" ds:itemID="{3B058A82-E8FE-40FE-89C2-84CD08C8752B}">
  <ds:schemaRefs/>
</ds:datastoreItem>
</file>

<file path=customXml/itemProps27.xml><?xml version="1.0" encoding="utf-8"?>
<ds:datastoreItem xmlns:ds="http://schemas.openxmlformats.org/officeDocument/2006/customXml" ds:itemID="{0579143F-1857-42A1-9AEB-0605DF04CD5B}">
  <ds:schemaRefs/>
</ds:datastoreItem>
</file>

<file path=customXml/itemProps28.xml><?xml version="1.0" encoding="utf-8"?>
<ds:datastoreItem xmlns:ds="http://schemas.openxmlformats.org/officeDocument/2006/customXml" ds:itemID="{AD8EC414-DBF9-419F-A768-DA9156E18CF3}">
  <ds:schemaRefs/>
</ds:datastoreItem>
</file>

<file path=customXml/itemProps29.xml><?xml version="1.0" encoding="utf-8"?>
<ds:datastoreItem xmlns:ds="http://schemas.openxmlformats.org/officeDocument/2006/customXml" ds:itemID="{7C43EFBF-D2D8-4E24-8C3E-A83AF7B4C879}">
  <ds:schemaRefs/>
</ds:datastoreItem>
</file>

<file path=customXml/itemProps30.xml><?xml version="1.0" encoding="utf-8"?>
<ds:datastoreItem xmlns:ds="http://schemas.openxmlformats.org/officeDocument/2006/customXml" ds:itemID="{155A2F63-61F2-4407-B9A5-F3330FCCE19C}">
  <ds:schemaRefs/>
</ds:datastoreItem>
</file>

<file path=customXml/itemProps31.xml><?xml version="1.0" encoding="utf-8"?>
<ds:datastoreItem xmlns:ds="http://schemas.openxmlformats.org/officeDocument/2006/customXml" ds:itemID="{A1BF700C-D40C-4123-A044-4A1DDE78E159}">
  <ds:schemaRefs/>
</ds:datastoreItem>
</file>

<file path=customXml/itemProps32.xml><?xml version="1.0" encoding="utf-8"?>
<ds:datastoreItem xmlns:ds="http://schemas.openxmlformats.org/officeDocument/2006/customXml" ds:itemID="{2841396F-F5AD-47C2-B732-78261BA7EC76}">
  <ds:schemaRefs/>
</ds:datastoreItem>
</file>

<file path=customXml/itemProps33.xml><?xml version="1.0" encoding="utf-8"?>
<ds:datastoreItem xmlns:ds="http://schemas.openxmlformats.org/officeDocument/2006/customXml" ds:itemID="{ACE84A44-E07F-4D17-BBE2-5F30D18B79B9}">
  <ds:schemaRefs/>
</ds:datastoreItem>
</file>

<file path=customXml/itemProps34.xml><?xml version="1.0" encoding="utf-8"?>
<ds:datastoreItem xmlns:ds="http://schemas.openxmlformats.org/officeDocument/2006/customXml" ds:itemID="{F234237B-8FBD-42AE-B927-5F2A73DA0AC9}">
  <ds:schemaRefs>
    <ds:schemaRef ds:uri="http://purl.org/dc/dcmitype/"/>
    <ds:schemaRef ds:uri="http://schemas.openxmlformats.org/package/2006/metadata/core-properties"/>
    <ds:schemaRef ds:uri="1b8cb9c1-fe2d-4014-8136-86ac66c6b4bb"/>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terms/"/>
  </ds:schemaRefs>
</ds:datastoreItem>
</file>

<file path=customXml/itemProps35.xml><?xml version="1.0" encoding="utf-8"?>
<ds:datastoreItem xmlns:ds="http://schemas.openxmlformats.org/officeDocument/2006/customXml" ds:itemID="{6C6A5E5E-6ED5-4D84-98A2-06C4EFC3A00E}">
  <ds:schemaRefs/>
</ds:datastoreItem>
</file>

<file path=customXml/itemProps36.xml><?xml version="1.0" encoding="utf-8"?>
<ds:datastoreItem xmlns:ds="http://schemas.openxmlformats.org/officeDocument/2006/customXml" ds:itemID="{66F8F184-A6CA-4CAE-BD19-2BD2C82BF32D}">
  <ds:schemaRefs/>
</ds:datastoreItem>
</file>

<file path=customXml/itemProps37.xml><?xml version="1.0" encoding="utf-8"?>
<ds:datastoreItem xmlns:ds="http://schemas.openxmlformats.org/officeDocument/2006/customXml" ds:itemID="{371CFEE0-FE01-42B4-85A9-B80A5022D910}">
  <ds:schemaRefs/>
</ds:datastoreItem>
</file>

<file path=customXml/itemProps38.xml><?xml version="1.0" encoding="utf-8"?>
<ds:datastoreItem xmlns:ds="http://schemas.openxmlformats.org/officeDocument/2006/customXml" ds:itemID="{BCF40B96-51D3-421E-9AA4-1C8E388FD3DD}">
  <ds:schemaRefs/>
</ds:datastoreItem>
</file>

<file path=customXml/itemProps39.xml><?xml version="1.0" encoding="utf-8"?>
<ds:datastoreItem xmlns:ds="http://schemas.openxmlformats.org/officeDocument/2006/customXml" ds:itemID="{13B95156-EC66-49D4-A703-9917AF7129F6}">
  <ds:schemaRefs/>
</ds:datastoreItem>
</file>

<file path=customXml/itemProps40.xml><?xml version="1.0" encoding="utf-8"?>
<ds:datastoreItem xmlns:ds="http://schemas.openxmlformats.org/officeDocument/2006/customXml" ds:itemID="{C658797E-6F65-4626-B4A3-A14B88CECE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8cb9c1-fe2d-4014-8136-86ac66c6b4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1.xml><?xml version="1.0" encoding="utf-8"?>
<ds:datastoreItem xmlns:ds="http://schemas.openxmlformats.org/officeDocument/2006/customXml" ds:itemID="{5C01422D-5024-4880-9F5D-DDD059CAC670}">
  <ds:schemaRefs/>
</ds:datastoreItem>
</file>

<file path=customXml/itemProps42.xml><?xml version="1.0" encoding="utf-8"?>
<ds:datastoreItem xmlns:ds="http://schemas.openxmlformats.org/officeDocument/2006/customXml" ds:itemID="{3AEBAE1A-8863-4EEF-A3BE-FCD8CBA2EF31}">
  <ds:schemaRefs/>
</ds:datastoreItem>
</file>

<file path=customXml/itemProps43.xml><?xml version="1.0" encoding="utf-8"?>
<ds:datastoreItem xmlns:ds="http://schemas.openxmlformats.org/officeDocument/2006/customXml" ds:itemID="{EFA883FD-E2B7-4FCA-826A-8E0028AAE4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Fact</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 Ahmed Mohamed Ali El Sayed</dc:creator>
  <cp:lastModifiedBy>Sama Ahmed Mohamed Ali El Sayed</cp:lastModifiedBy>
  <dcterms:created xsi:type="dcterms:W3CDTF">2026-07-04T20:49:38Z</dcterms:created>
  <dcterms:modified xsi:type="dcterms:W3CDTF">2026-07-05T00:41:19Z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0x010100232EA6E83F64D746B074F48A907853F4</vt:lpwstr>
  </property>
</Properties>
</file>