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4E9CB3F-2E02-49DB-847C-A220CA90ACE8}" xr6:coauthVersionLast="41" xr6:coauthVersionMax="41" xr10:uidLastSave="{00000000-0000-0000-0000-000000000000}"/>
  <bookViews>
    <workbookView xWindow="1224" yWindow="-108" windowWidth="21924" windowHeight="13176" xr2:uid="{00000000-000D-0000-FFFF-FFFF00000000}"/>
  </bookViews>
  <sheets>
    <sheet name="例" sheetId="5" r:id="rId1"/>
    <sheet name="価格一覧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5" l="1"/>
  <c r="D54" i="5"/>
  <c r="H58" i="5"/>
  <c r="C59" i="5" s="1"/>
  <c r="H53" i="5"/>
  <c r="C50" i="5" s="1"/>
  <c r="E50" i="5" s="1"/>
  <c r="F50" i="5" s="1"/>
  <c r="D44" i="5"/>
  <c r="F44" i="5"/>
  <c r="E44" i="5"/>
  <c r="F40" i="5"/>
  <c r="E40" i="5"/>
  <c r="D40" i="5"/>
  <c r="C40" i="5"/>
  <c r="C39" i="5"/>
  <c r="C35" i="5"/>
  <c r="E39" i="5"/>
  <c r="F39" i="5" s="1"/>
  <c r="C44" i="5"/>
  <c r="E35" i="5"/>
  <c r="F35" i="5" s="1"/>
  <c r="F58" i="5"/>
  <c r="E58" i="5"/>
  <c r="E53" i="5"/>
  <c r="F53" i="5" s="1"/>
  <c r="F49" i="5"/>
  <c r="E49" i="5"/>
  <c r="E43" i="5"/>
  <c r="F43" i="5" s="1"/>
  <c r="E38" i="5"/>
  <c r="F38" i="5" s="1"/>
  <c r="E34" i="5"/>
  <c r="F34" i="5" s="1"/>
  <c r="C132" i="6"/>
  <c r="E132" i="6" s="1"/>
  <c r="F132" i="6" s="1"/>
  <c r="F131" i="6"/>
  <c r="E131" i="6"/>
  <c r="D131" i="6"/>
  <c r="C131" i="6"/>
  <c r="C130" i="6"/>
  <c r="E130" i="6" s="1"/>
  <c r="F130" i="6" s="1"/>
  <c r="F129" i="6"/>
  <c r="E129" i="6"/>
  <c r="D129" i="6"/>
  <c r="C129" i="6"/>
  <c r="C128" i="6"/>
  <c r="E128" i="6" s="1"/>
  <c r="F128" i="6" s="1"/>
  <c r="F127" i="6"/>
  <c r="E127" i="6"/>
  <c r="D127" i="6"/>
  <c r="C127" i="6"/>
  <c r="C126" i="6"/>
  <c r="E126" i="6" s="1"/>
  <c r="F126" i="6" s="1"/>
  <c r="F125" i="6"/>
  <c r="E125" i="6"/>
  <c r="D125" i="6"/>
  <c r="C125" i="6"/>
  <c r="C124" i="6"/>
  <c r="E124" i="6" s="1"/>
  <c r="F124" i="6" s="1"/>
  <c r="F123" i="6"/>
  <c r="E123" i="6"/>
  <c r="D123" i="6"/>
  <c r="C123" i="6"/>
  <c r="C122" i="6"/>
  <c r="E122" i="6" s="1"/>
  <c r="F122" i="6" s="1"/>
  <c r="F121" i="6"/>
  <c r="E121" i="6"/>
  <c r="D121" i="6"/>
  <c r="C121" i="6"/>
  <c r="C120" i="6"/>
  <c r="E120" i="6" s="1"/>
  <c r="F120" i="6" s="1"/>
  <c r="F119" i="6"/>
  <c r="E119" i="6"/>
  <c r="D119" i="6"/>
  <c r="C119" i="6"/>
  <c r="C118" i="6"/>
  <c r="E118" i="6" s="1"/>
  <c r="F118" i="6" s="1"/>
  <c r="F117" i="6"/>
  <c r="E117" i="6"/>
  <c r="D117" i="6"/>
  <c r="C117" i="6"/>
  <c r="C116" i="6"/>
  <c r="E116" i="6" s="1"/>
  <c r="F116" i="6" s="1"/>
  <c r="F115" i="6"/>
  <c r="E115" i="6"/>
  <c r="D115" i="6"/>
  <c r="C115" i="6"/>
  <c r="C114" i="6"/>
  <c r="E114" i="6" s="1"/>
  <c r="F114" i="6" s="1"/>
  <c r="F113" i="6"/>
  <c r="E113" i="6"/>
  <c r="D113" i="6"/>
  <c r="C113" i="6"/>
  <c r="C112" i="6"/>
  <c r="E112" i="6" s="1"/>
  <c r="F112" i="6" s="1"/>
  <c r="F111" i="6"/>
  <c r="E111" i="6"/>
  <c r="D111" i="6"/>
  <c r="C111" i="6"/>
  <c r="C110" i="6"/>
  <c r="E110" i="6" s="1"/>
  <c r="F110" i="6" s="1"/>
  <c r="F109" i="6"/>
  <c r="E109" i="6"/>
  <c r="D109" i="6"/>
  <c r="C109" i="6"/>
  <c r="C108" i="6"/>
  <c r="E108" i="6" s="1"/>
  <c r="F108" i="6" s="1"/>
  <c r="F107" i="6"/>
  <c r="E107" i="6"/>
  <c r="D107" i="6"/>
  <c r="C107" i="6"/>
  <c r="C106" i="6"/>
  <c r="E106" i="6" s="1"/>
  <c r="F106" i="6" s="1"/>
  <c r="F105" i="6"/>
  <c r="E105" i="6"/>
  <c r="D105" i="6"/>
  <c r="C105" i="6"/>
  <c r="C104" i="6"/>
  <c r="E104" i="6" s="1"/>
  <c r="F104" i="6" s="1"/>
  <c r="F103" i="6"/>
  <c r="E103" i="6"/>
  <c r="D103" i="6"/>
  <c r="C103" i="6"/>
  <c r="C102" i="6"/>
  <c r="E102" i="6" s="1"/>
  <c r="F102" i="6" s="1"/>
  <c r="F101" i="6"/>
  <c r="E101" i="6"/>
  <c r="D101" i="6"/>
  <c r="C101" i="6"/>
  <c r="C100" i="6"/>
  <c r="E100" i="6" s="1"/>
  <c r="F100" i="6" s="1"/>
  <c r="F99" i="6"/>
  <c r="E99" i="6"/>
  <c r="D99" i="6"/>
  <c r="C99" i="6"/>
  <c r="C98" i="6"/>
  <c r="E98" i="6" s="1"/>
  <c r="F98" i="6" s="1"/>
  <c r="F97" i="6"/>
  <c r="E97" i="6"/>
  <c r="D97" i="6"/>
  <c r="C97" i="6"/>
  <c r="C96" i="6"/>
  <c r="E96" i="6" s="1"/>
  <c r="F96" i="6" s="1"/>
  <c r="F95" i="6"/>
  <c r="E95" i="6"/>
  <c r="D95" i="6"/>
  <c r="C95" i="6"/>
  <c r="C94" i="6"/>
  <c r="E94" i="6" s="1"/>
  <c r="F94" i="6" s="1"/>
  <c r="F93" i="6"/>
  <c r="E93" i="6"/>
  <c r="D93" i="6"/>
  <c r="C93" i="6"/>
  <c r="C92" i="6"/>
  <c r="E92" i="6" s="1"/>
  <c r="F92" i="6" s="1"/>
  <c r="F91" i="6"/>
  <c r="E91" i="6"/>
  <c r="D91" i="6"/>
  <c r="C91" i="6"/>
  <c r="C90" i="6"/>
  <c r="E90" i="6" s="1"/>
  <c r="F90" i="6" s="1"/>
  <c r="F89" i="6"/>
  <c r="E89" i="6"/>
  <c r="D89" i="6"/>
  <c r="C89" i="6"/>
  <c r="C88" i="6"/>
  <c r="E88" i="6" s="1"/>
  <c r="F88" i="6" s="1"/>
  <c r="F87" i="6"/>
  <c r="E87" i="6"/>
  <c r="D87" i="6"/>
  <c r="C87" i="6"/>
  <c r="C86" i="6"/>
  <c r="E86" i="6" s="1"/>
  <c r="F86" i="6" s="1"/>
  <c r="F85" i="6"/>
  <c r="E85" i="6"/>
  <c r="D85" i="6"/>
  <c r="C85" i="6"/>
  <c r="C84" i="6"/>
  <c r="E84" i="6" s="1"/>
  <c r="F84" i="6" s="1"/>
  <c r="F83" i="6"/>
  <c r="E83" i="6"/>
  <c r="D83" i="6"/>
  <c r="C83" i="6"/>
  <c r="C82" i="6"/>
  <c r="E82" i="6" s="1"/>
  <c r="F82" i="6" s="1"/>
  <c r="F81" i="6"/>
  <c r="E81" i="6"/>
  <c r="D81" i="6"/>
  <c r="C81" i="6"/>
  <c r="C80" i="6"/>
  <c r="E80" i="6" s="1"/>
  <c r="F80" i="6" s="1"/>
  <c r="F79" i="6"/>
  <c r="E79" i="6"/>
  <c r="D79" i="6"/>
  <c r="C79" i="6"/>
  <c r="C78" i="6"/>
  <c r="E78" i="6" s="1"/>
  <c r="F78" i="6" s="1"/>
  <c r="F77" i="6"/>
  <c r="E77" i="6"/>
  <c r="D77" i="6"/>
  <c r="C77" i="6"/>
  <c r="C76" i="6"/>
  <c r="E76" i="6" s="1"/>
  <c r="F76" i="6" s="1"/>
  <c r="F75" i="6"/>
  <c r="E75" i="6"/>
  <c r="D75" i="6"/>
  <c r="C75" i="6"/>
  <c r="C74" i="6"/>
  <c r="E74" i="6" s="1"/>
  <c r="F74" i="6" s="1"/>
  <c r="F73" i="6"/>
  <c r="E73" i="6"/>
  <c r="D73" i="6"/>
  <c r="C73" i="6"/>
  <c r="C72" i="6"/>
  <c r="E72" i="6" s="1"/>
  <c r="F72" i="6" s="1"/>
  <c r="F71" i="6"/>
  <c r="E71" i="6"/>
  <c r="D71" i="6"/>
  <c r="C71" i="6"/>
  <c r="C70" i="6"/>
  <c r="E70" i="6" s="1"/>
  <c r="F70" i="6" s="1"/>
  <c r="F69" i="6"/>
  <c r="E69" i="6"/>
  <c r="D69" i="6"/>
  <c r="C69" i="6"/>
  <c r="C68" i="6"/>
  <c r="E68" i="6" s="1"/>
  <c r="F68" i="6" s="1"/>
  <c r="D67" i="6"/>
  <c r="C67" i="6"/>
  <c r="E67" i="6" s="1"/>
  <c r="F67" i="6" s="1"/>
  <c r="C66" i="6"/>
  <c r="E66" i="6" s="1"/>
  <c r="F66" i="6" s="1"/>
  <c r="D65" i="6"/>
  <c r="C65" i="6"/>
  <c r="E65" i="6" s="1"/>
  <c r="F65" i="6" s="1"/>
  <c r="C64" i="6"/>
  <c r="E64" i="6" s="1"/>
  <c r="F64" i="6" s="1"/>
  <c r="D63" i="6"/>
  <c r="C63" i="6"/>
  <c r="E63" i="6" s="1"/>
  <c r="F63" i="6" s="1"/>
  <c r="C62" i="6"/>
  <c r="E62" i="6" s="1"/>
  <c r="F62" i="6" s="1"/>
  <c r="D61" i="6"/>
  <c r="C61" i="6"/>
  <c r="E61" i="6" s="1"/>
  <c r="F61" i="6" s="1"/>
  <c r="C60" i="6"/>
  <c r="E60" i="6" s="1"/>
  <c r="F60" i="6" s="1"/>
  <c r="D59" i="6"/>
  <c r="C59" i="6"/>
  <c r="E59" i="6" s="1"/>
  <c r="F59" i="6" s="1"/>
  <c r="C58" i="6"/>
  <c r="E58" i="6" s="1"/>
  <c r="F58" i="6" s="1"/>
  <c r="D57" i="6"/>
  <c r="C57" i="6"/>
  <c r="E57" i="6" s="1"/>
  <c r="F57" i="6" s="1"/>
  <c r="C56" i="6"/>
  <c r="E56" i="6" s="1"/>
  <c r="F56" i="6" s="1"/>
  <c r="D55" i="6"/>
  <c r="C55" i="6"/>
  <c r="E55" i="6" s="1"/>
  <c r="F55" i="6" s="1"/>
  <c r="C54" i="6"/>
  <c r="E54" i="6" s="1"/>
  <c r="F54" i="6" s="1"/>
  <c r="D53" i="6"/>
  <c r="C53" i="6"/>
  <c r="E53" i="6" s="1"/>
  <c r="F53" i="6" s="1"/>
  <c r="C52" i="6"/>
  <c r="E52" i="6" s="1"/>
  <c r="F52" i="6" s="1"/>
  <c r="D51" i="6"/>
  <c r="C51" i="6"/>
  <c r="E51" i="6" s="1"/>
  <c r="F51" i="6" s="1"/>
  <c r="C50" i="6"/>
  <c r="E50" i="6" s="1"/>
  <c r="F50" i="6" s="1"/>
  <c r="D49" i="6"/>
  <c r="C49" i="6"/>
  <c r="E49" i="6" s="1"/>
  <c r="F49" i="6" s="1"/>
  <c r="C48" i="6"/>
  <c r="E48" i="6" s="1"/>
  <c r="F48" i="6" s="1"/>
  <c r="D47" i="6"/>
  <c r="C47" i="6"/>
  <c r="E47" i="6" s="1"/>
  <c r="F47" i="6" s="1"/>
  <c r="C46" i="6"/>
  <c r="E46" i="6" s="1"/>
  <c r="F46" i="6" s="1"/>
  <c r="D45" i="6"/>
  <c r="C45" i="6"/>
  <c r="E45" i="6" s="1"/>
  <c r="F45" i="6" s="1"/>
  <c r="C44" i="6"/>
  <c r="E44" i="6" s="1"/>
  <c r="F44" i="6" s="1"/>
  <c r="D43" i="6"/>
  <c r="C43" i="6"/>
  <c r="E43" i="6" s="1"/>
  <c r="F43" i="6" s="1"/>
  <c r="C42" i="6"/>
  <c r="E42" i="6" s="1"/>
  <c r="F42" i="6" s="1"/>
  <c r="D41" i="6"/>
  <c r="C41" i="6"/>
  <c r="E41" i="6" s="1"/>
  <c r="F41" i="6" s="1"/>
  <c r="C40" i="6"/>
  <c r="E40" i="6" s="1"/>
  <c r="F40" i="6" s="1"/>
  <c r="D39" i="6"/>
  <c r="C39" i="6"/>
  <c r="E39" i="6" s="1"/>
  <c r="F39" i="6" s="1"/>
  <c r="C38" i="6"/>
  <c r="E38" i="6" s="1"/>
  <c r="F38" i="6" s="1"/>
  <c r="C37" i="6"/>
  <c r="D37" i="6" s="1"/>
  <c r="C36" i="6"/>
  <c r="E36" i="6" s="1"/>
  <c r="F36" i="6" s="1"/>
  <c r="C35" i="6"/>
  <c r="D35" i="6" s="1"/>
  <c r="C34" i="6"/>
  <c r="E34" i="6" s="1"/>
  <c r="F34" i="6" s="1"/>
  <c r="C33" i="6"/>
  <c r="D33" i="6" s="1"/>
  <c r="C32" i="6"/>
  <c r="E32" i="6" s="1"/>
  <c r="F32" i="6" s="1"/>
  <c r="C31" i="6"/>
  <c r="D31" i="6" s="1"/>
  <c r="C30" i="6"/>
  <c r="E30" i="6" s="1"/>
  <c r="F30" i="6" s="1"/>
  <c r="C29" i="6"/>
  <c r="D29" i="6" s="1"/>
  <c r="C28" i="6"/>
  <c r="E28" i="6" s="1"/>
  <c r="F28" i="6" s="1"/>
  <c r="C27" i="6"/>
  <c r="E27" i="6" s="1"/>
  <c r="F27" i="6" s="1"/>
  <c r="C26" i="6"/>
  <c r="E26" i="6" s="1"/>
  <c r="F26" i="6" s="1"/>
  <c r="C25" i="6"/>
  <c r="D25" i="6" s="1"/>
  <c r="C24" i="6"/>
  <c r="E24" i="6" s="1"/>
  <c r="F24" i="6" s="1"/>
  <c r="C23" i="6"/>
  <c r="D23" i="6" s="1"/>
  <c r="C22" i="6"/>
  <c r="E22" i="6" s="1"/>
  <c r="F22" i="6" s="1"/>
  <c r="C21" i="6"/>
  <c r="D21" i="6" s="1"/>
  <c r="C20" i="6"/>
  <c r="E20" i="6" s="1"/>
  <c r="F20" i="6" s="1"/>
  <c r="C19" i="6"/>
  <c r="D19" i="6" s="1"/>
  <c r="C18" i="6"/>
  <c r="E18" i="6" s="1"/>
  <c r="F18" i="6" s="1"/>
  <c r="C17" i="6"/>
  <c r="D17" i="6" s="1"/>
  <c r="C16" i="6"/>
  <c r="E16" i="6" s="1"/>
  <c r="F16" i="6" s="1"/>
  <c r="C15" i="6"/>
  <c r="E15" i="6" s="1"/>
  <c r="F15" i="6" s="1"/>
  <c r="C14" i="6"/>
  <c r="E14" i="6" s="1"/>
  <c r="F14" i="6" s="1"/>
  <c r="C13" i="6"/>
  <c r="D13" i="6" s="1"/>
  <c r="E12" i="6"/>
  <c r="D12" i="6"/>
  <c r="D28" i="5"/>
  <c r="D29" i="5" s="1"/>
  <c r="E27" i="5"/>
  <c r="F27" i="5" s="1"/>
  <c r="D23" i="5"/>
  <c r="D24" i="5" s="1"/>
  <c r="E22" i="5"/>
  <c r="F22" i="5" s="1"/>
  <c r="D18" i="5"/>
  <c r="D19" i="5" s="1"/>
  <c r="E17" i="5"/>
  <c r="F17" i="5" s="1"/>
  <c r="D13" i="5"/>
  <c r="E12" i="5"/>
  <c r="H22" i="5"/>
  <c r="C23" i="5" s="1"/>
  <c r="C54" i="5" l="1"/>
  <c r="D15" i="6"/>
  <c r="D27" i="6"/>
  <c r="E13" i="6"/>
  <c r="F13" i="6" s="1"/>
  <c r="E17" i="6"/>
  <c r="F17" i="6" s="1"/>
  <c r="E19" i="6"/>
  <c r="F19" i="6" s="1"/>
  <c r="E21" i="6"/>
  <c r="F21" i="6" s="1"/>
  <c r="E23" i="6"/>
  <c r="F23" i="6" s="1"/>
  <c r="E25" i="6"/>
  <c r="F25" i="6" s="1"/>
  <c r="E29" i="6"/>
  <c r="F29" i="6" s="1"/>
  <c r="E31" i="6"/>
  <c r="F31" i="6" s="1"/>
  <c r="E33" i="6"/>
  <c r="F33" i="6" s="1"/>
  <c r="E35" i="6"/>
  <c r="F35" i="6" s="1"/>
  <c r="E37" i="6"/>
  <c r="F37" i="6" s="1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D100" i="6"/>
  <c r="D102" i="6"/>
  <c r="D104" i="6"/>
  <c r="D106" i="6"/>
  <c r="D108" i="6"/>
  <c r="D110" i="6"/>
  <c r="D112" i="6"/>
  <c r="D114" i="6"/>
  <c r="D116" i="6"/>
  <c r="D118" i="6"/>
  <c r="D120" i="6"/>
  <c r="D122" i="6"/>
  <c r="D124" i="6"/>
  <c r="D126" i="6"/>
  <c r="D128" i="6"/>
  <c r="D130" i="6"/>
  <c r="D132" i="6"/>
  <c r="E23" i="5"/>
  <c r="F23" i="5" s="1"/>
  <c r="D14" i="5"/>
  <c r="H23" i="5"/>
  <c r="C24" i="5" s="1"/>
  <c r="E24" i="5" s="1"/>
  <c r="F24" i="5" s="1"/>
  <c r="H27" i="5"/>
  <c r="C28" i="5" s="1"/>
  <c r="H17" i="5"/>
  <c r="C18" i="5" s="1"/>
  <c r="H12" i="5"/>
  <c r="C55" i="5" l="1"/>
  <c r="E55" i="5" s="1"/>
  <c r="F55" i="5" s="1"/>
  <c r="E54" i="5"/>
  <c r="F54" i="5" s="1"/>
  <c r="C13" i="5"/>
  <c r="E28" i="5"/>
  <c r="F28" i="5" s="1"/>
  <c r="H28" i="5"/>
  <c r="C29" i="5" s="1"/>
  <c r="E29" i="5" s="1"/>
  <c r="F29" i="5" s="1"/>
  <c r="E18" i="5"/>
  <c r="F18" i="5" s="1"/>
  <c r="H18" i="5"/>
  <c r="C19" i="5" s="1"/>
  <c r="E19" i="5" s="1"/>
  <c r="F19" i="5" s="1"/>
  <c r="H43" i="5"/>
  <c r="E13" i="5" l="1"/>
  <c r="F13" i="5" s="1"/>
  <c r="H13" i="5"/>
  <c r="C14" i="5" s="1"/>
  <c r="H39" i="5"/>
  <c r="F12" i="5" l="1"/>
  <c r="E14" i="5"/>
  <c r="F14" i="5" s="1"/>
  <c r="E59" i="5"/>
  <c r="F59" i="5" s="1"/>
</calcChain>
</file>

<file path=xl/sharedStrings.xml><?xml version="1.0" encoding="utf-8"?>
<sst xmlns="http://schemas.openxmlformats.org/spreadsheetml/2006/main" count="111" uniqueCount="38">
  <si>
    <t>S</t>
    <phoneticPr fontId="2"/>
  </si>
  <si>
    <t>R</t>
    <phoneticPr fontId="2"/>
  </si>
  <si>
    <t>P</t>
    <phoneticPr fontId="2"/>
  </si>
  <si>
    <t>F：固定準備率</t>
    <rPh sb="2" eb="4">
      <t>コテイ</t>
    </rPh>
    <rPh sb="4" eb="6">
      <t>ジュンビ</t>
    </rPh>
    <rPh sb="6" eb="7">
      <t>リツ</t>
    </rPh>
    <phoneticPr fontId="2"/>
  </si>
  <si>
    <t>F=</t>
    <phoneticPr fontId="2"/>
  </si>
  <si>
    <t>SP</t>
    <phoneticPr fontId="2"/>
  </si>
  <si>
    <t>●Cストック</t>
    <phoneticPr fontId="2"/>
  </si>
  <si>
    <t>●Bストック</t>
    <phoneticPr fontId="2"/>
  </si>
  <si>
    <t>●Aストック</t>
    <phoneticPr fontId="2"/>
  </si>
  <si>
    <t>E</t>
    <phoneticPr fontId="2"/>
  </si>
  <si>
    <t>S：ストック数</t>
    <rPh sb="6" eb="7">
      <t>スウ</t>
    </rPh>
    <phoneticPr fontId="2"/>
  </si>
  <si>
    <t>R：準備金残高</t>
    <rPh sb="2" eb="5">
      <t>ジュンビキン</t>
    </rPh>
    <rPh sb="5" eb="7">
      <t>ザンダカ</t>
    </rPh>
    <phoneticPr fontId="2"/>
  </si>
  <si>
    <t>＜バンコールプロトコルの計算＞</t>
    <rPh sb="12" eb="14">
      <t>ケイサン</t>
    </rPh>
    <phoneticPr fontId="2"/>
  </si>
  <si>
    <t>P：ストック価格（時価）</t>
    <rPh sb="9" eb="11">
      <t>ジカ</t>
    </rPh>
    <phoneticPr fontId="2"/>
  </si>
  <si>
    <t>ΔT：売買ストック数</t>
    <rPh sb="3" eb="5">
      <t>バイバイ</t>
    </rPh>
    <rPh sb="9" eb="10">
      <t>スウ</t>
    </rPh>
    <phoneticPr fontId="2"/>
  </si>
  <si>
    <t>E：売買金額</t>
    <rPh sb="2" eb="4">
      <t>バイバイ</t>
    </rPh>
    <rPh sb="4" eb="6">
      <t>キンガク</t>
    </rPh>
    <phoneticPr fontId="2"/>
  </si>
  <si>
    <t>＜短期保有＞</t>
    <rPh sb="1" eb="3">
      <t>タンキ</t>
    </rPh>
    <rPh sb="3" eb="5">
      <t>ホユウ</t>
    </rPh>
    <phoneticPr fontId="2"/>
  </si>
  <si>
    <t>＜長期保有＞</t>
    <rPh sb="1" eb="3">
      <t>チョウキ</t>
    </rPh>
    <rPh sb="3" eb="5">
      <t>ホユウ</t>
    </rPh>
    <phoneticPr fontId="2"/>
  </si>
  <si>
    <t>＜表＞</t>
    <rPh sb="1" eb="2">
      <t>ヒョウ</t>
    </rPh>
    <phoneticPr fontId="2"/>
  </si>
  <si>
    <t>＜ー基本編ー＞</t>
    <rPh sb="2" eb="4">
      <t>キホン</t>
    </rPh>
    <rPh sb="4" eb="5">
      <t>ヘン</t>
    </rPh>
    <phoneticPr fontId="2"/>
  </si>
  <si>
    <t>●購入⇒購入</t>
    <phoneticPr fontId="2"/>
  </si>
  <si>
    <t>●売却⇒売却</t>
    <rPh sb="1" eb="3">
      <t>バイキャク</t>
    </rPh>
    <rPh sb="4" eb="6">
      <t>バイキャク</t>
    </rPh>
    <phoneticPr fontId="2"/>
  </si>
  <si>
    <t>●B購入⇒A全売却</t>
    <rPh sb="2" eb="4">
      <t>コウニュウ</t>
    </rPh>
    <rPh sb="6" eb="7">
      <t>ゼン</t>
    </rPh>
    <rPh sb="7" eb="9">
      <t>バイキャク</t>
    </rPh>
    <phoneticPr fontId="2"/>
  </si>
  <si>
    <t>10枚追加購入</t>
    <rPh sb="2" eb="3">
      <t>マイ</t>
    </rPh>
    <rPh sb="3" eb="5">
      <t>ツイカ</t>
    </rPh>
    <rPh sb="5" eb="7">
      <t>コウニュウ</t>
    </rPh>
    <phoneticPr fontId="2"/>
  </si>
  <si>
    <t>10枚売却</t>
    <rPh sb="2" eb="3">
      <t>マイ</t>
    </rPh>
    <rPh sb="3" eb="5">
      <t>バイキャク</t>
    </rPh>
    <phoneticPr fontId="2"/>
  </si>
  <si>
    <t>10枚追加売却</t>
    <rPh sb="2" eb="3">
      <t>マイ</t>
    </rPh>
    <rPh sb="3" eb="5">
      <t>ツイカ</t>
    </rPh>
    <rPh sb="5" eb="7">
      <t>バイキャク</t>
    </rPh>
    <phoneticPr fontId="2"/>
  </si>
  <si>
    <t>10枚購入</t>
    <rPh sb="2" eb="3">
      <t>マイ</t>
    </rPh>
    <rPh sb="3" eb="5">
      <t>コウニュウ</t>
    </rPh>
    <phoneticPr fontId="2"/>
  </si>
  <si>
    <t>10枚B購入</t>
    <rPh sb="2" eb="3">
      <t>マイ</t>
    </rPh>
    <rPh sb="4" eb="6">
      <t>コウニュウ</t>
    </rPh>
    <phoneticPr fontId="2"/>
  </si>
  <si>
    <t>100枚A全売却</t>
    <rPh sb="3" eb="4">
      <t>マイ</t>
    </rPh>
    <rPh sb="5" eb="6">
      <t>ゼン</t>
    </rPh>
    <rPh sb="6" eb="8">
      <t>バイキャク</t>
    </rPh>
    <phoneticPr fontId="2"/>
  </si>
  <si>
    <t>ΔT</t>
    <phoneticPr fontId="2"/>
  </si>
  <si>
    <t>●購入⇒売却</t>
    <rPh sb="1" eb="3">
      <t>コウニュウ</t>
    </rPh>
    <rPh sb="4" eb="6">
      <t>バイキャク</t>
    </rPh>
    <phoneticPr fontId="2"/>
  </si>
  <si>
    <t>②AがB5枚を換金後</t>
    <rPh sb="7" eb="9">
      <t>カンキン</t>
    </rPh>
    <rPh sb="9" eb="10">
      <t>ゴ</t>
    </rPh>
    <phoneticPr fontId="2"/>
  </si>
  <si>
    <t>③BがC10枚を換金後</t>
    <rPh sb="6" eb="7">
      <t>マイ</t>
    </rPh>
    <rPh sb="8" eb="10">
      <t>カンキン</t>
    </rPh>
    <rPh sb="10" eb="11">
      <t>ゴ</t>
    </rPh>
    <phoneticPr fontId="2"/>
  </si>
  <si>
    <t>③BがC10枚を換金後</t>
    <rPh sb="8" eb="10">
      <t>カンキン</t>
    </rPh>
    <rPh sb="10" eb="11">
      <t>ゴ</t>
    </rPh>
    <phoneticPr fontId="2"/>
  </si>
  <si>
    <t>④AがB5を換金後</t>
    <rPh sb="6" eb="8">
      <t>カンキン</t>
    </rPh>
    <rPh sb="8" eb="9">
      <t>ゴ</t>
    </rPh>
    <phoneticPr fontId="2"/>
  </si>
  <si>
    <t>④AがB5枚を換金後</t>
    <rPh sb="7" eb="9">
      <t>カンキン</t>
    </rPh>
    <rPh sb="9" eb="10">
      <t>ゴ</t>
    </rPh>
    <phoneticPr fontId="2"/>
  </si>
  <si>
    <t>④BがC10枚を換金後</t>
    <rPh sb="8" eb="10">
      <t>カンキン</t>
    </rPh>
    <rPh sb="10" eb="11">
      <t>ゴ</t>
    </rPh>
    <phoneticPr fontId="2"/>
  </si>
  <si>
    <t>E(T=Δ1)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</si>
</sst>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38" fontId="0" fillId="0" borderId="0" xfId="1" applyFont="1" applyAlignment="1"/>
    <xf numFmtId="38" fontId="0" fillId="0" borderId="0" xfId="0" applyNumberFormat="1"/>
    <xf numFmtId="0" fontId="0" fillId="2" borderId="1" xfId="0" applyFill="1" applyBorder="1"/>
    <xf numFmtId="0" fontId="0" fillId="0" borderId="1" xfId="0" applyBorder="1" applyAlignment="1">
      <alignment horizontal="center"/>
    </xf>
    <xf numFmtId="38" fontId="0" fillId="0" borderId="1" xfId="1" applyFont="1" applyBorder="1" applyAlignment="1"/>
    <xf numFmtId="0" fontId="0" fillId="0" borderId="1" xfId="0" applyBorder="1"/>
    <xf numFmtId="0" fontId="0" fillId="0" borderId="0" xfId="0" applyBorder="1"/>
    <xf numFmtId="38" fontId="0" fillId="0" borderId="0" xfId="1" applyFont="1" applyBorder="1" applyAlignment="1"/>
    <xf numFmtId="38" fontId="0" fillId="0" borderId="1" xfId="0" applyNumberForma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643890</xdr:colOff>
      <xdr:row>2</xdr:row>
      <xdr:rowOff>72390</xdr:rowOff>
    </xdr:from>
    <xdr:ext cx="3067050" cy="809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337A278C-0C04-45CA-A3EF-2BC74AC788A2}"/>
                </a:ext>
              </a:extLst>
            </xdr:cNvPr>
            <xdr:cNvSpPr txBox="1"/>
          </xdr:nvSpPr>
          <xdr:spPr>
            <a:xfrm>
              <a:off x="3021330" y="529590"/>
              <a:ext cx="3067050" cy="8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deg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337A278C-0C04-45CA-A3EF-2BC74AC788A2}"/>
                </a:ext>
              </a:extLst>
            </xdr:cNvPr>
            <xdr:cNvSpPr txBox="1"/>
          </xdr:nvSpPr>
          <xdr:spPr>
            <a:xfrm>
              <a:off x="3021330" y="529590"/>
              <a:ext cx="3067050" cy="8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𝐸=𝑅_0 (√(𝐹&amp;1+∆𝑇/𝑆_0 )−1)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</xdr:col>
      <xdr:colOff>140970</xdr:colOff>
      <xdr:row>2</xdr:row>
      <xdr:rowOff>217170</xdr:rowOff>
    </xdr:from>
    <xdr:ext cx="687881" cy="4610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75B5AAE-27DF-4D92-A095-823073AE8C33}"/>
                </a:ext>
              </a:extLst>
            </xdr:cNvPr>
            <xdr:cNvSpPr txBox="1"/>
          </xdr:nvSpPr>
          <xdr:spPr>
            <a:xfrm>
              <a:off x="2518410" y="674370"/>
              <a:ext cx="68788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𝑆𝑃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75B5AAE-27DF-4D92-A095-823073AE8C33}"/>
                </a:ext>
              </a:extLst>
            </xdr:cNvPr>
            <xdr:cNvSpPr txBox="1"/>
          </xdr:nvSpPr>
          <xdr:spPr>
            <a:xfrm>
              <a:off x="2518410" y="674370"/>
              <a:ext cx="68788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𝐹=𝑅/𝑆𝑃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697230</xdr:colOff>
      <xdr:row>2</xdr:row>
      <xdr:rowOff>209550</xdr:rowOff>
    </xdr:from>
    <xdr:ext cx="687881" cy="4610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F829289F-217C-4634-BA8A-2CC22C3882E6}"/>
                </a:ext>
              </a:extLst>
            </xdr:cNvPr>
            <xdr:cNvSpPr txBox="1"/>
          </xdr:nvSpPr>
          <xdr:spPr>
            <a:xfrm>
              <a:off x="2548890" y="666750"/>
              <a:ext cx="68788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𝑆𝑃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F829289F-217C-4634-BA8A-2CC22C3882E6}"/>
                </a:ext>
              </a:extLst>
            </xdr:cNvPr>
            <xdr:cNvSpPr txBox="1"/>
          </xdr:nvSpPr>
          <xdr:spPr>
            <a:xfrm>
              <a:off x="2548890" y="666750"/>
              <a:ext cx="68788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𝐹=𝑅/𝑆𝑃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</xdr:col>
      <xdr:colOff>533400</xdr:colOff>
      <xdr:row>0</xdr:row>
      <xdr:rowOff>190500</xdr:rowOff>
    </xdr:from>
    <xdr:ext cx="1626870" cy="6894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A351844C-90C3-4EF7-ACD3-27A40E18A726}"/>
                </a:ext>
              </a:extLst>
            </xdr:cNvPr>
            <xdr:cNvSpPr txBox="1"/>
          </xdr:nvSpPr>
          <xdr:spPr>
            <a:xfrm>
              <a:off x="4564380" y="190500"/>
              <a:ext cx="1626870" cy="689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num>
                          <m:den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</m:sup>
                    </m:sSup>
                    <m:sSub>
                      <m:sSub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A351844C-90C3-4EF7-ACD3-27A40E18A726}"/>
                </a:ext>
              </a:extLst>
            </xdr:cNvPr>
            <xdr:cNvSpPr txBox="1"/>
          </xdr:nvSpPr>
          <xdr:spPr>
            <a:xfrm>
              <a:off x="4564380" y="190500"/>
              <a:ext cx="1626870" cy="689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𝑃=</a:t>
              </a:r>
              <a:r>
                <a:rPr kumimoji="1" lang="en-US" altLang="ja-JP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(𝑆/𝑆_0 )</a:t>
              </a:r>
              <a:r>
                <a:rPr kumimoji="1" lang="en-US" altLang="ja-JP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^((</a:t>
              </a:r>
              <a:r>
                <a:rPr kumimoji="1" lang="en-US" altLang="ja-JP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1−𝐹)/𝐹) 𝑃_0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</xdr:col>
      <xdr:colOff>106680</xdr:colOff>
      <xdr:row>5</xdr:row>
      <xdr:rowOff>190500</xdr:rowOff>
    </xdr:from>
    <xdr:ext cx="2430780" cy="809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64C34F0-51B4-4E9D-B7A4-0C2FCD77544B}"/>
                </a:ext>
              </a:extLst>
            </xdr:cNvPr>
            <xdr:cNvSpPr txBox="1"/>
          </xdr:nvSpPr>
          <xdr:spPr>
            <a:xfrm>
              <a:off x="4137660" y="1333500"/>
              <a:ext cx="2430780" cy="8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kumimoji="1" lang="en-US" altLang="ja-JP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deg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  <m:r>
                          <a:rPr kumimoji="1" lang="en-US" altLang="ja-JP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64C34F0-51B4-4E9D-B7A4-0C2FCD77544B}"/>
                </a:ext>
              </a:extLst>
            </xdr:cNvPr>
            <xdr:cNvSpPr txBox="1"/>
          </xdr:nvSpPr>
          <xdr:spPr>
            <a:xfrm>
              <a:off x="4137660" y="1333500"/>
              <a:ext cx="2430780" cy="809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𝐸=𝑅_0 (√(𝐹&amp;1+∆𝑇/𝑆_0 )−1)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4EDC-8042-47B8-A809-AEAB8FB418DA}">
  <dimension ref="B1:V59"/>
  <sheetViews>
    <sheetView tabSelected="1" workbookViewId="0">
      <selection activeCell="B1" sqref="B1"/>
    </sheetView>
  </sheetViews>
  <sheetFormatPr defaultRowHeight="18"/>
  <cols>
    <col min="1" max="1" width="5.5" customWidth="1"/>
    <col min="2" max="2" width="20.8984375" customWidth="1"/>
    <col min="3" max="19" width="9.3984375" customWidth="1"/>
  </cols>
  <sheetData>
    <row r="1" spans="2:22">
      <c r="B1" t="s">
        <v>12</v>
      </c>
    </row>
    <row r="3" spans="2:22">
      <c r="B3" t="s">
        <v>3</v>
      </c>
    </row>
    <row r="4" spans="2:22">
      <c r="B4" t="s">
        <v>10</v>
      </c>
    </row>
    <row r="5" spans="2:22">
      <c r="B5" t="s">
        <v>11</v>
      </c>
    </row>
    <row r="6" spans="2:22">
      <c r="B6" t="s">
        <v>13</v>
      </c>
    </row>
    <row r="7" spans="2:22">
      <c r="B7" t="s">
        <v>14</v>
      </c>
    </row>
    <row r="8" spans="2:22">
      <c r="B8" t="s">
        <v>15</v>
      </c>
      <c r="E8" s="3" t="s">
        <v>4</v>
      </c>
      <c r="F8" s="3">
        <v>0.5</v>
      </c>
    </row>
    <row r="10" spans="2:22">
      <c r="B10" t="s">
        <v>19</v>
      </c>
      <c r="R10" s="1"/>
      <c r="S10" s="1"/>
      <c r="T10" s="1"/>
      <c r="U10" s="1"/>
      <c r="V10" s="1"/>
    </row>
    <row r="11" spans="2:22">
      <c r="B11" s="6" t="s">
        <v>20</v>
      </c>
      <c r="C11" s="4" t="s">
        <v>1</v>
      </c>
      <c r="D11" s="4" t="s">
        <v>0</v>
      </c>
      <c r="E11" s="4" t="s">
        <v>5</v>
      </c>
      <c r="F11" s="4" t="s">
        <v>2</v>
      </c>
      <c r="G11" s="4" t="s">
        <v>29</v>
      </c>
      <c r="H11" s="4" t="s">
        <v>9</v>
      </c>
    </row>
    <row r="12" spans="2:22">
      <c r="B12" s="6"/>
      <c r="C12" s="5">
        <v>500000</v>
      </c>
      <c r="D12" s="5">
        <v>100</v>
      </c>
      <c r="E12" s="5">
        <f>C12/$F$8</f>
        <v>1000000</v>
      </c>
      <c r="F12" s="5">
        <f>E12/D12</f>
        <v>10000</v>
      </c>
      <c r="G12" s="5">
        <v>10</v>
      </c>
      <c r="H12" s="5">
        <f>C12*((1+G12/D12)^(1/$F$8)-1)</f>
        <v>105000.00000000009</v>
      </c>
    </row>
    <row r="13" spans="2:22">
      <c r="B13" s="6" t="s">
        <v>26</v>
      </c>
      <c r="C13" s="5">
        <f>C12+H12</f>
        <v>605000.00000000012</v>
      </c>
      <c r="D13" s="5">
        <f>D12+G12</f>
        <v>110</v>
      </c>
      <c r="E13" s="5">
        <f t="shared" ref="E13:E14" si="0">C13/$F$8</f>
        <v>1210000.0000000002</v>
      </c>
      <c r="F13" s="5">
        <f t="shared" ref="F13:F14" si="1">E13/D13</f>
        <v>11000.000000000002</v>
      </c>
      <c r="G13" s="5">
        <v>10</v>
      </c>
      <c r="H13" s="5">
        <f>C13*((1+G13/D13)^(1/$F$8)-1)</f>
        <v>114999.99999999991</v>
      </c>
    </row>
    <row r="14" spans="2:22">
      <c r="B14" s="6" t="s">
        <v>23</v>
      </c>
      <c r="C14" s="5">
        <f>C13+H13</f>
        <v>720000</v>
      </c>
      <c r="D14" s="9">
        <f>D13+G13</f>
        <v>120</v>
      </c>
      <c r="E14" s="5">
        <f t="shared" si="0"/>
        <v>1440000</v>
      </c>
      <c r="F14" s="5">
        <f t="shared" si="1"/>
        <v>12000</v>
      </c>
      <c r="G14" s="5"/>
      <c r="H14" s="6"/>
    </row>
    <row r="16" spans="2:22">
      <c r="B16" s="6" t="s">
        <v>21</v>
      </c>
      <c r="C16" s="4" t="s">
        <v>1</v>
      </c>
      <c r="D16" s="4" t="s">
        <v>0</v>
      </c>
      <c r="E16" s="4" t="s">
        <v>5</v>
      </c>
      <c r="F16" s="4" t="s">
        <v>2</v>
      </c>
      <c r="G16" s="4" t="s">
        <v>29</v>
      </c>
      <c r="H16" s="4" t="s">
        <v>9</v>
      </c>
    </row>
    <row r="17" spans="2:8">
      <c r="B17" s="6"/>
      <c r="C17" s="5">
        <v>500000</v>
      </c>
      <c r="D17" s="5">
        <v>100</v>
      </c>
      <c r="E17" s="5">
        <f>C17/$F$8</f>
        <v>1000000</v>
      </c>
      <c r="F17" s="5">
        <f>E17/D17</f>
        <v>10000</v>
      </c>
      <c r="G17" s="5">
        <v>-10</v>
      </c>
      <c r="H17" s="5">
        <f>C17*((1+G17/D17)^(1/$F$8)-1)</f>
        <v>-94999.999999999971</v>
      </c>
    </row>
    <row r="18" spans="2:8">
      <c r="B18" s="6" t="s">
        <v>24</v>
      </c>
      <c r="C18" s="5">
        <f>C17+H17</f>
        <v>405000</v>
      </c>
      <c r="D18" s="5">
        <f>D17+G17</f>
        <v>90</v>
      </c>
      <c r="E18" s="5">
        <f t="shared" ref="E18:E19" si="2">C18/$F$8</f>
        <v>810000</v>
      </c>
      <c r="F18" s="5">
        <f t="shared" ref="F18:F19" si="3">E18/D18</f>
        <v>9000</v>
      </c>
      <c r="G18" s="5">
        <v>-10</v>
      </c>
      <c r="H18" s="5">
        <f>C18*((1+G18/D18)^(1/$F$8)-1)</f>
        <v>-85000.000000000015</v>
      </c>
    </row>
    <row r="19" spans="2:8">
      <c r="B19" s="6" t="s">
        <v>25</v>
      </c>
      <c r="C19" s="5">
        <f>C18+H18</f>
        <v>320000</v>
      </c>
      <c r="D19" s="9">
        <f>D18+G18</f>
        <v>80</v>
      </c>
      <c r="E19" s="5">
        <f t="shared" si="2"/>
        <v>640000</v>
      </c>
      <c r="F19" s="5">
        <f t="shared" si="3"/>
        <v>8000</v>
      </c>
      <c r="G19" s="5"/>
      <c r="H19" s="6"/>
    </row>
    <row r="20" spans="2:8">
      <c r="C20" s="1"/>
      <c r="E20" s="1"/>
      <c r="F20" s="1"/>
      <c r="G20" s="1"/>
    </row>
    <row r="21" spans="2:8">
      <c r="B21" s="6" t="s">
        <v>30</v>
      </c>
      <c r="C21" s="4" t="s">
        <v>1</v>
      </c>
      <c r="D21" s="4" t="s">
        <v>0</v>
      </c>
      <c r="E21" s="4" t="s">
        <v>5</v>
      </c>
      <c r="F21" s="4" t="s">
        <v>2</v>
      </c>
      <c r="G21" s="4" t="s">
        <v>29</v>
      </c>
      <c r="H21" s="4" t="s">
        <v>9</v>
      </c>
    </row>
    <row r="22" spans="2:8">
      <c r="B22" s="6"/>
      <c r="C22" s="5">
        <v>500000</v>
      </c>
      <c r="D22" s="5">
        <v>100</v>
      </c>
      <c r="E22" s="5">
        <f>C22/$F$8</f>
        <v>1000000</v>
      </c>
      <c r="F22" s="5">
        <f>E22/D22</f>
        <v>10000</v>
      </c>
      <c r="G22" s="5">
        <v>10</v>
      </c>
      <c r="H22" s="5">
        <f>C22*((1+G22/D22)^(1/$F$8)-1)</f>
        <v>105000.00000000009</v>
      </c>
    </row>
    <row r="23" spans="2:8">
      <c r="B23" s="6" t="s">
        <v>26</v>
      </c>
      <c r="C23" s="5">
        <f>C22+H22</f>
        <v>605000.00000000012</v>
      </c>
      <c r="D23" s="5">
        <f>D22+G22</f>
        <v>110</v>
      </c>
      <c r="E23" s="5">
        <f t="shared" ref="E23:E24" si="4">C23/$F$8</f>
        <v>1210000.0000000002</v>
      </c>
      <c r="F23" s="5">
        <f t="shared" ref="F23:F24" si="5">E23/D23</f>
        <v>11000.000000000002</v>
      </c>
      <c r="G23" s="5">
        <v>-10</v>
      </c>
      <c r="H23" s="5">
        <f>C23*((1+G23/D23)^(1/$F$8)-1)</f>
        <v>-105000.00000000007</v>
      </c>
    </row>
    <row r="24" spans="2:8">
      <c r="B24" s="6" t="s">
        <v>24</v>
      </c>
      <c r="C24" s="5">
        <f>C23+H23</f>
        <v>500000.00000000006</v>
      </c>
      <c r="D24" s="9">
        <f>D23+G23</f>
        <v>100</v>
      </c>
      <c r="E24" s="5">
        <f t="shared" si="4"/>
        <v>1000000.0000000001</v>
      </c>
      <c r="F24" s="5">
        <f t="shared" si="5"/>
        <v>10000.000000000002</v>
      </c>
      <c r="G24" s="5"/>
      <c r="H24" s="5"/>
    </row>
    <row r="26" spans="2:8">
      <c r="B26" s="6" t="s">
        <v>22</v>
      </c>
      <c r="C26" s="4" t="s">
        <v>1</v>
      </c>
      <c r="D26" s="4" t="s">
        <v>0</v>
      </c>
      <c r="E26" s="4" t="s">
        <v>5</v>
      </c>
      <c r="F26" s="4" t="s">
        <v>2</v>
      </c>
      <c r="G26" s="4" t="s">
        <v>29</v>
      </c>
      <c r="H26" s="4" t="s">
        <v>9</v>
      </c>
    </row>
    <row r="27" spans="2:8">
      <c r="B27" s="6"/>
      <c r="C27" s="5">
        <v>500000</v>
      </c>
      <c r="D27" s="5">
        <v>100</v>
      </c>
      <c r="E27" s="5">
        <f>C27/$F$8</f>
        <v>1000000</v>
      </c>
      <c r="F27" s="5">
        <f>E27/D27</f>
        <v>10000</v>
      </c>
      <c r="G27" s="5">
        <v>10</v>
      </c>
      <c r="H27" s="5">
        <f>C27*((1+G27/D27)^(1/$F$8)-1)</f>
        <v>105000.00000000009</v>
      </c>
    </row>
    <row r="28" spans="2:8">
      <c r="B28" s="6" t="s">
        <v>27</v>
      </c>
      <c r="C28" s="5">
        <f>C27+H27</f>
        <v>605000.00000000012</v>
      </c>
      <c r="D28" s="5">
        <f>D27+G27</f>
        <v>110</v>
      </c>
      <c r="E28" s="5">
        <f t="shared" ref="E28:E29" si="6">C28/$F$8</f>
        <v>1210000.0000000002</v>
      </c>
      <c r="F28" s="5">
        <f t="shared" ref="F28:F29" si="7">E28/D28</f>
        <v>11000.000000000002</v>
      </c>
      <c r="G28" s="5">
        <v>-100</v>
      </c>
      <c r="H28" s="5">
        <f>C28*((1+G28/D28)^(1/$F$8)-1)</f>
        <v>-600000.00000000012</v>
      </c>
    </row>
    <row r="29" spans="2:8">
      <c r="B29" s="6" t="s">
        <v>28</v>
      </c>
      <c r="C29" s="5">
        <f>C28+H28</f>
        <v>5000</v>
      </c>
      <c r="D29" s="9">
        <f>D28+G28</f>
        <v>10</v>
      </c>
      <c r="E29" s="5">
        <f t="shared" si="6"/>
        <v>10000</v>
      </c>
      <c r="F29" s="5">
        <f t="shared" si="7"/>
        <v>1000</v>
      </c>
      <c r="G29" s="5"/>
      <c r="H29" s="5"/>
    </row>
    <row r="30" spans="2:8">
      <c r="B30" s="7"/>
      <c r="C30" s="8"/>
      <c r="D30" s="8"/>
      <c r="E30" s="8"/>
      <c r="F30" s="8"/>
      <c r="G30" s="8"/>
      <c r="H30" s="8"/>
    </row>
    <row r="32" spans="2:8">
      <c r="B32" t="s">
        <v>17</v>
      </c>
    </row>
    <row r="33" spans="2:9">
      <c r="B33" s="6" t="s">
        <v>8</v>
      </c>
      <c r="C33" s="4" t="s">
        <v>1</v>
      </c>
      <c r="D33" s="4" t="s">
        <v>0</v>
      </c>
      <c r="E33" s="4" t="s">
        <v>5</v>
      </c>
      <c r="F33" s="4" t="s">
        <v>2</v>
      </c>
      <c r="G33" s="4" t="s">
        <v>29</v>
      </c>
      <c r="H33" s="4" t="s">
        <v>9</v>
      </c>
    </row>
    <row r="34" spans="2:9">
      <c r="B34" s="6"/>
      <c r="C34" s="5">
        <v>500000</v>
      </c>
      <c r="D34" s="5">
        <v>100</v>
      </c>
      <c r="E34" s="5">
        <f>C34/$F$8</f>
        <v>1000000</v>
      </c>
      <c r="F34" s="5">
        <f>E34/D34</f>
        <v>10000</v>
      </c>
      <c r="G34" s="5"/>
      <c r="H34" s="5"/>
    </row>
    <row r="35" spans="2:9">
      <c r="B35" s="6" t="s">
        <v>34</v>
      </c>
      <c r="C35" s="5">
        <f>C34-H39</f>
        <v>558012.5</v>
      </c>
      <c r="D35" s="5">
        <v>100</v>
      </c>
      <c r="E35" s="5">
        <f>C35/$F$8</f>
        <v>1116025</v>
      </c>
      <c r="F35" s="5">
        <f>E35/D35</f>
        <v>11160.25</v>
      </c>
      <c r="G35" s="5"/>
      <c r="H35" s="5"/>
    </row>
    <row r="36" spans="2:9">
      <c r="C36" s="1"/>
      <c r="D36" s="1"/>
      <c r="E36" s="1"/>
      <c r="F36" s="1"/>
      <c r="G36" s="1"/>
      <c r="H36" s="1"/>
    </row>
    <row r="37" spans="2:9">
      <c r="B37" s="6" t="s">
        <v>7</v>
      </c>
      <c r="C37" s="4" t="s">
        <v>1</v>
      </c>
      <c r="D37" s="4" t="s">
        <v>0</v>
      </c>
      <c r="E37" s="4" t="s">
        <v>5</v>
      </c>
      <c r="F37" s="4" t="s">
        <v>2</v>
      </c>
      <c r="G37" s="4" t="s">
        <v>29</v>
      </c>
      <c r="H37" s="4" t="s">
        <v>9</v>
      </c>
    </row>
    <row r="38" spans="2:9">
      <c r="B38" s="6"/>
      <c r="C38" s="5">
        <v>500000</v>
      </c>
      <c r="D38" s="5">
        <v>100</v>
      </c>
      <c r="E38" s="5">
        <f>C38/$F$8</f>
        <v>1000000</v>
      </c>
      <c r="F38" s="5">
        <f>E38/D38</f>
        <v>10000</v>
      </c>
      <c r="G38" s="5"/>
      <c r="H38" s="5"/>
    </row>
    <row r="39" spans="2:9">
      <c r="B39" s="6" t="s">
        <v>32</v>
      </c>
      <c r="C39" s="5">
        <f>C38-H43</f>
        <v>595000</v>
      </c>
      <c r="D39" s="5">
        <v>100</v>
      </c>
      <c r="E39" s="5">
        <f t="shared" ref="E39:E40" si="8">C39/$F$8</f>
        <v>1190000</v>
      </c>
      <c r="F39" s="5">
        <f t="shared" ref="F39:F40" si="9">E39/D39</f>
        <v>11900</v>
      </c>
      <c r="G39" s="5">
        <v>-5</v>
      </c>
      <c r="H39" s="5">
        <f>C39*((1+G39/D39)^(1/$F$8)-1)</f>
        <v>-58012.500000000022</v>
      </c>
    </row>
    <row r="40" spans="2:9">
      <c r="B40" s="6" t="s">
        <v>35</v>
      </c>
      <c r="C40" s="5">
        <f>C39+H39</f>
        <v>536987.5</v>
      </c>
      <c r="D40" s="5">
        <f>D39+G39</f>
        <v>95</v>
      </c>
      <c r="E40" s="5">
        <f>C40/$F$8</f>
        <v>1073975</v>
      </c>
      <c r="F40" s="5">
        <f>E40/D40</f>
        <v>11305</v>
      </c>
      <c r="G40" s="5"/>
      <c r="H40" s="5"/>
      <c r="I40" s="2"/>
    </row>
    <row r="41" spans="2:9">
      <c r="B41" s="7"/>
      <c r="C41" s="8"/>
      <c r="D41" s="8"/>
      <c r="E41" s="8"/>
      <c r="F41" s="8"/>
      <c r="G41" s="8"/>
      <c r="H41" s="8"/>
    </row>
    <row r="42" spans="2:9">
      <c r="B42" s="6" t="s">
        <v>6</v>
      </c>
      <c r="C42" s="4" t="s">
        <v>1</v>
      </c>
      <c r="D42" s="4" t="s">
        <v>0</v>
      </c>
      <c r="E42" s="4" t="s">
        <v>5</v>
      </c>
      <c r="F42" s="4" t="s">
        <v>2</v>
      </c>
      <c r="G42" s="4" t="s">
        <v>29</v>
      </c>
      <c r="H42" s="4" t="s">
        <v>9</v>
      </c>
    </row>
    <row r="43" spans="2:9">
      <c r="B43" s="6"/>
      <c r="C43" s="5">
        <v>500000</v>
      </c>
      <c r="D43" s="5">
        <v>100</v>
      </c>
      <c r="E43" s="5">
        <f>C43/$F$8</f>
        <v>1000000</v>
      </c>
      <c r="F43" s="5">
        <f>E43/D43</f>
        <v>10000</v>
      </c>
      <c r="G43" s="5">
        <v>-10</v>
      </c>
      <c r="H43" s="5">
        <f>C43*((1+G43/D43)^(1/$F$8)-1)</f>
        <v>-94999.999999999971</v>
      </c>
    </row>
    <row r="44" spans="2:9">
      <c r="B44" s="6" t="s">
        <v>33</v>
      </c>
      <c r="C44" s="5">
        <f>C43+H43</f>
        <v>405000</v>
      </c>
      <c r="D44" s="5">
        <f>D43+G43</f>
        <v>90</v>
      </c>
      <c r="E44" s="5">
        <f>C44/$F$8</f>
        <v>810000</v>
      </c>
      <c r="F44" s="5">
        <f>E44/D44</f>
        <v>9000</v>
      </c>
      <c r="G44" s="5"/>
      <c r="H44" s="5"/>
    </row>
    <row r="47" spans="2:9">
      <c r="B47" t="s">
        <v>16</v>
      </c>
    </row>
    <row r="48" spans="2:9">
      <c r="B48" s="6" t="s">
        <v>8</v>
      </c>
      <c r="C48" s="4" t="s">
        <v>1</v>
      </c>
      <c r="D48" s="4" t="s">
        <v>0</v>
      </c>
      <c r="E48" s="4" t="s">
        <v>5</v>
      </c>
      <c r="F48" s="4" t="s">
        <v>2</v>
      </c>
      <c r="G48" s="4" t="s">
        <v>29</v>
      </c>
      <c r="H48" s="4" t="s">
        <v>9</v>
      </c>
    </row>
    <row r="49" spans="2:8">
      <c r="B49" s="6"/>
      <c r="C49" s="5">
        <v>500000</v>
      </c>
      <c r="D49" s="5">
        <v>100</v>
      </c>
      <c r="E49" s="5">
        <f>C49/$F$8</f>
        <v>1000000</v>
      </c>
      <c r="F49" s="5">
        <f>E49/D49</f>
        <v>10000</v>
      </c>
      <c r="G49" s="5"/>
      <c r="H49" s="5"/>
    </row>
    <row r="50" spans="2:8">
      <c r="B50" s="6" t="s">
        <v>31</v>
      </c>
      <c r="C50" s="5">
        <f>C49-H53</f>
        <v>548750</v>
      </c>
      <c r="D50" s="5">
        <v>100</v>
      </c>
      <c r="E50" s="5">
        <f>C50/$F$8</f>
        <v>1097500</v>
      </c>
      <c r="F50" s="5">
        <f>E50/D50</f>
        <v>10975</v>
      </c>
      <c r="G50" s="5"/>
      <c r="H50" s="5"/>
    </row>
    <row r="52" spans="2:8">
      <c r="B52" s="6" t="s">
        <v>7</v>
      </c>
      <c r="C52" s="4" t="s">
        <v>1</v>
      </c>
      <c r="D52" s="4" t="s">
        <v>0</v>
      </c>
      <c r="E52" s="4" t="s">
        <v>5</v>
      </c>
      <c r="F52" s="4" t="s">
        <v>2</v>
      </c>
      <c r="G52" s="4" t="s">
        <v>29</v>
      </c>
      <c r="H52" s="4" t="s">
        <v>9</v>
      </c>
    </row>
    <row r="53" spans="2:8">
      <c r="B53" s="6"/>
      <c r="C53" s="5">
        <v>500000</v>
      </c>
      <c r="D53" s="5">
        <v>100</v>
      </c>
      <c r="E53" s="5">
        <f>C53/$F$8</f>
        <v>1000000</v>
      </c>
      <c r="F53" s="5">
        <f>E53/D53</f>
        <v>10000</v>
      </c>
      <c r="G53" s="5">
        <v>-5</v>
      </c>
      <c r="H53" s="5">
        <f>C53*((1+G53/D53)^(1/$F$8)-1)</f>
        <v>-48750.000000000015</v>
      </c>
    </row>
    <row r="54" spans="2:8">
      <c r="B54" s="6" t="s">
        <v>31</v>
      </c>
      <c r="C54" s="5">
        <f>C53+H53</f>
        <v>451250</v>
      </c>
      <c r="D54" s="5">
        <f>D53+G53</f>
        <v>95</v>
      </c>
      <c r="E54" s="5">
        <f>C54/$F$8</f>
        <v>902500</v>
      </c>
      <c r="F54" s="5">
        <f>E54/D54</f>
        <v>9500</v>
      </c>
      <c r="G54" s="5"/>
      <c r="H54" s="5"/>
    </row>
    <row r="55" spans="2:8">
      <c r="B55" s="6" t="s">
        <v>36</v>
      </c>
      <c r="C55" s="5">
        <f>C54-H58</f>
        <v>546250</v>
      </c>
      <c r="D55" s="5">
        <v>95</v>
      </c>
      <c r="E55" s="5">
        <f>C55/$F$8</f>
        <v>1092500</v>
      </c>
      <c r="F55" s="5">
        <f>E55/D55</f>
        <v>11500</v>
      </c>
      <c r="G55" s="5"/>
      <c r="H55" s="5"/>
    </row>
    <row r="56" spans="2:8">
      <c r="C56" s="1"/>
      <c r="D56" s="1"/>
      <c r="E56" s="1"/>
      <c r="F56" s="1"/>
      <c r="G56" s="1"/>
      <c r="H56" s="1"/>
    </row>
    <row r="57" spans="2:8">
      <c r="B57" s="6" t="s">
        <v>6</v>
      </c>
      <c r="C57" s="4" t="s">
        <v>1</v>
      </c>
      <c r="D57" s="4" t="s">
        <v>0</v>
      </c>
      <c r="E57" s="4" t="s">
        <v>5</v>
      </c>
      <c r="F57" s="4" t="s">
        <v>2</v>
      </c>
      <c r="G57" s="4" t="s">
        <v>29</v>
      </c>
      <c r="H57" s="4" t="s">
        <v>9</v>
      </c>
    </row>
    <row r="58" spans="2:8">
      <c r="B58" s="6"/>
      <c r="C58" s="5">
        <v>500000</v>
      </c>
      <c r="D58" s="5">
        <v>100</v>
      </c>
      <c r="E58" s="5">
        <f>C58/$F$8</f>
        <v>1000000</v>
      </c>
      <c r="F58" s="5">
        <f>E58/D58</f>
        <v>10000</v>
      </c>
      <c r="G58" s="5">
        <v>-10</v>
      </c>
      <c r="H58" s="5">
        <f>C58*((1+G58/D58)^(1/$F$8)-1)</f>
        <v>-94999.999999999971</v>
      </c>
    </row>
    <row r="59" spans="2:8">
      <c r="B59" s="6" t="s">
        <v>36</v>
      </c>
      <c r="C59" s="5">
        <f>C58+H58</f>
        <v>405000</v>
      </c>
      <c r="D59" s="5">
        <f>D58+G58</f>
        <v>90</v>
      </c>
      <c r="E59" s="5">
        <f>C59/$F$8</f>
        <v>810000</v>
      </c>
      <c r="F59" s="5">
        <f>E59/D59</f>
        <v>9000</v>
      </c>
      <c r="G59" s="5"/>
      <c r="H59" s="5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47FF-4511-4403-95D9-D1B20C91834A}">
  <dimension ref="B1:F132"/>
  <sheetViews>
    <sheetView workbookViewId="0">
      <selection activeCell="J16" sqref="J16"/>
    </sheetView>
  </sheetViews>
  <sheetFormatPr defaultRowHeight="18"/>
  <cols>
    <col min="1" max="1" width="5.8984375" customWidth="1"/>
    <col min="2" max="6" width="9.3984375" customWidth="1"/>
  </cols>
  <sheetData>
    <row r="1" spans="2:6">
      <c r="B1" t="s">
        <v>12</v>
      </c>
    </row>
    <row r="3" spans="2:6">
      <c r="B3" t="s">
        <v>3</v>
      </c>
    </row>
    <row r="4" spans="2:6">
      <c r="B4" t="s">
        <v>10</v>
      </c>
    </row>
    <row r="5" spans="2:6">
      <c r="B5" t="s">
        <v>11</v>
      </c>
    </row>
    <row r="6" spans="2:6">
      <c r="B6" t="s">
        <v>13</v>
      </c>
    </row>
    <row r="7" spans="2:6">
      <c r="B7" t="s">
        <v>14</v>
      </c>
    </row>
    <row r="8" spans="2:6">
      <c r="B8" t="s">
        <v>15</v>
      </c>
      <c r="E8" s="3" t="s">
        <v>4</v>
      </c>
      <c r="F8" s="3">
        <v>0.5</v>
      </c>
    </row>
    <row r="10" spans="2:6">
      <c r="B10" t="s">
        <v>18</v>
      </c>
    </row>
    <row r="11" spans="2:6">
      <c r="B11" s="4" t="s">
        <v>0</v>
      </c>
      <c r="C11" s="4" t="s">
        <v>2</v>
      </c>
      <c r="D11" s="4" t="s">
        <v>5</v>
      </c>
      <c r="E11" s="4" t="s">
        <v>1</v>
      </c>
      <c r="F11" s="4" t="s">
        <v>37</v>
      </c>
    </row>
    <row r="12" spans="2:6">
      <c r="B12" s="5">
        <v>100</v>
      </c>
      <c r="C12" s="5">
        <v>10000</v>
      </c>
      <c r="D12" s="5">
        <f>B12*C12</f>
        <v>1000000</v>
      </c>
      <c r="E12" s="5">
        <f>C12*B12*$F$8</f>
        <v>500000</v>
      </c>
      <c r="F12" s="6"/>
    </row>
    <row r="13" spans="2:6">
      <c r="B13" s="6">
        <v>1</v>
      </c>
      <c r="C13" s="6">
        <f>(B13/$B$12)^((1-$F$8)/$F$8)*$C$12</f>
        <v>100</v>
      </c>
      <c r="D13" s="5">
        <f t="shared" ref="D13:D76" si="0">B13*C13</f>
        <v>100</v>
      </c>
      <c r="E13" s="5">
        <f t="shared" ref="E13:E76" si="1">C13*B13*$F$8</f>
        <v>50</v>
      </c>
      <c r="F13" s="6">
        <f t="shared" ref="F13:F76" si="2">E13*((1+1/B13)^(1/$F$8)-1)</f>
        <v>150</v>
      </c>
    </row>
    <row r="14" spans="2:6">
      <c r="B14" s="6">
        <v>2</v>
      </c>
      <c r="C14" s="6">
        <f>(B14/$B$12)^((1-$F$8)/$F$8)*$C$12</f>
        <v>200</v>
      </c>
      <c r="D14" s="5">
        <f t="shared" si="0"/>
        <v>400</v>
      </c>
      <c r="E14" s="5">
        <f t="shared" si="1"/>
        <v>200</v>
      </c>
      <c r="F14" s="6">
        <f t="shared" si="2"/>
        <v>250</v>
      </c>
    </row>
    <row r="15" spans="2:6">
      <c r="B15" s="6">
        <v>3</v>
      </c>
      <c r="C15" s="6">
        <f>(B15/$B$12)^((1-$F$8)/$F$8)*$C$12</f>
        <v>300</v>
      </c>
      <c r="D15" s="5">
        <f t="shared" si="0"/>
        <v>900</v>
      </c>
      <c r="E15" s="5">
        <f t="shared" si="1"/>
        <v>450</v>
      </c>
      <c r="F15" s="6">
        <f t="shared" si="2"/>
        <v>349.99999999999994</v>
      </c>
    </row>
    <row r="16" spans="2:6">
      <c r="B16" s="6">
        <v>4</v>
      </c>
      <c r="C16" s="6">
        <f>(B16/$B$12)^((1-$F$8)/$F$8)*$C$12</f>
        <v>400</v>
      </c>
      <c r="D16" s="5">
        <f t="shared" si="0"/>
        <v>1600</v>
      </c>
      <c r="E16" s="5">
        <f t="shared" si="1"/>
        <v>800</v>
      </c>
      <c r="F16" s="6">
        <f t="shared" si="2"/>
        <v>450</v>
      </c>
    </row>
    <row r="17" spans="2:6">
      <c r="B17" s="6">
        <v>5</v>
      </c>
      <c r="C17" s="6">
        <f>(B17/$B$12)^((1-$F$8)/$F$8)*$C$12</f>
        <v>500</v>
      </c>
      <c r="D17" s="5">
        <f t="shared" si="0"/>
        <v>2500</v>
      </c>
      <c r="E17" s="5">
        <f t="shared" si="1"/>
        <v>1250</v>
      </c>
      <c r="F17" s="6">
        <f t="shared" si="2"/>
        <v>549.99999999999989</v>
      </c>
    </row>
    <row r="18" spans="2:6">
      <c r="B18" s="6">
        <v>6</v>
      </c>
      <c r="C18" s="6">
        <f>(B18/$B$12)^((1-$F$8)/$F$8)*$C$12</f>
        <v>600</v>
      </c>
      <c r="D18" s="5">
        <f t="shared" si="0"/>
        <v>3600</v>
      </c>
      <c r="E18" s="5">
        <f t="shared" si="1"/>
        <v>1800</v>
      </c>
      <c r="F18" s="6">
        <f t="shared" si="2"/>
        <v>650.00000000000045</v>
      </c>
    </row>
    <row r="19" spans="2:6">
      <c r="B19" s="6">
        <v>7</v>
      </c>
      <c r="C19" s="6">
        <f>(B19/$B$12)^((1-$F$8)/$F$8)*$C$12</f>
        <v>700.00000000000011</v>
      </c>
      <c r="D19" s="5">
        <f t="shared" si="0"/>
        <v>4900.0000000000009</v>
      </c>
      <c r="E19" s="5">
        <f t="shared" si="1"/>
        <v>2450.0000000000005</v>
      </c>
      <c r="F19" s="6">
        <f t="shared" si="2"/>
        <v>749.99999999999989</v>
      </c>
    </row>
    <row r="20" spans="2:6">
      <c r="B20" s="6">
        <v>8</v>
      </c>
      <c r="C20" s="6">
        <f>(B20/$B$12)^((1-$F$8)/$F$8)*$C$12</f>
        <v>800</v>
      </c>
      <c r="D20" s="5">
        <f t="shared" si="0"/>
        <v>6400</v>
      </c>
      <c r="E20" s="5">
        <f t="shared" si="1"/>
        <v>3200</v>
      </c>
      <c r="F20" s="6">
        <f t="shared" si="2"/>
        <v>850</v>
      </c>
    </row>
    <row r="21" spans="2:6">
      <c r="B21" s="6">
        <v>9</v>
      </c>
      <c r="C21" s="6">
        <f>(B21/$B$12)^((1-$F$8)/$F$8)*$C$12</f>
        <v>900</v>
      </c>
      <c r="D21" s="5">
        <f t="shared" si="0"/>
        <v>8100</v>
      </c>
      <c r="E21" s="5">
        <f t="shared" si="1"/>
        <v>4050</v>
      </c>
      <c r="F21" s="6">
        <f t="shared" si="2"/>
        <v>950.00000000000057</v>
      </c>
    </row>
    <row r="22" spans="2:6">
      <c r="B22" s="6">
        <v>10</v>
      </c>
      <c r="C22" s="6">
        <f>(B22/$B$12)^((1-$F$8)/$F$8)*$C$12</f>
        <v>1000</v>
      </c>
      <c r="D22" s="5">
        <f t="shared" si="0"/>
        <v>10000</v>
      </c>
      <c r="E22" s="5">
        <f t="shared" si="1"/>
        <v>5000</v>
      </c>
      <c r="F22" s="6">
        <f t="shared" si="2"/>
        <v>1050.0000000000009</v>
      </c>
    </row>
    <row r="23" spans="2:6">
      <c r="B23" s="6">
        <v>11</v>
      </c>
      <c r="C23" s="6">
        <f>(B23/$B$12)^((1-$F$8)/$F$8)*$C$12</f>
        <v>1100</v>
      </c>
      <c r="D23" s="5">
        <f t="shared" si="0"/>
        <v>12100</v>
      </c>
      <c r="E23" s="5">
        <f t="shared" si="1"/>
        <v>6050</v>
      </c>
      <c r="F23" s="6">
        <f t="shared" si="2"/>
        <v>1149.9999999999989</v>
      </c>
    </row>
    <row r="24" spans="2:6">
      <c r="B24" s="6">
        <v>12</v>
      </c>
      <c r="C24" s="6">
        <f>(B24/$B$12)^((1-$F$8)/$F$8)*$C$12</f>
        <v>1200</v>
      </c>
      <c r="D24" s="5">
        <f t="shared" si="0"/>
        <v>14400</v>
      </c>
      <c r="E24" s="5">
        <f t="shared" si="1"/>
        <v>7200</v>
      </c>
      <c r="F24" s="6">
        <f t="shared" si="2"/>
        <v>1249.9999999999989</v>
      </c>
    </row>
    <row r="25" spans="2:6">
      <c r="B25" s="6">
        <v>13</v>
      </c>
      <c r="C25" s="6">
        <f>(B25/$B$12)^((1-$F$8)/$F$8)*$C$12</f>
        <v>1300</v>
      </c>
      <c r="D25" s="5">
        <f t="shared" si="0"/>
        <v>16900</v>
      </c>
      <c r="E25" s="5">
        <f t="shared" si="1"/>
        <v>8450</v>
      </c>
      <c r="F25" s="6">
        <f t="shared" si="2"/>
        <v>1349.9999999999993</v>
      </c>
    </row>
    <row r="26" spans="2:6">
      <c r="B26" s="6">
        <v>14</v>
      </c>
      <c r="C26" s="6">
        <f>(B26/$B$12)^((1-$F$8)/$F$8)*$C$12</f>
        <v>1400.0000000000002</v>
      </c>
      <c r="D26" s="5">
        <f t="shared" si="0"/>
        <v>19600.000000000004</v>
      </c>
      <c r="E26" s="5">
        <f t="shared" si="1"/>
        <v>9800.0000000000018</v>
      </c>
      <c r="F26" s="6">
        <f t="shared" si="2"/>
        <v>1449.9999999999991</v>
      </c>
    </row>
    <row r="27" spans="2:6">
      <c r="B27" s="6">
        <v>15</v>
      </c>
      <c r="C27" s="6">
        <f>(B27/$B$12)^((1-$F$8)/$F$8)*$C$12</f>
        <v>1500</v>
      </c>
      <c r="D27" s="5">
        <f t="shared" si="0"/>
        <v>22500</v>
      </c>
      <c r="E27" s="5">
        <f t="shared" si="1"/>
        <v>11250</v>
      </c>
      <c r="F27" s="6">
        <f t="shared" si="2"/>
        <v>1550</v>
      </c>
    </row>
    <row r="28" spans="2:6">
      <c r="B28" s="6">
        <v>16</v>
      </c>
      <c r="C28" s="6">
        <f>(B28/$B$12)^((1-$F$8)/$F$8)*$C$12</f>
        <v>1600</v>
      </c>
      <c r="D28" s="5">
        <f t="shared" si="0"/>
        <v>25600</v>
      </c>
      <c r="E28" s="5">
        <f t="shared" si="1"/>
        <v>12800</v>
      </c>
      <c r="F28" s="6">
        <f t="shared" si="2"/>
        <v>1650</v>
      </c>
    </row>
    <row r="29" spans="2:6">
      <c r="B29" s="6">
        <v>17</v>
      </c>
      <c r="C29" s="6">
        <f>(B29/$B$12)^((1-$F$8)/$F$8)*$C$12</f>
        <v>1700.0000000000002</v>
      </c>
      <c r="D29" s="5">
        <f t="shared" si="0"/>
        <v>28900.000000000004</v>
      </c>
      <c r="E29" s="5">
        <f t="shared" si="1"/>
        <v>14450.000000000002</v>
      </c>
      <c r="F29" s="6">
        <f t="shared" si="2"/>
        <v>1750.0000000000014</v>
      </c>
    </row>
    <row r="30" spans="2:6">
      <c r="B30" s="6">
        <v>18</v>
      </c>
      <c r="C30" s="6">
        <f>(B30/$B$12)^((1-$F$8)/$F$8)*$C$12</f>
        <v>1800</v>
      </c>
      <c r="D30" s="5">
        <f t="shared" si="0"/>
        <v>32400</v>
      </c>
      <c r="E30" s="5">
        <f t="shared" si="1"/>
        <v>16200</v>
      </c>
      <c r="F30" s="6">
        <f t="shared" si="2"/>
        <v>1850.0000000000009</v>
      </c>
    </row>
    <row r="31" spans="2:6">
      <c r="B31" s="6">
        <v>19</v>
      </c>
      <c r="C31" s="6">
        <f>(B31/$B$12)^((1-$F$8)/$F$8)*$C$12</f>
        <v>1900</v>
      </c>
      <c r="D31" s="5">
        <f t="shared" si="0"/>
        <v>36100</v>
      </c>
      <c r="E31" s="5">
        <f t="shared" si="1"/>
        <v>18050</v>
      </c>
      <c r="F31" s="6">
        <f t="shared" si="2"/>
        <v>1949.9999999999975</v>
      </c>
    </row>
    <row r="32" spans="2:6">
      <c r="B32" s="6">
        <v>20</v>
      </c>
      <c r="C32" s="6">
        <f>(B32/$B$12)^((1-$F$8)/$F$8)*$C$12</f>
        <v>2000</v>
      </c>
      <c r="D32" s="5">
        <f t="shared" si="0"/>
        <v>40000</v>
      </c>
      <c r="E32" s="5">
        <f t="shared" si="1"/>
        <v>20000</v>
      </c>
      <c r="F32" s="6">
        <f t="shared" si="2"/>
        <v>2050.0000000000009</v>
      </c>
    </row>
    <row r="33" spans="2:6">
      <c r="B33" s="6">
        <v>21</v>
      </c>
      <c r="C33" s="6">
        <f>(B33/$B$12)^((1-$F$8)/$F$8)*$C$12</f>
        <v>2100</v>
      </c>
      <c r="D33" s="5">
        <f t="shared" si="0"/>
        <v>44100</v>
      </c>
      <c r="E33" s="5">
        <f t="shared" si="1"/>
        <v>22050</v>
      </c>
      <c r="F33" s="6">
        <f t="shared" si="2"/>
        <v>2150.0000000000009</v>
      </c>
    </row>
    <row r="34" spans="2:6">
      <c r="B34" s="6">
        <v>22</v>
      </c>
      <c r="C34" s="6">
        <f>(B34/$B$12)^((1-$F$8)/$F$8)*$C$12</f>
        <v>2200</v>
      </c>
      <c r="D34" s="5">
        <f t="shared" si="0"/>
        <v>48400</v>
      </c>
      <c r="E34" s="5">
        <f t="shared" si="1"/>
        <v>24200</v>
      </c>
      <c r="F34" s="6">
        <f t="shared" si="2"/>
        <v>2249.9999999999964</v>
      </c>
    </row>
    <row r="35" spans="2:6">
      <c r="B35" s="6">
        <v>23</v>
      </c>
      <c r="C35" s="6">
        <f>(B35/$B$12)^((1-$F$8)/$F$8)*$C$12</f>
        <v>2300</v>
      </c>
      <c r="D35" s="5">
        <f t="shared" si="0"/>
        <v>52900</v>
      </c>
      <c r="E35" s="5">
        <f t="shared" si="1"/>
        <v>26450</v>
      </c>
      <c r="F35" s="6">
        <f t="shared" si="2"/>
        <v>2349.9999999999991</v>
      </c>
    </row>
    <row r="36" spans="2:6">
      <c r="B36" s="6">
        <v>24</v>
      </c>
      <c r="C36" s="6">
        <f>(B36/$B$12)^((1-$F$8)/$F$8)*$C$12</f>
        <v>2400</v>
      </c>
      <c r="D36" s="5">
        <f t="shared" si="0"/>
        <v>57600</v>
      </c>
      <c r="E36" s="5">
        <f t="shared" si="1"/>
        <v>28800</v>
      </c>
      <c r="F36" s="6">
        <f t="shared" si="2"/>
        <v>2450.0000000000055</v>
      </c>
    </row>
    <row r="37" spans="2:6">
      <c r="B37" s="6">
        <v>25</v>
      </c>
      <c r="C37" s="6">
        <f>(B37/$B$12)^((1-$F$8)/$F$8)*$C$12</f>
        <v>2500</v>
      </c>
      <c r="D37" s="5">
        <f t="shared" si="0"/>
        <v>62500</v>
      </c>
      <c r="E37" s="5">
        <f t="shared" si="1"/>
        <v>31250</v>
      </c>
      <c r="F37" s="6">
        <f t="shared" si="2"/>
        <v>2550.0000000000036</v>
      </c>
    </row>
    <row r="38" spans="2:6">
      <c r="B38" s="6">
        <v>26</v>
      </c>
      <c r="C38" s="6">
        <f>(B38/$B$12)^((1-$F$8)/$F$8)*$C$12</f>
        <v>2600</v>
      </c>
      <c r="D38" s="5">
        <f t="shared" si="0"/>
        <v>67600</v>
      </c>
      <c r="E38" s="5">
        <f t="shared" si="1"/>
        <v>33800</v>
      </c>
      <c r="F38" s="6">
        <f t="shared" si="2"/>
        <v>2650.0000000000077</v>
      </c>
    </row>
    <row r="39" spans="2:6">
      <c r="B39" s="6">
        <v>27</v>
      </c>
      <c r="C39" s="6">
        <f>(B39/$B$12)^((1-$F$8)/$F$8)*$C$12</f>
        <v>2700</v>
      </c>
      <c r="D39" s="5">
        <f t="shared" si="0"/>
        <v>72900</v>
      </c>
      <c r="E39" s="5">
        <f t="shared" si="1"/>
        <v>36450</v>
      </c>
      <c r="F39" s="6">
        <f t="shared" si="2"/>
        <v>2749.9999999999941</v>
      </c>
    </row>
    <row r="40" spans="2:6">
      <c r="B40" s="6">
        <v>28</v>
      </c>
      <c r="C40" s="6">
        <f>(B40/$B$12)^((1-$F$8)/$F$8)*$C$12</f>
        <v>2800.0000000000005</v>
      </c>
      <c r="D40" s="5">
        <f t="shared" si="0"/>
        <v>78400.000000000015</v>
      </c>
      <c r="E40" s="5">
        <f t="shared" si="1"/>
        <v>39200.000000000007</v>
      </c>
      <c r="F40" s="6">
        <f t="shared" si="2"/>
        <v>2850.0000000000055</v>
      </c>
    </row>
    <row r="41" spans="2:6">
      <c r="B41" s="6">
        <v>29</v>
      </c>
      <c r="C41" s="6">
        <f>(B41/$B$12)^((1-$F$8)/$F$8)*$C$12</f>
        <v>2900</v>
      </c>
      <c r="D41" s="5">
        <f t="shared" si="0"/>
        <v>84100</v>
      </c>
      <c r="E41" s="5">
        <f t="shared" si="1"/>
        <v>42050</v>
      </c>
      <c r="F41" s="6">
        <f t="shared" si="2"/>
        <v>2950.0000000000077</v>
      </c>
    </row>
    <row r="42" spans="2:6">
      <c r="B42" s="6">
        <v>30</v>
      </c>
      <c r="C42" s="6">
        <f>(B42/$B$12)^((1-$F$8)/$F$8)*$C$12</f>
        <v>3000</v>
      </c>
      <c r="D42" s="5">
        <f t="shared" si="0"/>
        <v>90000</v>
      </c>
      <c r="E42" s="5">
        <f t="shared" si="1"/>
        <v>45000</v>
      </c>
      <c r="F42" s="6">
        <f t="shared" si="2"/>
        <v>3050.0000000000073</v>
      </c>
    </row>
    <row r="43" spans="2:6">
      <c r="B43" s="6">
        <v>31</v>
      </c>
      <c r="C43" s="6">
        <f>(B43/$B$12)^((1-$F$8)/$F$8)*$C$12</f>
        <v>3100</v>
      </c>
      <c r="D43" s="5">
        <f t="shared" si="0"/>
        <v>96100</v>
      </c>
      <c r="E43" s="5">
        <f t="shared" si="1"/>
        <v>48050</v>
      </c>
      <c r="F43" s="6">
        <f t="shared" si="2"/>
        <v>3149.9999999999941</v>
      </c>
    </row>
    <row r="44" spans="2:6">
      <c r="B44" s="6">
        <v>32</v>
      </c>
      <c r="C44" s="6">
        <f>(B44/$B$12)^((1-$F$8)/$F$8)*$C$12</f>
        <v>3200</v>
      </c>
      <c r="D44" s="5">
        <f t="shared" si="0"/>
        <v>102400</v>
      </c>
      <c r="E44" s="5">
        <f t="shared" si="1"/>
        <v>51200</v>
      </c>
      <c r="F44" s="6">
        <f t="shared" si="2"/>
        <v>3250</v>
      </c>
    </row>
    <row r="45" spans="2:6">
      <c r="B45" s="6">
        <v>33</v>
      </c>
      <c r="C45" s="6">
        <f>(B45/$B$12)^((1-$F$8)/$F$8)*$C$12</f>
        <v>3300</v>
      </c>
      <c r="D45" s="5">
        <f t="shared" si="0"/>
        <v>108900</v>
      </c>
      <c r="E45" s="5">
        <f t="shared" si="1"/>
        <v>54450</v>
      </c>
      <c r="F45" s="6">
        <f t="shared" si="2"/>
        <v>3349.9999999999995</v>
      </c>
    </row>
    <row r="46" spans="2:6">
      <c r="B46" s="6">
        <v>34</v>
      </c>
      <c r="C46" s="6">
        <f>(B46/$B$12)^((1-$F$8)/$F$8)*$C$12</f>
        <v>3400.0000000000005</v>
      </c>
      <c r="D46" s="5">
        <f t="shared" si="0"/>
        <v>115600.00000000001</v>
      </c>
      <c r="E46" s="5">
        <f t="shared" si="1"/>
        <v>57800.000000000007</v>
      </c>
      <c r="F46" s="6">
        <f t="shared" si="2"/>
        <v>3449.9999999999859</v>
      </c>
    </row>
    <row r="47" spans="2:6">
      <c r="B47" s="6">
        <v>35</v>
      </c>
      <c r="C47" s="6">
        <f>(B47/$B$12)^((1-$F$8)/$F$8)*$C$12</f>
        <v>3500</v>
      </c>
      <c r="D47" s="5">
        <f t="shared" si="0"/>
        <v>122500</v>
      </c>
      <c r="E47" s="5">
        <f t="shared" si="1"/>
        <v>61250</v>
      </c>
      <c r="F47" s="6">
        <f t="shared" si="2"/>
        <v>3549.9999999999882</v>
      </c>
    </row>
    <row r="48" spans="2:6">
      <c r="B48" s="6">
        <v>36</v>
      </c>
      <c r="C48" s="6">
        <f>(B48/$B$12)^((1-$F$8)/$F$8)*$C$12</f>
        <v>3600</v>
      </c>
      <c r="D48" s="5">
        <f t="shared" si="0"/>
        <v>129600</v>
      </c>
      <c r="E48" s="5">
        <f t="shared" si="1"/>
        <v>64800</v>
      </c>
      <c r="F48" s="6">
        <f t="shared" si="2"/>
        <v>3649.9999999999836</v>
      </c>
    </row>
    <row r="49" spans="2:6">
      <c r="B49" s="6">
        <v>37</v>
      </c>
      <c r="C49" s="6">
        <f>(B49/$B$12)^((1-$F$8)/$F$8)*$C$12</f>
        <v>3700</v>
      </c>
      <c r="D49" s="5">
        <f t="shared" si="0"/>
        <v>136900</v>
      </c>
      <c r="E49" s="5">
        <f t="shared" si="1"/>
        <v>68450</v>
      </c>
      <c r="F49" s="6">
        <f t="shared" si="2"/>
        <v>3749.9999999999909</v>
      </c>
    </row>
    <row r="50" spans="2:6">
      <c r="B50" s="6">
        <v>38</v>
      </c>
      <c r="C50" s="6">
        <f>(B50/$B$12)^((1-$F$8)/$F$8)*$C$12</f>
        <v>3800</v>
      </c>
      <c r="D50" s="5">
        <f t="shared" si="0"/>
        <v>144400</v>
      </c>
      <c r="E50" s="5">
        <f t="shared" si="1"/>
        <v>72200</v>
      </c>
      <c r="F50" s="6">
        <f t="shared" si="2"/>
        <v>3850.0000000000073</v>
      </c>
    </row>
    <row r="51" spans="2:6">
      <c r="B51" s="6">
        <v>39</v>
      </c>
      <c r="C51" s="6">
        <f>(B51/$B$12)^((1-$F$8)/$F$8)*$C$12</f>
        <v>3900</v>
      </c>
      <c r="D51" s="5">
        <f t="shared" si="0"/>
        <v>152100</v>
      </c>
      <c r="E51" s="5">
        <f t="shared" si="1"/>
        <v>76050</v>
      </c>
      <c r="F51" s="6">
        <f t="shared" si="2"/>
        <v>3949.9999999999809</v>
      </c>
    </row>
    <row r="52" spans="2:6">
      <c r="B52" s="6">
        <v>40</v>
      </c>
      <c r="C52" s="6">
        <f>(B52/$B$12)^((1-$F$8)/$F$8)*$C$12</f>
        <v>4000</v>
      </c>
      <c r="D52" s="5">
        <f t="shared" si="0"/>
        <v>160000</v>
      </c>
      <c r="E52" s="5">
        <f t="shared" si="1"/>
        <v>80000</v>
      </c>
      <c r="F52" s="6">
        <f t="shared" si="2"/>
        <v>4049.9999999999936</v>
      </c>
    </row>
    <row r="53" spans="2:6">
      <c r="B53" s="6">
        <v>41</v>
      </c>
      <c r="C53" s="6">
        <f>(B53/$B$12)^((1-$F$8)/$F$8)*$C$12</f>
        <v>4100</v>
      </c>
      <c r="D53" s="5">
        <f t="shared" si="0"/>
        <v>168100</v>
      </c>
      <c r="E53" s="5">
        <f t="shared" si="1"/>
        <v>84050</v>
      </c>
      <c r="F53" s="6">
        <f t="shared" si="2"/>
        <v>4150</v>
      </c>
    </row>
    <row r="54" spans="2:6">
      <c r="B54" s="6">
        <v>42</v>
      </c>
      <c r="C54" s="6">
        <f>(B54/$B$12)^((1-$F$8)/$F$8)*$C$12</f>
        <v>4200</v>
      </c>
      <c r="D54" s="5">
        <f t="shared" si="0"/>
        <v>176400</v>
      </c>
      <c r="E54" s="5">
        <f t="shared" si="1"/>
        <v>88200</v>
      </c>
      <c r="F54" s="6">
        <f t="shared" si="2"/>
        <v>4249.9999999999936</v>
      </c>
    </row>
    <row r="55" spans="2:6">
      <c r="B55" s="6">
        <v>43</v>
      </c>
      <c r="C55" s="6">
        <f>(B55/$B$12)^((1-$F$8)/$F$8)*$C$12</f>
        <v>4300</v>
      </c>
      <c r="D55" s="5">
        <f t="shared" si="0"/>
        <v>184900</v>
      </c>
      <c r="E55" s="5">
        <f t="shared" si="1"/>
        <v>92450</v>
      </c>
      <c r="F55" s="6">
        <f t="shared" si="2"/>
        <v>4350.00000000001</v>
      </c>
    </row>
    <row r="56" spans="2:6">
      <c r="B56" s="6">
        <v>44</v>
      </c>
      <c r="C56" s="6">
        <f>(B56/$B$12)^((1-$F$8)/$F$8)*$C$12</f>
        <v>4400</v>
      </c>
      <c r="D56" s="5">
        <f t="shared" si="0"/>
        <v>193600</v>
      </c>
      <c r="E56" s="5">
        <f t="shared" si="1"/>
        <v>96800</v>
      </c>
      <c r="F56" s="6">
        <f t="shared" si="2"/>
        <v>4450.0000000000055</v>
      </c>
    </row>
    <row r="57" spans="2:6">
      <c r="B57" s="6">
        <v>45</v>
      </c>
      <c r="C57" s="6">
        <f>(B57/$B$12)^((1-$F$8)/$F$8)*$C$12</f>
        <v>4500</v>
      </c>
      <c r="D57" s="5">
        <f t="shared" si="0"/>
        <v>202500</v>
      </c>
      <c r="E57" s="5">
        <f t="shared" si="1"/>
        <v>101250</v>
      </c>
      <c r="F57" s="6">
        <f t="shared" si="2"/>
        <v>4549.9999999999745</v>
      </c>
    </row>
    <row r="58" spans="2:6">
      <c r="B58" s="6">
        <v>46</v>
      </c>
      <c r="C58" s="6">
        <f>(B58/$B$12)^((1-$F$8)/$F$8)*$C$12</f>
        <v>4600</v>
      </c>
      <c r="D58" s="5">
        <f t="shared" si="0"/>
        <v>211600</v>
      </c>
      <c r="E58" s="5">
        <f t="shared" si="1"/>
        <v>105800</v>
      </c>
      <c r="F58" s="6">
        <f t="shared" si="2"/>
        <v>4650.0000000000264</v>
      </c>
    </row>
    <row r="59" spans="2:6">
      <c r="B59" s="6">
        <v>47</v>
      </c>
      <c r="C59" s="6">
        <f>(B59/$B$12)^((1-$F$8)/$F$8)*$C$12</f>
        <v>4700</v>
      </c>
      <c r="D59" s="5">
        <f t="shared" si="0"/>
        <v>220900</v>
      </c>
      <c r="E59" s="5">
        <f t="shared" si="1"/>
        <v>110450</v>
      </c>
      <c r="F59" s="6">
        <f t="shared" si="2"/>
        <v>4749.9999999999836</v>
      </c>
    </row>
    <row r="60" spans="2:6">
      <c r="B60" s="6">
        <v>48</v>
      </c>
      <c r="C60" s="6">
        <f>(B60/$B$12)^((1-$F$8)/$F$8)*$C$12</f>
        <v>4800</v>
      </c>
      <c r="D60" s="5">
        <f t="shared" si="0"/>
        <v>230400</v>
      </c>
      <c r="E60" s="5">
        <f t="shared" si="1"/>
        <v>115200</v>
      </c>
      <c r="F60" s="6">
        <f t="shared" si="2"/>
        <v>4849.9999999999718</v>
      </c>
    </row>
    <row r="61" spans="2:6">
      <c r="B61" s="6">
        <v>49</v>
      </c>
      <c r="C61" s="6">
        <f>(B61/$B$12)^((1-$F$8)/$F$8)*$C$12</f>
        <v>4900</v>
      </c>
      <c r="D61" s="5">
        <f t="shared" si="0"/>
        <v>240100</v>
      </c>
      <c r="E61" s="5">
        <f t="shared" si="1"/>
        <v>120050</v>
      </c>
      <c r="F61" s="6">
        <f t="shared" si="2"/>
        <v>4950.0000000000073</v>
      </c>
    </row>
    <row r="62" spans="2:6">
      <c r="B62" s="6">
        <v>50</v>
      </c>
      <c r="C62" s="6">
        <f>(B62/$B$12)^((1-$F$8)/$F$8)*$C$12</f>
        <v>5000</v>
      </c>
      <c r="D62" s="5">
        <f t="shared" si="0"/>
        <v>250000</v>
      </c>
      <c r="E62" s="5">
        <f t="shared" si="1"/>
        <v>125000</v>
      </c>
      <c r="F62" s="6">
        <f t="shared" si="2"/>
        <v>5049.9999999999991</v>
      </c>
    </row>
    <row r="63" spans="2:6">
      <c r="B63" s="6">
        <v>51</v>
      </c>
      <c r="C63" s="6">
        <f>(B63/$B$12)^((1-$F$8)/$F$8)*$C$12</f>
        <v>5100</v>
      </c>
      <c r="D63" s="5">
        <f t="shared" si="0"/>
        <v>260100</v>
      </c>
      <c r="E63" s="5">
        <f t="shared" si="1"/>
        <v>130050</v>
      </c>
      <c r="F63" s="6">
        <f t="shared" si="2"/>
        <v>5149.99999999997</v>
      </c>
    </row>
    <row r="64" spans="2:6">
      <c r="B64" s="6">
        <v>52</v>
      </c>
      <c r="C64" s="6">
        <f>(B64/$B$12)^((1-$F$8)/$F$8)*$C$12</f>
        <v>5200</v>
      </c>
      <c r="D64" s="5">
        <f t="shared" si="0"/>
        <v>270400</v>
      </c>
      <c r="E64" s="5">
        <f t="shared" si="1"/>
        <v>135200</v>
      </c>
      <c r="F64" s="6">
        <f t="shared" si="2"/>
        <v>5249.9999999999836</v>
      </c>
    </row>
    <row r="65" spans="2:6">
      <c r="B65" s="6">
        <v>53</v>
      </c>
      <c r="C65" s="6">
        <f>(B65/$B$12)^((1-$F$8)/$F$8)*$C$12</f>
        <v>5300</v>
      </c>
      <c r="D65" s="5">
        <f t="shared" si="0"/>
        <v>280900</v>
      </c>
      <c r="E65" s="5">
        <f t="shared" si="1"/>
        <v>140450</v>
      </c>
      <c r="F65" s="6">
        <f t="shared" si="2"/>
        <v>5350.0000000000091</v>
      </c>
    </row>
    <row r="66" spans="2:6">
      <c r="B66" s="6">
        <v>54</v>
      </c>
      <c r="C66" s="6">
        <f>(B66/$B$12)^((1-$F$8)/$F$8)*$C$12</f>
        <v>5400</v>
      </c>
      <c r="D66" s="5">
        <f t="shared" si="0"/>
        <v>291600</v>
      </c>
      <c r="E66" s="5">
        <f t="shared" si="1"/>
        <v>145800</v>
      </c>
      <c r="F66" s="6">
        <f t="shared" si="2"/>
        <v>5450.0000000000382</v>
      </c>
    </row>
    <row r="67" spans="2:6">
      <c r="B67" s="6">
        <v>55</v>
      </c>
      <c r="C67" s="6">
        <f>(B67/$B$12)^((1-$F$8)/$F$8)*$C$12</f>
        <v>5500</v>
      </c>
      <c r="D67" s="5">
        <f t="shared" si="0"/>
        <v>302500</v>
      </c>
      <c r="E67" s="5">
        <f t="shared" si="1"/>
        <v>151250</v>
      </c>
      <c r="F67" s="6">
        <f t="shared" si="2"/>
        <v>5549.9999999999536</v>
      </c>
    </row>
    <row r="68" spans="2:6">
      <c r="B68" s="6">
        <v>56</v>
      </c>
      <c r="C68" s="6">
        <f>(B68/$B$12)^((1-$F$8)/$F$8)*$C$12</f>
        <v>5600.0000000000009</v>
      </c>
      <c r="D68" s="5">
        <f t="shared" si="0"/>
        <v>313600.00000000006</v>
      </c>
      <c r="E68" s="5">
        <f t="shared" si="1"/>
        <v>156800.00000000003</v>
      </c>
      <c r="F68" s="6">
        <f t="shared" si="2"/>
        <v>5649.99999999997</v>
      </c>
    </row>
    <row r="69" spans="2:6">
      <c r="B69" s="6">
        <v>57</v>
      </c>
      <c r="C69" s="6">
        <f>(B69/$B$12)^((1-$F$8)/$F$8)*$C$12</f>
        <v>5699.9999999999991</v>
      </c>
      <c r="D69" s="5">
        <f t="shared" si="0"/>
        <v>324899.99999999994</v>
      </c>
      <c r="E69" s="5">
        <f t="shared" si="1"/>
        <v>162449.99999999997</v>
      </c>
      <c r="F69" s="6">
        <f t="shared" si="2"/>
        <v>5750.0000000000164</v>
      </c>
    </row>
    <row r="70" spans="2:6">
      <c r="B70" s="6">
        <v>58</v>
      </c>
      <c r="C70" s="6">
        <f>(B70/$B$12)^((1-$F$8)/$F$8)*$C$12</f>
        <v>5800</v>
      </c>
      <c r="D70" s="5">
        <f t="shared" si="0"/>
        <v>336400</v>
      </c>
      <c r="E70" s="5">
        <f t="shared" si="1"/>
        <v>168200</v>
      </c>
      <c r="F70" s="6">
        <f t="shared" si="2"/>
        <v>5849.9999999999573</v>
      </c>
    </row>
    <row r="71" spans="2:6">
      <c r="B71" s="6">
        <v>59</v>
      </c>
      <c r="C71" s="6">
        <f>(B71/$B$12)^((1-$F$8)/$F$8)*$C$12</f>
        <v>5900</v>
      </c>
      <c r="D71" s="5">
        <f t="shared" si="0"/>
        <v>348100</v>
      </c>
      <c r="E71" s="5">
        <f t="shared" si="1"/>
        <v>174050</v>
      </c>
      <c r="F71" s="6">
        <f t="shared" si="2"/>
        <v>5949.9999999999845</v>
      </c>
    </row>
    <row r="72" spans="2:6">
      <c r="B72" s="6">
        <v>60</v>
      </c>
      <c r="C72" s="6">
        <f>(B72/$B$12)^((1-$F$8)/$F$8)*$C$12</f>
        <v>6000</v>
      </c>
      <c r="D72" s="5">
        <f t="shared" si="0"/>
        <v>360000</v>
      </c>
      <c r="E72" s="5">
        <f t="shared" si="1"/>
        <v>180000</v>
      </c>
      <c r="F72" s="6">
        <f t="shared" si="2"/>
        <v>6049.9999999999864</v>
      </c>
    </row>
    <row r="73" spans="2:6">
      <c r="B73" s="6">
        <v>61</v>
      </c>
      <c r="C73" s="6">
        <f>(B73/$B$12)^((1-$F$8)/$F$8)*$C$12</f>
        <v>6100</v>
      </c>
      <c r="D73" s="5">
        <f t="shared" si="0"/>
        <v>372100</v>
      </c>
      <c r="E73" s="5">
        <f t="shared" si="1"/>
        <v>186050</v>
      </c>
      <c r="F73" s="6">
        <f t="shared" si="2"/>
        <v>6149.9999999999936</v>
      </c>
    </row>
    <row r="74" spans="2:6">
      <c r="B74" s="6">
        <v>62</v>
      </c>
      <c r="C74" s="6">
        <f>(B74/$B$12)^((1-$F$8)/$F$8)*$C$12</f>
        <v>6200</v>
      </c>
      <c r="D74" s="5">
        <f t="shared" si="0"/>
        <v>384400</v>
      </c>
      <c r="E74" s="5">
        <f t="shared" si="1"/>
        <v>192200</v>
      </c>
      <c r="F74" s="6">
        <f t="shared" si="2"/>
        <v>6249.9999999999809</v>
      </c>
    </row>
    <row r="75" spans="2:6">
      <c r="B75" s="6">
        <v>63</v>
      </c>
      <c r="C75" s="6">
        <f>(B75/$B$12)^((1-$F$8)/$F$8)*$C$12</f>
        <v>6300</v>
      </c>
      <c r="D75" s="5">
        <f t="shared" si="0"/>
        <v>396900</v>
      </c>
      <c r="E75" s="5">
        <f t="shared" si="1"/>
        <v>198450</v>
      </c>
      <c r="F75" s="6">
        <f t="shared" si="2"/>
        <v>6349.9999999999764</v>
      </c>
    </row>
    <row r="76" spans="2:6">
      <c r="B76" s="6">
        <v>64</v>
      </c>
      <c r="C76" s="6">
        <f>(B76/$B$12)^((1-$F$8)/$F$8)*$C$12</f>
        <v>6400</v>
      </c>
      <c r="D76" s="5">
        <f t="shared" si="0"/>
        <v>409600</v>
      </c>
      <c r="E76" s="5">
        <f t="shared" si="1"/>
        <v>204800</v>
      </c>
      <c r="F76" s="6">
        <f t="shared" si="2"/>
        <v>6450</v>
      </c>
    </row>
    <row r="77" spans="2:6">
      <c r="B77" s="6">
        <v>65</v>
      </c>
      <c r="C77" s="6">
        <f>(B77/$B$12)^((1-$F$8)/$F$8)*$C$12</f>
        <v>6500</v>
      </c>
      <c r="D77" s="5">
        <f t="shared" ref="D77:D140" si="3">B77*C77</f>
        <v>422500</v>
      </c>
      <c r="E77" s="5">
        <f t="shared" ref="E77:E140" si="4">C77*B77*$F$8</f>
        <v>211250</v>
      </c>
      <c r="F77" s="6">
        <f t="shared" ref="F77:F101" si="5">E77*((1+1/B77)^(1/$F$8)-1)</f>
        <v>6549.9999999999754</v>
      </c>
    </row>
    <row r="78" spans="2:6">
      <c r="B78" s="6">
        <v>66</v>
      </c>
      <c r="C78" s="6">
        <f>(B78/$B$12)^((1-$F$8)/$F$8)*$C$12</f>
        <v>6600</v>
      </c>
      <c r="D78" s="5">
        <f t="shared" si="3"/>
        <v>435600</v>
      </c>
      <c r="E78" s="5">
        <f t="shared" si="4"/>
        <v>217800</v>
      </c>
      <c r="F78" s="6">
        <f t="shared" si="5"/>
        <v>6650.0000000000091</v>
      </c>
    </row>
    <row r="79" spans="2:6">
      <c r="B79" s="6">
        <v>67</v>
      </c>
      <c r="C79" s="6">
        <f>(B79/$B$12)^((1-$F$8)/$F$8)*$C$12</f>
        <v>6700</v>
      </c>
      <c r="D79" s="5">
        <f t="shared" si="3"/>
        <v>448900</v>
      </c>
      <c r="E79" s="5">
        <f t="shared" si="4"/>
        <v>224450</v>
      </c>
      <c r="F79" s="6">
        <f t="shared" si="5"/>
        <v>6750.0000000000073</v>
      </c>
    </row>
    <row r="80" spans="2:6">
      <c r="B80" s="6">
        <v>68</v>
      </c>
      <c r="C80" s="6">
        <f>(B80/$B$12)^((1-$F$8)/$F$8)*$C$12</f>
        <v>6800.0000000000009</v>
      </c>
      <c r="D80" s="5">
        <f t="shared" si="3"/>
        <v>462400.00000000006</v>
      </c>
      <c r="E80" s="5">
        <f t="shared" si="4"/>
        <v>231200.00000000003</v>
      </c>
      <c r="F80" s="6">
        <f t="shared" si="5"/>
        <v>6849.9999999999618</v>
      </c>
    </row>
    <row r="81" spans="2:6">
      <c r="B81" s="6">
        <v>69</v>
      </c>
      <c r="C81" s="6">
        <f>(B81/$B$12)^((1-$F$8)/$F$8)*$C$12</f>
        <v>6899.9999999999991</v>
      </c>
      <c r="D81" s="5">
        <f t="shared" si="3"/>
        <v>476099.99999999994</v>
      </c>
      <c r="E81" s="5">
        <f t="shared" si="4"/>
        <v>238049.99999999997</v>
      </c>
      <c r="F81" s="6">
        <f t="shared" si="5"/>
        <v>6950.0000000000182</v>
      </c>
    </row>
    <row r="82" spans="2:6">
      <c r="B82" s="6">
        <v>70</v>
      </c>
      <c r="C82" s="6">
        <f>(B82/$B$12)^((1-$F$8)/$F$8)*$C$12</f>
        <v>7000</v>
      </c>
      <c r="D82" s="5">
        <f t="shared" si="3"/>
        <v>490000</v>
      </c>
      <c r="E82" s="5">
        <f t="shared" si="4"/>
        <v>245000</v>
      </c>
      <c r="F82" s="6">
        <f t="shared" si="5"/>
        <v>7049.9999999999482</v>
      </c>
    </row>
    <row r="83" spans="2:6">
      <c r="B83" s="6">
        <v>71</v>
      </c>
      <c r="C83" s="6">
        <f>(B83/$B$12)^((1-$F$8)/$F$8)*$C$12</f>
        <v>7100</v>
      </c>
      <c r="D83" s="5">
        <f t="shared" si="3"/>
        <v>504100</v>
      </c>
      <c r="E83" s="5">
        <f t="shared" si="4"/>
        <v>252050</v>
      </c>
      <c r="F83" s="6">
        <f t="shared" si="5"/>
        <v>7149.9999999999854</v>
      </c>
    </row>
    <row r="84" spans="2:6">
      <c r="B84" s="6">
        <v>72</v>
      </c>
      <c r="C84" s="6">
        <f>(B84/$B$12)^((1-$F$8)/$F$8)*$C$12</f>
        <v>7200</v>
      </c>
      <c r="D84" s="5">
        <f t="shared" si="3"/>
        <v>518400</v>
      </c>
      <c r="E84" s="5">
        <f t="shared" si="4"/>
        <v>259200</v>
      </c>
      <c r="F84" s="6">
        <f t="shared" si="5"/>
        <v>7249.9999999999563</v>
      </c>
    </row>
    <row r="85" spans="2:6">
      <c r="B85" s="6">
        <v>73</v>
      </c>
      <c r="C85" s="6">
        <f>(B85/$B$12)^((1-$F$8)/$F$8)*$C$12</f>
        <v>7300</v>
      </c>
      <c r="D85" s="5">
        <f t="shared" si="3"/>
        <v>532900</v>
      </c>
      <c r="E85" s="5">
        <f t="shared" si="4"/>
        <v>266450</v>
      </c>
      <c r="F85" s="6">
        <f t="shared" si="5"/>
        <v>7350.0000000000055</v>
      </c>
    </row>
    <row r="86" spans="2:6">
      <c r="B86" s="6">
        <v>74</v>
      </c>
      <c r="C86" s="6">
        <f>(B86/$B$12)^((1-$F$8)/$F$8)*$C$12</f>
        <v>7400</v>
      </c>
      <c r="D86" s="5">
        <f t="shared" si="3"/>
        <v>547600</v>
      </c>
      <c r="E86" s="5">
        <f t="shared" si="4"/>
        <v>273800</v>
      </c>
      <c r="F86" s="6">
        <f t="shared" si="5"/>
        <v>7450.0000000000591</v>
      </c>
    </row>
    <row r="87" spans="2:6">
      <c r="B87" s="6">
        <v>75</v>
      </c>
      <c r="C87" s="6">
        <f>(B87/$B$12)^((1-$F$8)/$F$8)*$C$12</f>
        <v>7500</v>
      </c>
      <c r="D87" s="5">
        <f t="shared" si="3"/>
        <v>562500</v>
      </c>
      <c r="E87" s="5">
        <f t="shared" si="4"/>
        <v>281250</v>
      </c>
      <c r="F87" s="6">
        <f t="shared" si="5"/>
        <v>7550.0000000000637</v>
      </c>
    </row>
    <row r="88" spans="2:6">
      <c r="B88" s="6">
        <v>76</v>
      </c>
      <c r="C88" s="6">
        <f>(B88/$B$12)^((1-$F$8)/$F$8)*$C$12</f>
        <v>7600</v>
      </c>
      <c r="D88" s="5">
        <f t="shared" si="3"/>
        <v>577600</v>
      </c>
      <c r="E88" s="5">
        <f t="shared" si="4"/>
        <v>288800</v>
      </c>
      <c r="F88" s="6">
        <f t="shared" si="5"/>
        <v>7649.9999999999709</v>
      </c>
    </row>
    <row r="89" spans="2:6">
      <c r="B89" s="6">
        <v>77</v>
      </c>
      <c r="C89" s="6">
        <f>(B89/$B$12)^((1-$F$8)/$F$8)*$C$12</f>
        <v>7700</v>
      </c>
      <c r="D89" s="5">
        <f t="shared" si="3"/>
        <v>592900</v>
      </c>
      <c r="E89" s="5">
        <f t="shared" si="4"/>
        <v>296450</v>
      </c>
      <c r="F89" s="6">
        <f t="shared" si="5"/>
        <v>7749.9999999999409</v>
      </c>
    </row>
    <row r="90" spans="2:6">
      <c r="B90" s="6">
        <v>78</v>
      </c>
      <c r="C90" s="6">
        <f>(B90/$B$12)^((1-$F$8)/$F$8)*$C$12</f>
        <v>7800</v>
      </c>
      <c r="D90" s="5">
        <f t="shared" si="3"/>
        <v>608400</v>
      </c>
      <c r="E90" s="5">
        <f t="shared" si="4"/>
        <v>304200</v>
      </c>
      <c r="F90" s="6">
        <f t="shared" si="5"/>
        <v>7849.9999999999673</v>
      </c>
    </row>
    <row r="91" spans="2:6">
      <c r="B91" s="6">
        <v>79</v>
      </c>
      <c r="C91" s="6">
        <f>(B91/$B$12)^((1-$F$8)/$F$8)*$C$12</f>
        <v>7900</v>
      </c>
      <c r="D91" s="5">
        <f t="shared" si="3"/>
        <v>624100</v>
      </c>
      <c r="E91" s="5">
        <f t="shared" si="4"/>
        <v>312050</v>
      </c>
      <c r="F91" s="6">
        <f t="shared" si="5"/>
        <v>7950.0000000000127</v>
      </c>
    </row>
    <row r="92" spans="2:6">
      <c r="B92" s="6">
        <v>80</v>
      </c>
      <c r="C92" s="6">
        <f>(B92/$B$12)^((1-$F$8)/$F$8)*$C$12</f>
        <v>8000</v>
      </c>
      <c r="D92" s="5">
        <f t="shared" si="3"/>
        <v>640000</v>
      </c>
      <c r="E92" s="5">
        <f t="shared" si="4"/>
        <v>320000</v>
      </c>
      <c r="F92" s="6">
        <f t="shared" si="5"/>
        <v>8049.9999999999973</v>
      </c>
    </row>
    <row r="93" spans="2:6">
      <c r="B93" s="6">
        <v>81</v>
      </c>
      <c r="C93" s="6">
        <f>(B93/$B$12)^((1-$F$8)/$F$8)*$C$12</f>
        <v>8100.0000000000009</v>
      </c>
      <c r="D93" s="5">
        <f t="shared" si="3"/>
        <v>656100.00000000012</v>
      </c>
      <c r="E93" s="5">
        <f t="shared" si="4"/>
        <v>328050.00000000006</v>
      </c>
      <c r="F93" s="6">
        <f t="shared" si="5"/>
        <v>8150.0000000000518</v>
      </c>
    </row>
    <row r="94" spans="2:6">
      <c r="B94" s="6">
        <v>82</v>
      </c>
      <c r="C94" s="6">
        <f>(B94/$B$12)^((1-$F$8)/$F$8)*$C$12</f>
        <v>8200</v>
      </c>
      <c r="D94" s="5">
        <f t="shared" si="3"/>
        <v>672400</v>
      </c>
      <c r="E94" s="5">
        <f t="shared" si="4"/>
        <v>336200</v>
      </c>
      <c r="F94" s="6">
        <f t="shared" si="5"/>
        <v>8250.0000000000036</v>
      </c>
    </row>
    <row r="95" spans="2:6">
      <c r="B95" s="6">
        <v>83</v>
      </c>
      <c r="C95" s="6">
        <f>(B95/$B$12)^((1-$F$8)/$F$8)*$C$12</f>
        <v>8300</v>
      </c>
      <c r="D95" s="5">
        <f t="shared" si="3"/>
        <v>688900</v>
      </c>
      <c r="E95" s="5">
        <f t="shared" si="4"/>
        <v>344450</v>
      </c>
      <c r="F95" s="6">
        <f t="shared" si="5"/>
        <v>8349.9999999999873</v>
      </c>
    </row>
    <row r="96" spans="2:6">
      <c r="B96" s="6">
        <v>84</v>
      </c>
      <c r="C96" s="6">
        <f>(B96/$B$12)^((1-$F$8)/$F$8)*$C$12</f>
        <v>8400</v>
      </c>
      <c r="D96" s="5">
        <f t="shared" si="3"/>
        <v>705600</v>
      </c>
      <c r="E96" s="5">
        <f t="shared" si="4"/>
        <v>352800</v>
      </c>
      <c r="F96" s="6">
        <f t="shared" si="5"/>
        <v>8449.9999999999582</v>
      </c>
    </row>
    <row r="97" spans="2:6">
      <c r="B97" s="6">
        <v>85</v>
      </c>
      <c r="C97" s="6">
        <f>(B97/$B$12)^((1-$F$8)/$F$8)*$C$12</f>
        <v>8500</v>
      </c>
      <c r="D97" s="5">
        <f t="shared" si="3"/>
        <v>722500</v>
      </c>
      <c r="E97" s="5">
        <f t="shared" si="4"/>
        <v>361250</v>
      </c>
      <c r="F97" s="6">
        <f t="shared" si="5"/>
        <v>8549.9999999999382</v>
      </c>
    </row>
    <row r="98" spans="2:6">
      <c r="B98" s="6">
        <v>86</v>
      </c>
      <c r="C98" s="6">
        <f>(B98/$B$12)^((1-$F$8)/$F$8)*$C$12</f>
        <v>8600</v>
      </c>
      <c r="D98" s="5">
        <f t="shared" si="3"/>
        <v>739600</v>
      </c>
      <c r="E98" s="5">
        <f t="shared" si="4"/>
        <v>369800</v>
      </c>
      <c r="F98" s="6">
        <f t="shared" si="5"/>
        <v>8650.0000000000164</v>
      </c>
    </row>
    <row r="99" spans="2:6">
      <c r="B99" s="6">
        <v>87</v>
      </c>
      <c r="C99" s="6">
        <f>(B99/$B$12)^((1-$F$8)/$F$8)*$C$12</f>
        <v>8700</v>
      </c>
      <c r="D99" s="5">
        <f t="shared" si="3"/>
        <v>756900</v>
      </c>
      <c r="E99" s="5">
        <f t="shared" si="4"/>
        <v>378450</v>
      </c>
      <c r="F99" s="6">
        <f t="shared" si="5"/>
        <v>8750.0000000000564</v>
      </c>
    </row>
    <row r="100" spans="2:6">
      <c r="B100" s="6">
        <v>88</v>
      </c>
      <c r="C100" s="6">
        <f>(B100/$B$12)^((1-$F$8)/$F$8)*$C$12</f>
        <v>8800</v>
      </c>
      <c r="D100" s="5">
        <f t="shared" si="3"/>
        <v>774400</v>
      </c>
      <c r="E100" s="5">
        <f t="shared" si="4"/>
        <v>387200</v>
      </c>
      <c r="F100" s="6">
        <f t="shared" si="5"/>
        <v>8850.0000000000873</v>
      </c>
    </row>
    <row r="101" spans="2:6">
      <c r="B101" s="6">
        <v>89</v>
      </c>
      <c r="C101" s="6">
        <f>(B101/$B$12)^((1-$F$8)/$F$8)*$C$12</f>
        <v>8900</v>
      </c>
      <c r="D101" s="5">
        <f t="shared" si="3"/>
        <v>792100</v>
      </c>
      <c r="E101" s="5">
        <f t="shared" si="4"/>
        <v>396050</v>
      </c>
      <c r="F101" s="6">
        <f t="shared" si="5"/>
        <v>8950.0000000000509</v>
      </c>
    </row>
    <row r="102" spans="2:6">
      <c r="B102" s="6">
        <v>90</v>
      </c>
      <c r="C102" s="6">
        <f>(B102/$B$12)^((1-$F$8)/$F$8)*$C$12</f>
        <v>9000</v>
      </c>
      <c r="D102" s="5">
        <f t="shared" si="3"/>
        <v>810000</v>
      </c>
      <c r="E102" s="5">
        <f>C102*B102*$F$8</f>
        <v>405000</v>
      </c>
      <c r="F102" s="6">
        <f>E102*((1+1/B102)^(1/$F$8)-1)</f>
        <v>9049.9999999999363</v>
      </c>
    </row>
    <row r="103" spans="2:6">
      <c r="B103" s="6">
        <v>91</v>
      </c>
      <c r="C103" s="6">
        <f>(B103/$B$12)^((1-$F$8)/$F$8)*$C$12</f>
        <v>9100</v>
      </c>
      <c r="D103" s="5">
        <f t="shared" si="3"/>
        <v>828100</v>
      </c>
      <c r="E103" s="5">
        <f>C103*B103*$F$8</f>
        <v>414050</v>
      </c>
      <c r="F103" s="6">
        <f>E103*((1+1/B103)^(1/$F$8)-1)</f>
        <v>9150</v>
      </c>
    </row>
    <row r="104" spans="2:6">
      <c r="B104" s="6">
        <v>92</v>
      </c>
      <c r="C104" s="6">
        <f>(B104/$B$12)^((1-$F$8)/$F$8)*$C$12</f>
        <v>9200</v>
      </c>
      <c r="D104" s="5">
        <f t="shared" si="3"/>
        <v>846400</v>
      </c>
      <c r="E104" s="5">
        <f>C104*B104*$F$8</f>
        <v>423200</v>
      </c>
      <c r="F104" s="6">
        <f>E104*((1+1/B104)^(1/$F$8)-1)</f>
        <v>9250.0000000000709</v>
      </c>
    </row>
    <row r="105" spans="2:6">
      <c r="B105" s="6">
        <v>93</v>
      </c>
      <c r="C105" s="6">
        <f>(B105/$B$12)^((1-$F$8)/$F$8)*$C$12</f>
        <v>9300</v>
      </c>
      <c r="D105" s="5">
        <f t="shared" si="3"/>
        <v>864900</v>
      </c>
      <c r="E105" s="5">
        <f>C105*B105*$F$8</f>
        <v>432450</v>
      </c>
      <c r="F105" s="6">
        <f>E105*((1+1/B105)^(1/$F$8)-1)</f>
        <v>9349.9999999999563</v>
      </c>
    </row>
    <row r="106" spans="2:6">
      <c r="B106" s="6">
        <v>94</v>
      </c>
      <c r="C106" s="6">
        <f>(B106/$B$12)^((1-$F$8)/$F$8)*$C$12</f>
        <v>9400</v>
      </c>
      <c r="D106" s="5">
        <f t="shared" si="3"/>
        <v>883600</v>
      </c>
      <c r="E106" s="5">
        <f>C106*B106*$F$8</f>
        <v>441800</v>
      </c>
      <c r="F106" s="6">
        <f>E106*((1+1/B106)^(1/$F$8)-1)</f>
        <v>9450.0000000000637</v>
      </c>
    </row>
    <row r="107" spans="2:6">
      <c r="B107" s="6">
        <v>95</v>
      </c>
      <c r="C107" s="6">
        <f>(B107/$B$12)^((1-$F$8)/$F$8)*$C$12</f>
        <v>9500</v>
      </c>
      <c r="D107" s="5">
        <f t="shared" si="3"/>
        <v>902500</v>
      </c>
      <c r="E107" s="5">
        <f>C107*B107*$F$8</f>
        <v>451250</v>
      </c>
      <c r="F107" s="6">
        <f>E107*((1+1/B107)^(1/$F$8)-1)</f>
        <v>9550.0000000000364</v>
      </c>
    </row>
    <row r="108" spans="2:6">
      <c r="B108" s="6">
        <v>96</v>
      </c>
      <c r="C108" s="6">
        <f>(B108/$B$12)^((1-$F$8)/$F$8)*$C$12</f>
        <v>9600</v>
      </c>
      <c r="D108" s="5">
        <f t="shared" si="3"/>
        <v>921600</v>
      </c>
      <c r="E108" s="5">
        <f>C108*B108*$F$8</f>
        <v>460800</v>
      </c>
      <c r="F108" s="6">
        <f>E108*((1+1/B108)^(1/$F$8)-1)</f>
        <v>9650.0000000000564</v>
      </c>
    </row>
    <row r="109" spans="2:6">
      <c r="B109" s="6">
        <v>97</v>
      </c>
      <c r="C109" s="6">
        <f>(B109/$B$12)^((1-$F$8)/$F$8)*$C$12</f>
        <v>9700</v>
      </c>
      <c r="D109" s="5">
        <f t="shared" si="3"/>
        <v>940900</v>
      </c>
      <c r="E109" s="5">
        <f>C109*B109*$F$8</f>
        <v>470450</v>
      </c>
      <c r="F109" s="6">
        <f>E109*((1+1/B109)^(1/$F$8)-1)</f>
        <v>9749.9999999999964</v>
      </c>
    </row>
    <row r="110" spans="2:6">
      <c r="B110" s="6">
        <v>98</v>
      </c>
      <c r="C110" s="6">
        <f>(B110/$B$12)^((1-$F$8)/$F$8)*$C$12</f>
        <v>9800</v>
      </c>
      <c r="D110" s="5">
        <f t="shared" si="3"/>
        <v>960400</v>
      </c>
      <c r="E110" s="5">
        <f>C110*B110*$F$8</f>
        <v>480200</v>
      </c>
      <c r="F110" s="6">
        <f>E110*((1+1/B110)^(1/$F$8)-1)</f>
        <v>9849.9999999999054</v>
      </c>
    </row>
    <row r="111" spans="2:6">
      <c r="B111" s="6">
        <v>99</v>
      </c>
      <c r="C111" s="6">
        <f>(B111/$B$12)^((1-$F$8)/$F$8)*$C$12</f>
        <v>9900</v>
      </c>
      <c r="D111" s="5">
        <f t="shared" si="3"/>
        <v>980100</v>
      </c>
      <c r="E111" s="5">
        <f>C111*B111*$F$8</f>
        <v>490050</v>
      </c>
      <c r="F111" s="6">
        <f>E111*((1+1/B111)^(1/$F$8)-1)</f>
        <v>9950.0000000000782</v>
      </c>
    </row>
    <row r="112" spans="2:6">
      <c r="B112" s="6">
        <v>100</v>
      </c>
      <c r="C112" s="6">
        <f>(B112/$B$12)^((1-$F$8)/$F$8)*$C$12</f>
        <v>10000</v>
      </c>
      <c r="D112" s="5">
        <f t="shared" si="3"/>
        <v>1000000</v>
      </c>
      <c r="E112" s="5">
        <f>C112*B112*$F$8</f>
        <v>500000</v>
      </c>
      <c r="F112" s="6">
        <f>E112*((1+1/B112)^(1/$F$8)-1)</f>
        <v>10050.000000000004</v>
      </c>
    </row>
    <row r="113" spans="2:6">
      <c r="B113" s="6">
        <v>101</v>
      </c>
      <c r="C113" s="6">
        <f>(B113/$B$12)^((1-$F$8)/$F$8)*$C$12</f>
        <v>10100</v>
      </c>
      <c r="D113" s="5">
        <f t="shared" si="3"/>
        <v>1020100</v>
      </c>
      <c r="E113" s="5">
        <f>C113*B113*$F$8</f>
        <v>510050</v>
      </c>
      <c r="F113" s="6">
        <f>E113*((1+1/B113)^(1/$F$8)-1)</f>
        <v>10149.999999999989</v>
      </c>
    </row>
    <row r="114" spans="2:6">
      <c r="B114" s="6">
        <v>102</v>
      </c>
      <c r="C114" s="6">
        <f>(B114/$B$12)^((1-$F$8)/$F$8)*$C$12</f>
        <v>10200</v>
      </c>
      <c r="D114" s="5">
        <f t="shared" si="3"/>
        <v>1040400</v>
      </c>
      <c r="E114" s="5">
        <f>C114*B114*$F$8</f>
        <v>520200</v>
      </c>
      <c r="F114" s="6">
        <f>E114*((1+1/B114)^(1/$F$8)-1)</f>
        <v>10249.999999999924</v>
      </c>
    </row>
    <row r="115" spans="2:6">
      <c r="B115" s="6">
        <v>103</v>
      </c>
      <c r="C115" s="6">
        <f>(B115/$B$12)^((1-$F$8)/$F$8)*$C$12</f>
        <v>10300</v>
      </c>
      <c r="D115" s="5">
        <f t="shared" si="3"/>
        <v>1060900</v>
      </c>
      <c r="E115" s="5">
        <f>C115*B115*$F$8</f>
        <v>530450</v>
      </c>
      <c r="F115" s="6">
        <f>E115*((1+1/B115)^(1/$F$8)-1)</f>
        <v>10350.000000000045</v>
      </c>
    </row>
    <row r="116" spans="2:6">
      <c r="B116" s="6">
        <v>104</v>
      </c>
      <c r="C116" s="6">
        <f>(B116/$B$12)^((1-$F$8)/$F$8)*$C$12</f>
        <v>10400</v>
      </c>
      <c r="D116" s="5">
        <f t="shared" si="3"/>
        <v>1081600</v>
      </c>
      <c r="E116" s="5">
        <f>C116*B116*$F$8</f>
        <v>540800</v>
      </c>
      <c r="F116" s="6">
        <f>E116*((1+1/B116)^(1/$F$8)-1)</f>
        <v>10449.999999999965</v>
      </c>
    </row>
    <row r="117" spans="2:6">
      <c r="B117" s="6">
        <v>105</v>
      </c>
      <c r="C117" s="6">
        <f>(B117/$B$12)^((1-$F$8)/$F$8)*$C$12</f>
        <v>10500</v>
      </c>
      <c r="D117" s="5">
        <f t="shared" si="3"/>
        <v>1102500</v>
      </c>
      <c r="E117" s="5">
        <f>C117*B117*$F$8</f>
        <v>551250</v>
      </c>
      <c r="F117" s="6">
        <f>E117*((1+1/B117)^(1/$F$8)-1)</f>
        <v>10549.999999999991</v>
      </c>
    </row>
    <row r="118" spans="2:6">
      <c r="B118" s="6">
        <v>106</v>
      </c>
      <c r="C118" s="6">
        <f>(B118/$B$12)^((1-$F$8)/$F$8)*$C$12</f>
        <v>10600</v>
      </c>
      <c r="D118" s="5">
        <f t="shared" si="3"/>
        <v>1123600</v>
      </c>
      <c r="E118" s="5">
        <f>C118*B118*$F$8</f>
        <v>561800</v>
      </c>
      <c r="F118" s="6">
        <f>E118*((1+1/B118)^(1/$F$8)-1)</f>
        <v>10650.000000000133</v>
      </c>
    </row>
    <row r="119" spans="2:6">
      <c r="B119" s="6">
        <v>107</v>
      </c>
      <c r="C119" s="6">
        <f>(B119/$B$12)^((1-$F$8)/$F$8)*$C$12</f>
        <v>10700</v>
      </c>
      <c r="D119" s="5">
        <f t="shared" si="3"/>
        <v>1144900</v>
      </c>
      <c r="E119" s="5">
        <f>C119*B119*$F$8</f>
        <v>572450</v>
      </c>
      <c r="F119" s="6">
        <f>E119*((1+1/B119)^(1/$F$8)-1)</f>
        <v>10749.999999999845</v>
      </c>
    </row>
    <row r="120" spans="2:6">
      <c r="B120" s="6">
        <v>108</v>
      </c>
      <c r="C120" s="6">
        <f>(B120/$B$12)^((1-$F$8)/$F$8)*$C$12</f>
        <v>10800</v>
      </c>
      <c r="D120" s="5">
        <f t="shared" si="3"/>
        <v>1166400</v>
      </c>
      <c r="E120" s="5">
        <f>C120*B120*$F$8</f>
        <v>583200</v>
      </c>
      <c r="F120" s="6">
        <f>E120*((1+1/B120)^(1/$F$8)-1)</f>
        <v>10850.000000000031</v>
      </c>
    </row>
    <row r="121" spans="2:6">
      <c r="B121" s="6">
        <v>109</v>
      </c>
      <c r="C121" s="6">
        <f>(B121/$B$12)^((1-$F$8)/$F$8)*$C$12</f>
        <v>10900</v>
      </c>
      <c r="D121" s="5">
        <f t="shared" si="3"/>
        <v>1188100</v>
      </c>
      <c r="E121" s="5">
        <f>C121*B121*$F$8</f>
        <v>594050</v>
      </c>
      <c r="F121" s="6">
        <f>E121*((1+1/B121)^(1/$F$8)-1)</f>
        <v>10949.999999999929</v>
      </c>
    </row>
    <row r="122" spans="2:6">
      <c r="B122" s="6">
        <v>110</v>
      </c>
      <c r="C122" s="6">
        <f>(B122/$B$12)^((1-$F$8)/$F$8)*$C$12</f>
        <v>11000</v>
      </c>
      <c r="D122" s="5">
        <f t="shared" si="3"/>
        <v>1210000</v>
      </c>
      <c r="E122" s="5">
        <f>C122*B122*$F$8</f>
        <v>605000</v>
      </c>
      <c r="F122" s="6">
        <f>E122*((1+1/B122)^(1/$F$8)-1)</f>
        <v>11049.999999999989</v>
      </c>
    </row>
    <row r="123" spans="2:6">
      <c r="B123" s="6">
        <v>111</v>
      </c>
      <c r="C123" s="6">
        <f>(B123/$B$12)^((1-$F$8)/$F$8)*$C$12</f>
        <v>11100.000000000002</v>
      </c>
      <c r="D123" s="5">
        <f t="shared" si="3"/>
        <v>1232100.0000000002</v>
      </c>
      <c r="E123" s="5">
        <f>C123*B123*$F$8</f>
        <v>616050.00000000012</v>
      </c>
      <c r="F123" s="6">
        <f>E123*((1+1/B123)^(1/$F$8)-1)</f>
        <v>11149.999999999842</v>
      </c>
    </row>
    <row r="124" spans="2:6">
      <c r="B124" s="6">
        <v>112</v>
      </c>
      <c r="C124" s="6">
        <f>(B124/$B$12)^((1-$F$8)/$F$8)*$C$12</f>
        <v>11200.000000000002</v>
      </c>
      <c r="D124" s="5">
        <f t="shared" si="3"/>
        <v>1254400.0000000002</v>
      </c>
      <c r="E124" s="5">
        <f>C124*B124*$F$8</f>
        <v>627200.00000000012</v>
      </c>
      <c r="F124" s="6">
        <f>E124*((1+1/B124)^(1/$F$8)-1)</f>
        <v>11249.999999999951</v>
      </c>
    </row>
    <row r="125" spans="2:6">
      <c r="B125" s="6">
        <v>113</v>
      </c>
      <c r="C125" s="6">
        <f>(B125/$B$12)^((1-$F$8)/$F$8)*$C$12</f>
        <v>11299.999999999998</v>
      </c>
      <c r="D125" s="5">
        <f t="shared" si="3"/>
        <v>1276899.9999999998</v>
      </c>
      <c r="E125" s="5">
        <f>C125*B125*$F$8</f>
        <v>638449.99999999988</v>
      </c>
      <c r="F125" s="6">
        <f>E125*((1+1/B125)^(1/$F$8)-1)</f>
        <v>11350.000000000035</v>
      </c>
    </row>
    <row r="126" spans="2:6">
      <c r="B126" s="6">
        <v>114</v>
      </c>
      <c r="C126" s="6">
        <f>(B126/$B$12)^((1-$F$8)/$F$8)*$C$12</f>
        <v>11399.999999999998</v>
      </c>
      <c r="D126" s="5">
        <f t="shared" si="3"/>
        <v>1299599.9999999998</v>
      </c>
      <c r="E126" s="5">
        <f>C126*B126*$F$8</f>
        <v>649799.99999999988</v>
      </c>
      <c r="F126" s="6">
        <f>E126*((1+1/B126)^(1/$F$8)-1)</f>
        <v>11449.999999999996</v>
      </c>
    </row>
    <row r="127" spans="2:6">
      <c r="B127" s="6">
        <v>115</v>
      </c>
      <c r="C127" s="6">
        <f>(B127/$B$12)^((1-$F$8)/$F$8)*$C$12</f>
        <v>11500</v>
      </c>
      <c r="D127" s="5">
        <f t="shared" si="3"/>
        <v>1322500</v>
      </c>
      <c r="E127" s="5">
        <f>C127*B127*$F$8</f>
        <v>661250</v>
      </c>
      <c r="F127" s="6">
        <f>E127*((1+1/B127)^(1/$F$8)-1)</f>
        <v>11549.999999999987</v>
      </c>
    </row>
    <row r="128" spans="2:6">
      <c r="B128" s="5">
        <v>116</v>
      </c>
      <c r="C128" s="6">
        <f>(B128/$B$12)^((1-$F$8)/$F$8)*$C$12</f>
        <v>11600</v>
      </c>
      <c r="D128" s="5">
        <f t="shared" si="3"/>
        <v>1345600</v>
      </c>
      <c r="E128" s="5">
        <f>C128*B128*$F$8</f>
        <v>672800</v>
      </c>
      <c r="F128" s="6">
        <f>E128*((1+1/B128)^(1/$F$8)-1)</f>
        <v>11650.000000000005</v>
      </c>
    </row>
    <row r="129" spans="2:6">
      <c r="B129" s="6">
        <v>117</v>
      </c>
      <c r="C129" s="6">
        <f>(B129/$B$12)^((1-$F$8)/$F$8)*$C$12</f>
        <v>11700</v>
      </c>
      <c r="D129" s="5">
        <f t="shared" si="3"/>
        <v>1368900</v>
      </c>
      <c r="E129" s="5">
        <f>C129*B129*$F$8</f>
        <v>684450</v>
      </c>
      <c r="F129" s="6">
        <f>E129*((1+1/B129)^(1/$F$8)-1)</f>
        <v>11749.999999999936</v>
      </c>
    </row>
    <row r="130" spans="2:6">
      <c r="B130" s="6">
        <v>118</v>
      </c>
      <c r="C130" s="6">
        <f>(B130/$B$12)^((1-$F$8)/$F$8)*$C$12</f>
        <v>11800</v>
      </c>
      <c r="D130" s="5">
        <f t="shared" si="3"/>
        <v>1392400</v>
      </c>
      <c r="E130" s="5">
        <f>C130*B130*$F$8</f>
        <v>696200</v>
      </c>
      <c r="F130" s="6">
        <f>E130*((1+1/B130)^(1/$F$8)-1)</f>
        <v>11850.000000000007</v>
      </c>
    </row>
    <row r="131" spans="2:6">
      <c r="B131" s="6">
        <v>119</v>
      </c>
      <c r="C131" s="6">
        <f>(B131/$B$12)^((1-$F$8)/$F$8)*$C$12</f>
        <v>11900</v>
      </c>
      <c r="D131" s="5">
        <f t="shared" si="3"/>
        <v>1416100</v>
      </c>
      <c r="E131" s="5">
        <f>C131*B131*$F$8</f>
        <v>708050</v>
      </c>
      <c r="F131" s="6">
        <f>E131*((1+1/B131)^(1/$F$8)-1)</f>
        <v>11949.999999999967</v>
      </c>
    </row>
    <row r="132" spans="2:6">
      <c r="B132" s="6">
        <v>120</v>
      </c>
      <c r="C132" s="6">
        <f>(B132/$B$12)^((1-$F$8)/$F$8)*$C$12</f>
        <v>12000</v>
      </c>
      <c r="D132" s="5">
        <f t="shared" si="3"/>
        <v>1440000</v>
      </c>
      <c r="E132" s="5">
        <f>C132*B132*$F$8</f>
        <v>720000</v>
      </c>
      <c r="F132" s="6">
        <f>E132*((1+1/B132)^(1/$F$8)-1)</f>
        <v>12049.999999999965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例</vt:lpstr>
      <vt:lpstr>価格一覧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2019-04-04T04:03:58Z</dcterms:modified>
</cp:coreProperties>
</file>