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samson_afolabi_students_plymouth_ac_uk/Documents/AINT308/AINT308/Assessment 2/Task I/"/>
    </mc:Choice>
  </mc:AlternateContent>
  <xr:revisionPtr revIDLastSave="71" documentId="13_ncr:1_{368C21AC-CE6D-4E8A-9CC4-376795744B11}" xr6:coauthVersionLast="45" xr6:coauthVersionMax="45" xr10:uidLastSave="{F575F9A7-0662-4DF9-899E-2E54B559FABA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5" i="1" l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U19" i="1"/>
  <c r="U20" i="1"/>
  <c r="U23" i="1"/>
  <c r="U24" i="1"/>
  <c r="U17" i="1"/>
  <c r="U21" i="1"/>
  <c r="U25" i="1"/>
  <c r="T16" i="1"/>
  <c r="S16" i="1"/>
  <c r="R16" i="1"/>
  <c r="U16" i="1" s="1"/>
  <c r="U18" i="1"/>
  <c r="U22" i="1"/>
  <c r="N17" i="1" l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P16" i="1"/>
  <c r="O16" i="1"/>
  <c r="N16" i="1"/>
  <c r="S4" i="1"/>
  <c r="S5" i="1"/>
  <c r="S6" i="1"/>
  <c r="S7" i="1"/>
  <c r="S8" i="1"/>
  <c r="S9" i="1"/>
  <c r="S10" i="1"/>
  <c r="S11" i="1"/>
  <c r="S12" i="1"/>
  <c r="Q4" i="1"/>
  <c r="Q5" i="1"/>
  <c r="Q6" i="1"/>
  <c r="Q7" i="1"/>
  <c r="Q8" i="1"/>
  <c r="Q9" i="1"/>
  <c r="Q10" i="1"/>
  <c r="Q11" i="1"/>
  <c r="Q12" i="1"/>
  <c r="S3" i="1"/>
  <c r="Q3" i="1"/>
  <c r="O4" i="1"/>
  <c r="O5" i="1"/>
  <c r="O6" i="1"/>
  <c r="O7" i="1"/>
  <c r="O8" i="1"/>
  <c r="O9" i="1"/>
  <c r="O10" i="1"/>
  <c r="O11" i="1"/>
  <c r="O12" i="1"/>
  <c r="O3" i="1"/>
  <c r="N3" i="1"/>
  <c r="N12" i="1"/>
  <c r="N4" i="1"/>
  <c r="P4" i="1"/>
  <c r="R4" i="1"/>
  <c r="N5" i="1"/>
  <c r="P5" i="1"/>
  <c r="R5" i="1"/>
  <c r="N6" i="1"/>
  <c r="P6" i="1"/>
  <c r="R6" i="1"/>
  <c r="N7" i="1"/>
  <c r="P7" i="1"/>
  <c r="R7" i="1"/>
  <c r="N8" i="1"/>
  <c r="P8" i="1"/>
  <c r="R8" i="1"/>
  <c r="N9" i="1"/>
  <c r="P9" i="1"/>
  <c r="R9" i="1"/>
  <c r="N10" i="1"/>
  <c r="P10" i="1"/>
  <c r="R10" i="1"/>
  <c r="N11" i="1"/>
  <c r="P11" i="1"/>
  <c r="R11" i="1"/>
  <c r="P12" i="1"/>
  <c r="R12" i="1"/>
  <c r="R3" i="1"/>
  <c r="P3" i="1"/>
</calcChain>
</file>

<file path=xl/sharedStrings.xml><?xml version="1.0" encoding="utf-8"?>
<sst xmlns="http://schemas.openxmlformats.org/spreadsheetml/2006/main" count="30" uniqueCount="26">
  <si>
    <t>Rx</t>
  </si>
  <si>
    <t>Lx</t>
  </si>
  <si>
    <t>Run 1</t>
  </si>
  <si>
    <t>Run 2</t>
  </si>
  <si>
    <t>Run 3</t>
  </si>
  <si>
    <t>Distance</t>
  </si>
  <si>
    <t>Constants</t>
  </si>
  <si>
    <t>RxC</t>
  </si>
  <si>
    <t>LxC</t>
  </si>
  <si>
    <t>PWM steps per degree</t>
  </si>
  <si>
    <t>IPD (mm)</t>
  </si>
  <si>
    <t>Right Epipolar Line Length</t>
  </si>
  <si>
    <t>Rx angles in Radians</t>
  </si>
  <si>
    <t>Lx angles in Radians</t>
  </si>
  <si>
    <t>Distance in cm</t>
  </si>
  <si>
    <t>Lx2</t>
  </si>
  <si>
    <t>Rx3</t>
  </si>
  <si>
    <t>Lx3</t>
  </si>
  <si>
    <t>Rx2</t>
  </si>
  <si>
    <t>Test Run 1</t>
  </si>
  <si>
    <t>Test Run 2</t>
  </si>
  <si>
    <t>Test Run 3</t>
  </si>
  <si>
    <t>Corrected Values</t>
  </si>
  <si>
    <t>Length 1</t>
  </si>
  <si>
    <t>Length 2</t>
  </si>
  <si>
    <t>Length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</si>
</sst>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7" xfId="0" applyFill="1" applyBorder="1"/>
    <xf numFmtId="0" fontId="0" fillId="3" borderId="1" xfId="0" applyFill="1" applyBorder="1"/>
    <xf numFmtId="0" fontId="0" fillId="3" borderId="4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Run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Ground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9C-4306-9E14-14C13E0AF505}"/>
            </c:ext>
          </c:extLst>
        </c:ser>
        <c:ser>
          <c:idx val="1"/>
          <c:order val="1"/>
          <c:tx>
            <c:v>Test Run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Sheet1!$R$16:$R$25</c:f>
              <c:numCache>
                <c:formatCode>General</c:formatCode>
                <c:ptCount val="10"/>
                <c:pt idx="0">
                  <c:v>13.051067519170672</c:v>
                </c:pt>
                <c:pt idx="1">
                  <c:v>22.041703603541198</c:v>
                </c:pt>
                <c:pt idx="2">
                  <c:v>34.646976235165631</c:v>
                </c:pt>
                <c:pt idx="3">
                  <c:v>57.017827425951431</c:v>
                </c:pt>
                <c:pt idx="4">
                  <c:v>65.455964378026238</c:v>
                </c:pt>
                <c:pt idx="5">
                  <c:v>78.309821545388871</c:v>
                </c:pt>
                <c:pt idx="6">
                  <c:v>97.417952296430641</c:v>
                </c:pt>
                <c:pt idx="7">
                  <c:v>117.49460616548376</c:v>
                </c:pt>
                <c:pt idx="8">
                  <c:v>128.87685982727274</c:v>
                </c:pt>
                <c:pt idx="9">
                  <c:v>133.1738861130047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9C-4306-9E14-14C13E0AF505}"/>
            </c:ext>
          </c:extLst>
        </c:ser>
        <c:ser>
          <c:idx val="2"/>
          <c:order val="2"/>
          <c:tx>
            <c:v>Test Run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Sheet1!$S$16:$S$25</c:f>
              <c:numCache>
                <c:formatCode>General</c:formatCode>
                <c:ptCount val="10"/>
                <c:pt idx="0">
                  <c:v>13.371258558164229</c:v>
                </c:pt>
                <c:pt idx="1">
                  <c:v>23.496431226408628</c:v>
                </c:pt>
                <c:pt idx="2">
                  <c:v>35.25787919080453</c:v>
                </c:pt>
                <c:pt idx="3">
                  <c:v>47.497950998953939</c:v>
                </c:pt>
                <c:pt idx="4">
                  <c:v>66.548608485385586</c:v>
                </c:pt>
                <c:pt idx="5">
                  <c:v>79.874020474476055</c:v>
                </c:pt>
                <c:pt idx="6">
                  <c:v>81.506502947691047</c:v>
                </c:pt>
                <c:pt idx="7">
                  <c:v>88.75583544614561</c:v>
                </c:pt>
                <c:pt idx="8">
                  <c:v>114.14233553240956</c:v>
                </c:pt>
                <c:pt idx="9">
                  <c:v>117.50082380531657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9C-4306-9E14-14C13E0AF505}"/>
            </c:ext>
          </c:extLst>
        </c:ser>
        <c:ser>
          <c:idx val="3"/>
          <c:order val="3"/>
          <c:tx>
            <c:v>Test Run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Sheet1!$T$16:$T$25</c:f>
              <c:numCache>
                <c:formatCode>General</c:formatCode>
                <c:ptCount val="10"/>
                <c:pt idx="0">
                  <c:v>13.516736317056166</c:v>
                </c:pt>
                <c:pt idx="1">
                  <c:v>24.057086179852064</c:v>
                </c:pt>
                <c:pt idx="2">
                  <c:v>34.615082749932</c:v>
                </c:pt>
                <c:pt idx="3">
                  <c:v>49.867738747020681</c:v>
                </c:pt>
                <c:pt idx="4">
                  <c:v>72.512505059136075</c:v>
                </c:pt>
                <c:pt idx="5">
                  <c:v>76.784973337523553</c:v>
                </c:pt>
                <c:pt idx="6">
                  <c:v>97.385475384050864</c:v>
                </c:pt>
                <c:pt idx="7">
                  <c:v>128.84787722342668</c:v>
                </c:pt>
                <c:pt idx="8">
                  <c:v>190.18555339934909</c:v>
                </c:pt>
                <c:pt idx="9">
                  <c:v>199.69168170250379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9C-4306-9E14-14C13E0AF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211888"/>
        <c:axId val="692209592"/>
      </c:lineChart>
      <c:catAx>
        <c:axId val="69221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09592"/>
        <c:crosses val="autoZero"/>
        <c:auto val="1"/>
        <c:lblAlgn val="ctr"/>
        <c:lblOffset val="100"/>
        <c:noMultiLvlLbl val="0"/>
      </c:catAx>
      <c:valAx>
        <c:axId val="69220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1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</a:t>
            </a:r>
            <a:r>
              <a:rPr lang="en-GB" baseline="0"/>
              <a:t> </a:t>
            </a:r>
            <a:r>
              <a:rPr lang="en-GB"/>
              <a:t>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Ground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9C-4306-9E14-14C13E0AF505}"/>
            </c:ext>
          </c:extLst>
        </c:ser>
        <c:ser>
          <c:idx val="4"/>
          <c:order val="1"/>
          <c:tx>
            <c:v>Corrected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Sheet1!$U$16:$U$25</c:f>
              <c:numCache>
                <c:formatCode>General</c:formatCode>
                <c:ptCount val="10"/>
                <c:pt idx="0">
                  <c:v>9.9847655985977664</c:v>
                </c:pt>
                <c:pt idx="1">
                  <c:v>17.398805252450472</c:v>
                </c:pt>
                <c:pt idx="2">
                  <c:v>26.129984543975542</c:v>
                </c:pt>
                <c:pt idx="3">
                  <c:v>38.595879292981508</c:v>
                </c:pt>
                <c:pt idx="4">
                  <c:v>51.129269480636978</c:v>
                </c:pt>
                <c:pt idx="5">
                  <c:v>58.742203839347113</c:v>
                </c:pt>
                <c:pt idx="6">
                  <c:v>69.077482657043134</c:v>
                </c:pt>
                <c:pt idx="7">
                  <c:v>83.774579708764009</c:v>
                </c:pt>
                <c:pt idx="8">
                  <c:v>108.30118718975785</c:v>
                </c:pt>
                <c:pt idx="9">
                  <c:v>112.59159790520627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3-4654-9904-045CB0B21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211888"/>
        <c:axId val="692209592"/>
      </c:lineChart>
      <c:catAx>
        <c:axId val="69221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09592"/>
        <c:crosses val="autoZero"/>
        <c:auto val="1"/>
        <c:lblAlgn val="ctr"/>
        <c:lblOffset val="100"/>
        <c:noMultiLvlLbl val="0"/>
      </c:catAx>
      <c:valAx>
        <c:axId val="69220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1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195262</xdr:rowOff>
    </xdr:from>
    <xdr:to>
      <xdr:col>7</xdr:col>
      <xdr:colOff>0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752A5-FD4E-4381-8D5C-948AF4B8B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13</xdr:row>
      <xdr:rowOff>4762</xdr:rowOff>
    </xdr:from>
    <xdr:to>
      <xdr:col>12</xdr:col>
      <xdr:colOff>466725</xdr:colOff>
      <xdr:row>25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E7F6D0-B4BF-47F3-BF17-45A7FE197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8ED9C0-9F5B-4AAA-A266-86B218B18525}" name="Table1" displayName="Table1" ref="N2:S12" totalsRowShown="0">
  <autoFilter ref="N2:S12" xr:uid="{3ECA19E6-1E5A-4697-8CB2-BF84B78CAC7A}"/>
  <tableColumns count="6">
    <tableColumn id="1" xr3:uid="{0E64E9D9-54A8-4534-9FAB-3DDC5BEBECB5}" name="Lx angles in Radians">
      <calculatedColumnFormula>RADIANS(((C3-$J$3)/$J$5))</calculatedColumnFormula>
    </tableColumn>
    <tableColumn id="2" xr3:uid="{0AA755F2-AB9B-4B49-BDCC-45FBA1A02E80}" name="Rx angles in Radians">
      <calculatedColumnFormula>RADIANS((($J$2-B3)/$J$5))</calculatedColumnFormula>
    </tableColumn>
    <tableColumn id="3" xr3:uid="{BDBA6E47-355B-4A3E-BE84-EE673C12AA85}" name="Lx2">
      <calculatedColumnFormula>RADIANS(((E3-$J$3)/$J$5))</calculatedColumnFormula>
    </tableColumn>
    <tableColumn id="4" xr3:uid="{57B87482-346D-42E0-9FBC-5B891BB055B9}" name="Rx2">
      <calculatedColumnFormula>RADIANS((($J$2-D3)/$J$5))</calculatedColumnFormula>
    </tableColumn>
    <tableColumn id="5" xr3:uid="{DCB971F9-50AA-44E9-8559-0176051EAE8E}" name="Lx3">
      <calculatedColumnFormula>RADIANS(((G3-$J$3)/$J$5))</calculatedColumnFormula>
    </tableColumn>
    <tableColumn id="6" xr3:uid="{3AADE462-07DD-4966-A662-BB2B8B0E7683}" name="Rx3">
      <calculatedColumnFormula>RADIANS((($J$2-F3)/$J$5))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9FC134-9119-4DC7-9EB6-8FC5D592835C}" name="Table2" displayName="Table2" ref="N15:P25" totalsRowShown="0">
  <autoFilter ref="N15:P25" xr:uid="{4A20B753-05ED-43DA-B163-E546CCD22A91}"/>
  <tableColumns count="3">
    <tableColumn id="1" xr3:uid="{B15ADCD8-5875-4C43-A713-0252A5904E72}" name="Length 1">
      <calculatedColumnFormula>(SIN((PI()/2)-N3)*$J$4)/(SIN(N3+O3))</calculatedColumnFormula>
    </tableColumn>
    <tableColumn id="2" xr3:uid="{44E6F6DE-660D-4E5B-8935-752B96EF25CA}" name="Length 2">
      <calculatedColumnFormula>(SIN((PI()/2)-P3)*$J$4)/(SIN(P3+Q3))</calculatedColumnFormula>
    </tableColumn>
    <tableColumn id="3" xr3:uid="{A968A6BE-155E-4360-A863-EE43B6352F0F}" name="Length 3">
      <calculatedColumnFormula>(SIN((PI()/2)-R3)*$J$4)/(SIN(R3+S3))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3F0D38-ED8F-49B1-A98C-97D216F1AE3F}" name="Table3" displayName="Table3" ref="R15:U25" totalsRowShown="0">
  <autoFilter ref="R15:U25" xr:uid="{2B3DB102-36FA-452F-B38D-4CD0C8769144}"/>
  <tableColumns count="4">
    <tableColumn id="1" xr3:uid="{1EE72D3B-D3A7-48E1-A30F-C408921B0369}" name="Test Run 1">
      <calculatedColumnFormula>(SQRT((N16^2)+(($J$4^2)/4)-(N16*$J$4*SIN(O3))))/10</calculatedColumnFormula>
    </tableColumn>
    <tableColumn id="2" xr3:uid="{DCDF3FD8-A385-4413-AD7B-F65D22699E0E}" name="Test Run 2">
      <calculatedColumnFormula>(SQRT((O16^2)+(($J$4^2)/4)-(O16*$J$4*SIN(Q3))))/10</calculatedColumnFormula>
    </tableColumn>
    <tableColumn id="3" xr3:uid="{768EFB0C-A92E-4951-A51A-B9FC9EB6D3C9}" name="Test Run 3">
      <calculatedColumnFormula>(SQRT((P16^2)+(($J$4^2)/4)-(P16*$J$4*SIN(S3))))/10</calculatedColumnFormula>
    </tableColumn>
    <tableColumn id="4" xr3:uid="{8C7F0EC2-B55B-49D0-BF28-66FD9EE1A152}" name="Corrected Values">
      <calculatedColumnFormula>AVERAGE(R16:T16)*0.75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topLeftCell="A10" zoomScaleNormal="100" workbookViewId="0">
      <selection activeCell="S24" sqref="S24"/>
    </sheetView>
  </sheetViews>
  <sheetFormatPr defaultRowHeight="15" x14ac:dyDescent="0.25"/>
  <cols>
    <col min="9" max="9" width="21.42578125" customWidth="1"/>
    <col min="12" max="13" width="9.140625" customWidth="1"/>
    <col min="14" max="14" width="20.5703125" customWidth="1"/>
    <col min="15" max="15" width="20.85546875" customWidth="1"/>
    <col min="16" max="16" width="10.5703125" customWidth="1"/>
    <col min="18" max="20" width="12.140625" customWidth="1"/>
    <col min="21" max="21" width="18.28515625" customWidth="1"/>
  </cols>
  <sheetData>
    <row r="1" spans="1:21" ht="16.5" thickTop="1" thickBot="1" x14ac:dyDescent="0.3">
      <c r="A1" s="14" t="s">
        <v>5</v>
      </c>
      <c r="B1" s="12" t="s">
        <v>2</v>
      </c>
      <c r="C1" s="12"/>
      <c r="D1" s="12" t="s">
        <v>3</v>
      </c>
      <c r="E1" s="12"/>
      <c r="F1" s="12" t="s">
        <v>4</v>
      </c>
      <c r="G1" s="13"/>
      <c r="I1" s="16" t="s">
        <v>6</v>
      </c>
      <c r="J1" s="17"/>
    </row>
    <row r="2" spans="1:21" ht="15.75" thickBot="1" x14ac:dyDescent="0.3">
      <c r="A2" s="15"/>
      <c r="B2" s="10" t="s">
        <v>0</v>
      </c>
      <c r="C2" s="10" t="s">
        <v>1</v>
      </c>
      <c r="D2" s="10" t="s">
        <v>0</v>
      </c>
      <c r="E2" s="10" t="s">
        <v>1</v>
      </c>
      <c r="F2" s="10" t="s">
        <v>0</v>
      </c>
      <c r="G2" s="11" t="s">
        <v>1</v>
      </c>
      <c r="I2" s="1" t="s">
        <v>7</v>
      </c>
      <c r="J2" s="5">
        <v>1445</v>
      </c>
      <c r="N2" t="s">
        <v>13</v>
      </c>
      <c r="O2" t="s">
        <v>12</v>
      </c>
      <c r="P2" t="s">
        <v>15</v>
      </c>
      <c r="Q2" t="s">
        <v>18</v>
      </c>
      <c r="R2" t="s">
        <v>17</v>
      </c>
      <c r="S2" t="s">
        <v>16</v>
      </c>
    </row>
    <row r="3" spans="1:21" ht="15.75" thickTop="1" x14ac:dyDescent="0.25">
      <c r="A3" s="1">
        <v>10</v>
      </c>
      <c r="B3" s="4">
        <v>1310</v>
      </c>
      <c r="C3" s="4">
        <v>1595</v>
      </c>
      <c r="D3" s="4">
        <v>1277</v>
      </c>
      <c r="E3" s="4">
        <v>1555</v>
      </c>
      <c r="F3" s="4">
        <v>1319</v>
      </c>
      <c r="G3" s="5">
        <v>1594</v>
      </c>
      <c r="I3" s="2" t="s">
        <v>8</v>
      </c>
      <c r="J3" s="7">
        <v>1430</v>
      </c>
      <c r="N3">
        <f>RADIANS(((C3-$J$3)/$J$5))</f>
        <v>0.26838707043715226</v>
      </c>
      <c r="O3">
        <f>RADIANS((($J$2-B3)/$J$5))</f>
        <v>0.21958942126676093</v>
      </c>
      <c r="P3">
        <f>RADIANS(((E3-$J$3)/$J$5))</f>
        <v>0.20332353820996382</v>
      </c>
      <c r="Q3">
        <f>RADIANS((($J$2-D3)/$J$5))</f>
        <v>0.27326683535419138</v>
      </c>
      <c r="R3">
        <f>RADIANS(((G3-$J$3)/$J$5))</f>
        <v>0.26676048213147252</v>
      </c>
      <c r="S3">
        <f>RADIANS((($J$2-F3)/$J$5))</f>
        <v>0.20495012651564351</v>
      </c>
    </row>
    <row r="4" spans="1:21" x14ac:dyDescent="0.25">
      <c r="A4" s="2">
        <v>20</v>
      </c>
      <c r="B4" s="6">
        <v>1355</v>
      </c>
      <c r="C4" s="6">
        <v>1520</v>
      </c>
      <c r="D4" s="6">
        <v>1360</v>
      </c>
      <c r="E4" s="6">
        <v>1514</v>
      </c>
      <c r="F4" s="6">
        <v>1385</v>
      </c>
      <c r="G4" s="7">
        <v>1535</v>
      </c>
      <c r="I4" s="2" t="s">
        <v>10</v>
      </c>
      <c r="J4" s="7">
        <v>65</v>
      </c>
      <c r="N4">
        <f t="shared" ref="N4:N12" si="0">RADIANS(((C4-$J$3)/$J$5))</f>
        <v>0.14639294751117396</v>
      </c>
      <c r="O4">
        <f t="shared" ref="O4:O12" si="1">RADIANS((($J$2-B4)/$J$5))</f>
        <v>0.14639294751117396</v>
      </c>
      <c r="P4">
        <f t="shared" ref="P4:P12" si="2">RADIANS(((E4-$J$3)/$J$5))</f>
        <v>0.13663341767709569</v>
      </c>
      <c r="Q4">
        <f t="shared" ref="Q4:Q12" si="3">RADIANS((($J$2-D4)/$J$5))</f>
        <v>0.13826000598277541</v>
      </c>
      <c r="R4">
        <f t="shared" ref="R4:R12" si="4">RADIANS(((G4-$J$3)/$J$5))</f>
        <v>0.17079177209636962</v>
      </c>
      <c r="S4">
        <f t="shared" ref="S4:S12" si="5">RADIANS((($J$2-F4)/$J$5))</f>
        <v>9.7595298340782635E-2</v>
      </c>
    </row>
    <row r="5" spans="1:21" ht="15.75" thickBot="1" x14ac:dyDescent="0.3">
      <c r="A5" s="2">
        <v>30</v>
      </c>
      <c r="B5" s="6">
        <v>1385</v>
      </c>
      <c r="C5" s="6">
        <v>1485</v>
      </c>
      <c r="D5" s="6">
        <v>1377</v>
      </c>
      <c r="E5" s="6">
        <v>1475</v>
      </c>
      <c r="F5" s="6">
        <v>1414</v>
      </c>
      <c r="G5" s="7">
        <v>1514</v>
      </c>
      <c r="I5" s="3" t="s">
        <v>9</v>
      </c>
      <c r="J5" s="9">
        <v>10.73</v>
      </c>
      <c r="N5">
        <f t="shared" si="0"/>
        <v>8.9462356812384083E-2</v>
      </c>
      <c r="O5">
        <f t="shared" si="1"/>
        <v>9.7595298340782635E-2</v>
      </c>
      <c r="P5">
        <f t="shared" si="2"/>
        <v>7.319647375558698E-2</v>
      </c>
      <c r="Q5">
        <f t="shared" si="3"/>
        <v>0.11060800478622032</v>
      </c>
      <c r="R5">
        <f t="shared" si="4"/>
        <v>0.13663341767709569</v>
      </c>
      <c r="S5">
        <f t="shared" si="5"/>
        <v>5.0424237476071027E-2</v>
      </c>
    </row>
    <row r="6" spans="1:21" ht="15.75" thickTop="1" x14ac:dyDescent="0.25">
      <c r="A6" s="2">
        <v>40</v>
      </c>
      <c r="B6" s="6">
        <v>1400</v>
      </c>
      <c r="C6" s="6">
        <v>1455</v>
      </c>
      <c r="D6" s="6">
        <v>1400</v>
      </c>
      <c r="E6" s="6">
        <v>1469</v>
      </c>
      <c r="F6" s="6">
        <v>1419</v>
      </c>
      <c r="G6" s="7">
        <v>1484</v>
      </c>
      <c r="N6">
        <f t="shared" si="0"/>
        <v>4.0664707641992766E-2</v>
      </c>
      <c r="O6">
        <f t="shared" si="1"/>
        <v>7.319647375558698E-2</v>
      </c>
      <c r="P6">
        <f t="shared" si="2"/>
        <v>6.3436943921508712E-2</v>
      </c>
      <c r="Q6">
        <f t="shared" si="3"/>
        <v>7.319647375558698E-2</v>
      </c>
      <c r="R6">
        <f t="shared" si="4"/>
        <v>8.7835768506704381E-2</v>
      </c>
      <c r="S6">
        <f t="shared" si="5"/>
        <v>4.2291295947672475E-2</v>
      </c>
    </row>
    <row r="7" spans="1:21" x14ac:dyDescent="0.25">
      <c r="A7" s="2">
        <v>50</v>
      </c>
      <c r="B7" s="6">
        <v>1414</v>
      </c>
      <c r="C7" s="6">
        <v>1460</v>
      </c>
      <c r="D7" s="6">
        <v>1414</v>
      </c>
      <c r="E7" s="6">
        <v>1459</v>
      </c>
      <c r="F7" s="6">
        <v>1449</v>
      </c>
      <c r="G7" s="7">
        <v>1489</v>
      </c>
      <c r="N7">
        <f t="shared" si="0"/>
        <v>4.8797649170391318E-2</v>
      </c>
      <c r="O7">
        <f t="shared" si="1"/>
        <v>5.0424237476071027E-2</v>
      </c>
      <c r="P7">
        <f t="shared" si="2"/>
        <v>4.7171060864711609E-2</v>
      </c>
      <c r="Q7">
        <f t="shared" si="3"/>
        <v>5.0424237476071027E-2</v>
      </c>
      <c r="R7">
        <f t="shared" si="4"/>
        <v>9.5968710035102919E-2</v>
      </c>
      <c r="S7">
        <f t="shared" si="5"/>
        <v>-6.5063532227188428E-3</v>
      </c>
    </row>
    <row r="8" spans="1:21" x14ac:dyDescent="0.25">
      <c r="A8" s="2">
        <v>60</v>
      </c>
      <c r="B8" s="6">
        <v>1419</v>
      </c>
      <c r="C8" s="6">
        <v>1455</v>
      </c>
      <c r="D8" s="6">
        <v>1414</v>
      </c>
      <c r="E8" s="6">
        <v>1449</v>
      </c>
      <c r="F8" s="6">
        <v>1432</v>
      </c>
      <c r="G8" s="7">
        <v>1469</v>
      </c>
      <c r="N8">
        <f t="shared" si="0"/>
        <v>4.0664707641992766E-2</v>
      </c>
      <c r="O8">
        <f t="shared" si="1"/>
        <v>4.2291295947672475E-2</v>
      </c>
      <c r="P8">
        <f t="shared" si="2"/>
        <v>3.0905177807914502E-2</v>
      </c>
      <c r="Q8">
        <f t="shared" si="3"/>
        <v>5.0424237476071027E-2</v>
      </c>
      <c r="R8">
        <f t="shared" si="4"/>
        <v>6.3436943921508712E-2</v>
      </c>
      <c r="S8">
        <f t="shared" si="5"/>
        <v>2.1145647973836237E-2</v>
      </c>
    </row>
    <row r="9" spans="1:21" x14ac:dyDescent="0.25">
      <c r="A9" s="2">
        <v>70</v>
      </c>
      <c r="B9" s="6">
        <v>1434</v>
      </c>
      <c r="C9" s="6">
        <v>1460</v>
      </c>
      <c r="D9" s="6">
        <v>1415</v>
      </c>
      <c r="E9" s="6">
        <v>1449</v>
      </c>
      <c r="F9" s="6">
        <v>1443</v>
      </c>
      <c r="G9" s="7">
        <v>1469</v>
      </c>
      <c r="N9">
        <f t="shared" si="0"/>
        <v>4.8797649170391318E-2</v>
      </c>
      <c r="O9">
        <f t="shared" si="1"/>
        <v>1.7892471362476819E-2</v>
      </c>
      <c r="P9">
        <f t="shared" si="2"/>
        <v>3.0905177807914502E-2</v>
      </c>
      <c r="Q9">
        <f t="shared" si="3"/>
        <v>4.8797649170391318E-2</v>
      </c>
      <c r="R9">
        <f t="shared" si="4"/>
        <v>6.3436943921508712E-2</v>
      </c>
      <c r="S9">
        <f t="shared" si="5"/>
        <v>3.2531766113594214E-3</v>
      </c>
    </row>
    <row r="10" spans="1:21" x14ac:dyDescent="0.25">
      <c r="A10" s="2">
        <v>80</v>
      </c>
      <c r="B10" s="6">
        <v>1435</v>
      </c>
      <c r="C10" s="6">
        <v>1454</v>
      </c>
      <c r="D10" s="6">
        <v>1415</v>
      </c>
      <c r="E10" s="6">
        <v>1445</v>
      </c>
      <c r="F10" s="6">
        <v>1443</v>
      </c>
      <c r="G10" s="7">
        <v>1459</v>
      </c>
      <c r="N10">
        <f t="shared" si="0"/>
        <v>3.9038119336313057E-2</v>
      </c>
      <c r="O10">
        <f t="shared" si="1"/>
        <v>1.6265883056797107E-2</v>
      </c>
      <c r="P10">
        <f t="shared" si="2"/>
        <v>2.4398824585195659E-2</v>
      </c>
      <c r="Q10">
        <f t="shared" si="3"/>
        <v>4.8797649170391318E-2</v>
      </c>
      <c r="R10">
        <f t="shared" si="4"/>
        <v>4.7171060864711609E-2</v>
      </c>
      <c r="S10">
        <f t="shared" si="5"/>
        <v>3.2531766113594214E-3</v>
      </c>
    </row>
    <row r="11" spans="1:21" x14ac:dyDescent="0.25">
      <c r="A11" s="2">
        <v>90</v>
      </c>
      <c r="B11" s="6">
        <v>1433</v>
      </c>
      <c r="C11" s="6">
        <v>1449</v>
      </c>
      <c r="D11" s="6">
        <v>1425</v>
      </c>
      <c r="E11" s="6">
        <v>1445</v>
      </c>
      <c r="F11" s="6">
        <v>1453</v>
      </c>
      <c r="G11" s="7">
        <v>1459</v>
      </c>
      <c r="N11">
        <f t="shared" si="0"/>
        <v>3.0905177807914502E-2</v>
      </c>
      <c r="O11">
        <f t="shared" si="1"/>
        <v>1.9519059668156528E-2</v>
      </c>
      <c r="P11">
        <f t="shared" si="2"/>
        <v>2.4398824585195659E-2</v>
      </c>
      <c r="Q11">
        <f t="shared" si="3"/>
        <v>3.2531766113594214E-2</v>
      </c>
      <c r="R11">
        <f t="shared" si="4"/>
        <v>4.7171060864711609E-2</v>
      </c>
      <c r="S11">
        <f t="shared" si="5"/>
        <v>-1.3012706445437686E-2</v>
      </c>
    </row>
    <row r="12" spans="1:21" ht="15.75" thickBot="1" x14ac:dyDescent="0.3">
      <c r="A12" s="3">
        <v>100</v>
      </c>
      <c r="B12" s="8">
        <v>1434</v>
      </c>
      <c r="C12" s="8">
        <v>1449</v>
      </c>
      <c r="D12" s="8">
        <v>1425</v>
      </c>
      <c r="E12" s="8">
        <v>1444</v>
      </c>
      <c r="F12" s="8">
        <v>1454</v>
      </c>
      <c r="G12" s="9">
        <v>1459</v>
      </c>
      <c r="N12">
        <f t="shared" si="0"/>
        <v>3.0905177807914502E-2</v>
      </c>
      <c r="O12">
        <f t="shared" si="1"/>
        <v>1.7892471362476819E-2</v>
      </c>
      <c r="P12">
        <f t="shared" si="2"/>
        <v>2.277223627951595E-2</v>
      </c>
      <c r="Q12">
        <f t="shared" si="3"/>
        <v>3.2531766113594214E-2</v>
      </c>
      <c r="R12">
        <f t="shared" si="4"/>
        <v>4.7171060864711609E-2</v>
      </c>
      <c r="S12">
        <f t="shared" si="5"/>
        <v>-1.4639294751117395E-2</v>
      </c>
    </row>
    <row r="13" spans="1:21" ht="15.75" thickTop="1" x14ac:dyDescent="0.25"/>
    <row r="14" spans="1:21" x14ac:dyDescent="0.25">
      <c r="N14" t="s">
        <v>11</v>
      </c>
      <c r="R14" t="s">
        <v>14</v>
      </c>
    </row>
    <row r="15" spans="1:21" x14ac:dyDescent="0.25">
      <c r="N15" t="s">
        <v>23</v>
      </c>
      <c r="O15" t="s">
        <v>24</v>
      </c>
      <c r="P15" t="s">
        <v>25</v>
      </c>
      <c r="R15" t="s">
        <v>19</v>
      </c>
      <c r="S15" t="s">
        <v>20</v>
      </c>
      <c r="T15" t="s">
        <v>21</v>
      </c>
      <c r="U15" t="s">
        <v>22</v>
      </c>
    </row>
    <row r="16" spans="1:21" x14ac:dyDescent="0.25">
      <c r="N16">
        <f>(SIN((PI()/2)-N3)*$J$4)/(SIN(N3+O3))</f>
        <v>133.67685229582969</v>
      </c>
      <c r="O16">
        <f>(SIN((PI()/2)-P3)*$J$4)/(SIN(P3+Q3))</f>
        <v>138.77003886263796</v>
      </c>
      <c r="P16">
        <f>(SIN((PI()/2)-R3)*$J$4)/(SIN(R3+S3))</f>
        <v>137.98297074657094</v>
      </c>
      <c r="R16">
        <f>(SQRT((N16^2)+(($J$4^2)/4)-(N16*$J$4*SIN(O3))))/10</f>
        <v>13.051067519170672</v>
      </c>
      <c r="S16">
        <f>(SQRT((O16^2)+(($J$4^2)/4)-(O16*$J$4*SIN(Q3))))/10</f>
        <v>13.371258558164229</v>
      </c>
      <c r="T16">
        <f>(SQRT((P16^2)+(($J$4^2)/4)-(P16*$J$4*SIN(S3))))/10</f>
        <v>13.516736317056166</v>
      </c>
      <c r="U16">
        <f>AVERAGE(R16:T16)*0.75</f>
        <v>9.9847655985977664</v>
      </c>
    </row>
    <row r="17" spans="14:21" x14ac:dyDescent="0.25">
      <c r="N17">
        <f t="shared" ref="N17:N25" si="6">(SIN((PI()/2)-N4)*$J$4)/(SIN(N4+O4))</f>
        <v>222.80017902738788</v>
      </c>
      <c r="O17">
        <f t="shared" ref="O17:O25" si="7">(SIN((PI()/2)-P4)*$J$4)/(SIN(P4+Q4))</f>
        <v>237.22802714097989</v>
      </c>
      <c r="P17">
        <f t="shared" ref="P17:P25" si="8">(SIN((PI()/2)-R4)*$J$4)/(SIN(R4+S4))</f>
        <v>241.55330362534124</v>
      </c>
      <c r="R17">
        <f t="shared" ref="R17:R25" si="9">(SQRT((N17^2)+(($J$4^2)/4)-(N17*$J$4*SIN(O4))))/10</f>
        <v>22.041703603541198</v>
      </c>
      <c r="S17">
        <f t="shared" ref="S17:S25" si="10">(SQRT((O17^2)+(($J$4^2)/4)-(O17*$J$4*SIN(Q4))))/10</f>
        <v>23.496431226408628</v>
      </c>
      <c r="T17">
        <f t="shared" ref="T17:T25" si="11">(SQRT((P17^2)+(($J$4^2)/4)-(P17*$J$4*SIN(S4))))/10</f>
        <v>24.057086179852064</v>
      </c>
      <c r="U17">
        <f t="shared" ref="U17:U25" si="12">AVERAGE(R17:T17)*0.75</f>
        <v>17.398805252450472</v>
      </c>
    </row>
    <row r="18" spans="14:21" x14ac:dyDescent="0.25">
      <c r="N18">
        <f t="shared" si="6"/>
        <v>348.12344198701925</v>
      </c>
      <c r="O18">
        <f t="shared" si="7"/>
        <v>354.68346756418083</v>
      </c>
      <c r="P18">
        <f t="shared" si="8"/>
        <v>346.26372896419758</v>
      </c>
      <c r="R18">
        <f t="shared" si="9"/>
        <v>34.646976235165631</v>
      </c>
      <c r="S18">
        <f t="shared" si="10"/>
        <v>35.25787919080453</v>
      </c>
      <c r="T18">
        <f t="shared" si="11"/>
        <v>34.615082749932</v>
      </c>
      <c r="U18">
        <f t="shared" si="12"/>
        <v>26.129984543975542</v>
      </c>
    </row>
    <row r="19" spans="14:21" x14ac:dyDescent="0.25">
      <c r="N19">
        <f t="shared" si="6"/>
        <v>571.63299879280567</v>
      </c>
      <c r="O19">
        <f t="shared" si="7"/>
        <v>476.24903767266267</v>
      </c>
      <c r="P19">
        <f t="shared" si="8"/>
        <v>498.99316358933061</v>
      </c>
      <c r="R19">
        <f t="shared" si="9"/>
        <v>57.017827425951431</v>
      </c>
      <c r="S19">
        <f t="shared" si="10"/>
        <v>47.497950998953939</v>
      </c>
      <c r="T19">
        <f t="shared" si="11"/>
        <v>49.867738747020681</v>
      </c>
      <c r="U19">
        <f t="shared" si="12"/>
        <v>38.595879292981508</v>
      </c>
    </row>
    <row r="20" spans="14:21" x14ac:dyDescent="0.25">
      <c r="N20">
        <f t="shared" si="6"/>
        <v>655.39245135046019</v>
      </c>
      <c r="O20">
        <f t="shared" si="7"/>
        <v>666.33213008628672</v>
      </c>
      <c r="P20">
        <f t="shared" si="8"/>
        <v>724.18493767874384</v>
      </c>
      <c r="R20">
        <f t="shared" si="9"/>
        <v>65.455964378026238</v>
      </c>
      <c r="S20">
        <f t="shared" si="10"/>
        <v>66.548608485385586</v>
      </c>
      <c r="T20">
        <f t="shared" si="11"/>
        <v>72.512505059136075</v>
      </c>
      <c r="U20">
        <f t="shared" si="12"/>
        <v>51.129269480636978</v>
      </c>
    </row>
    <row r="21" spans="14:21" x14ac:dyDescent="0.25">
      <c r="N21">
        <f t="shared" si="6"/>
        <v>783.79878421954368</v>
      </c>
      <c r="O21">
        <f t="shared" si="7"/>
        <v>799.71850785228264</v>
      </c>
      <c r="P21">
        <f t="shared" si="8"/>
        <v>767.84911783503958</v>
      </c>
      <c r="R21">
        <f t="shared" si="9"/>
        <v>78.309821545388871</v>
      </c>
      <c r="S21">
        <f t="shared" si="10"/>
        <v>79.874020474476055</v>
      </c>
      <c r="T21">
        <f t="shared" si="11"/>
        <v>76.784973337523553</v>
      </c>
      <c r="U21">
        <f t="shared" si="12"/>
        <v>58.742203839347113</v>
      </c>
    </row>
    <row r="22" spans="14:21" x14ac:dyDescent="0.25">
      <c r="N22">
        <f t="shared" si="6"/>
        <v>974.21889709186769</v>
      </c>
      <c r="O22">
        <f t="shared" si="7"/>
        <v>816.00365447196907</v>
      </c>
      <c r="P22">
        <f t="shared" si="8"/>
        <v>973.41803289503662</v>
      </c>
      <c r="R22">
        <f t="shared" si="9"/>
        <v>97.417952296430641</v>
      </c>
      <c r="S22">
        <f t="shared" si="10"/>
        <v>81.506502947691047</v>
      </c>
      <c r="T22">
        <f t="shared" si="11"/>
        <v>97.385475384050864</v>
      </c>
      <c r="U22">
        <f t="shared" si="12"/>
        <v>69.077482657043134</v>
      </c>
    </row>
    <row r="23" spans="14:21" x14ac:dyDescent="0.25">
      <c r="N23">
        <f t="shared" si="6"/>
        <v>1175.0252237733043</v>
      </c>
      <c r="O23">
        <f t="shared" si="7"/>
        <v>888.54983456019113</v>
      </c>
      <c r="P23">
        <f t="shared" si="8"/>
        <v>1288.1745568341805</v>
      </c>
      <c r="R23">
        <f t="shared" si="9"/>
        <v>117.49460616548376</v>
      </c>
      <c r="S23">
        <f t="shared" si="10"/>
        <v>88.75583544614561</v>
      </c>
      <c r="T23">
        <f t="shared" si="11"/>
        <v>128.84787722342668</v>
      </c>
      <c r="U23">
        <f t="shared" si="12"/>
        <v>83.774579708764009</v>
      </c>
    </row>
    <row r="24" spans="14:21" x14ac:dyDescent="0.25">
      <c r="N24">
        <f t="shared" si="6"/>
        <v>1288.9932280164746</v>
      </c>
      <c r="O24">
        <f t="shared" si="7"/>
        <v>1142.0181572749946</v>
      </c>
      <c r="P24">
        <f t="shared" si="8"/>
        <v>1901.1549703833377</v>
      </c>
      <c r="R24">
        <f t="shared" si="9"/>
        <v>128.87685982727274</v>
      </c>
      <c r="S24">
        <f t="shared" si="10"/>
        <v>114.14233553240956</v>
      </c>
      <c r="T24">
        <f t="shared" si="11"/>
        <v>190.18555339934909</v>
      </c>
      <c r="U24">
        <f t="shared" si="12"/>
        <v>108.30118718975785</v>
      </c>
    </row>
    <row r="25" spans="14:21" x14ac:dyDescent="0.25">
      <c r="N25">
        <f t="shared" si="6"/>
        <v>1331.9238353538517</v>
      </c>
      <c r="O25">
        <f t="shared" si="7"/>
        <v>1175.6162587303381</v>
      </c>
      <c r="P25">
        <f t="shared" si="8"/>
        <v>1996.1766259006586</v>
      </c>
      <c r="R25">
        <f t="shared" si="9"/>
        <v>133.1738861130047</v>
      </c>
      <c r="S25">
        <f t="shared" si="10"/>
        <v>117.50082380531657</v>
      </c>
      <c r="T25">
        <f t="shared" si="11"/>
        <v>199.69168170250379</v>
      </c>
      <c r="U25">
        <f t="shared" si="12"/>
        <v>112.59159790520627</v>
      </c>
    </row>
  </sheetData>
  <mergeCells count="5">
    <mergeCell ref="B1:C1"/>
    <mergeCell ref="D1:E1"/>
    <mergeCell ref="F1:G1"/>
    <mergeCell ref="A1:A2"/>
    <mergeCell ref="I1:J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Rogers</dc:creator>
  <cp:lastModifiedBy>Samson Afolabi</cp:lastModifiedBy>
  <dcterms:created xsi:type="dcterms:W3CDTF">2020-03-19T09:24:54Z</dcterms:created>
  <dcterms:modified xsi:type="dcterms:W3CDTF">2020-05-11T23:19:49Z</dcterms:modified>
</cp:coreProperties>
</file>