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gtvault-my.sharepoint.com/personal/cgasteiger3_gatech_edu/Documents/"/>
    </mc:Choice>
  </mc:AlternateContent>
  <xr:revisionPtr revIDLastSave="0" documentId="8_{DDACBF20-295D-4089-8702-B7FDD0BB820E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Profiles" sheetId="1" r:id="rId1"/>
    <sheet name="Master Data" sheetId="2" r:id="rId2"/>
    <sheet name="AFCARS Data" sheetId="3" state="hidden" r:id="rId3"/>
    <sheet name="Housing Data" sheetId="4" state="hidden" r:id="rId4"/>
    <sheet name="Housing Assistance" sheetId="5" state="hidden" r:id="rId5"/>
    <sheet name="Federal Assistance types" sheetId="6" state="hidden" r:id="rId6"/>
    <sheet name="Housing Choice Voucher Data" sheetId="7" state="hidden" r:id="rId7"/>
    <sheet name="Income and Rent Change" sheetId="8" r:id="rId8"/>
    <sheet name="Supplemental Data" sheetId="9" r:id="rId9"/>
  </sheets>
  <definedNames>
    <definedName name="_xlnm._FilterDatabase" localSheetId="1" hidden="1">'Master Data'!$D$1:$D$1000</definedName>
    <definedName name="_xlnm._FilterDatabase" localSheetId="8" hidden="1">'Supplemental Data'!$A$2:$N$57</definedName>
  </definedNames>
  <calcPr calcId="191028"/>
  <pivotCaches>
    <pivotCache cacheId="13246" r:id="rId10"/>
    <pivotCache cacheId="13250" r:id="rId11"/>
    <pivotCache cacheId="13254" r:id="rId12"/>
    <pivotCache cacheId="1325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O13" i="2" l="1"/>
  <c r="DO35" i="2"/>
  <c r="DO53" i="2"/>
  <c r="DO49" i="2"/>
  <c r="DO25" i="2"/>
  <c r="DO12" i="2"/>
  <c r="DO11" i="2"/>
  <c r="DO14" i="2"/>
  <c r="DO46" i="2"/>
  <c r="DO23" i="2"/>
  <c r="DO17" i="2"/>
  <c r="DO42" i="2"/>
  <c r="DO52" i="2"/>
  <c r="DO16" i="2"/>
  <c r="DO44" i="2"/>
  <c r="DO26" i="2"/>
  <c r="DO51" i="2"/>
  <c r="DO29" i="2"/>
  <c r="DO19" i="2"/>
  <c r="DO37" i="2"/>
  <c r="DO27" i="2"/>
  <c r="DO9" i="2"/>
  <c r="DO36" i="2"/>
  <c r="DO34" i="2"/>
  <c r="DO8" i="2"/>
  <c r="DO48" i="2"/>
  <c r="DO43" i="2"/>
  <c r="DO33" i="2"/>
  <c r="DO24" i="2"/>
  <c r="DO18" i="2"/>
  <c r="DO32" i="2"/>
  <c r="DO22" i="2"/>
  <c r="DO7" i="2"/>
  <c r="DO45" i="2"/>
  <c r="DO21" i="2"/>
  <c r="DO30" i="2"/>
  <c r="DO28" i="2"/>
  <c r="DO15" i="2"/>
  <c r="DO20" i="2"/>
  <c r="DO6" i="2"/>
  <c r="DO41" i="2"/>
  <c r="DO39" i="2"/>
  <c r="DO5" i="2"/>
  <c r="DO10" i="2"/>
  <c r="DO31" i="2"/>
  <c r="DO50" i="2"/>
  <c r="DO4" i="2"/>
  <c r="DO38" i="2"/>
  <c r="DO40" i="2"/>
  <c r="DO3" i="2"/>
  <c r="DO47" i="2"/>
  <c r="A60" i="2"/>
  <c r="A59" i="2"/>
  <c r="A58" i="2"/>
  <c r="A57" i="2"/>
  <c r="Q47" i="2"/>
  <c r="Q13" i="2"/>
  <c r="Q35" i="2"/>
  <c r="Q53" i="2"/>
  <c r="Q49" i="2"/>
  <c r="Q25" i="2"/>
  <c r="Q12" i="2"/>
  <c r="Q11" i="2"/>
  <c r="Q14" i="2"/>
  <c r="Q46" i="2"/>
  <c r="Q23" i="2"/>
  <c r="Q17" i="2"/>
  <c r="Q42" i="2"/>
  <c r="Q52" i="2"/>
  <c r="Q16" i="2"/>
  <c r="Q44" i="2"/>
  <c r="Q26" i="2"/>
  <c r="Q51" i="2"/>
  <c r="Q29" i="2"/>
  <c r="Q19" i="2"/>
  <c r="Q37" i="2"/>
  <c r="Q27" i="2"/>
  <c r="Q9" i="2"/>
  <c r="Q36" i="2"/>
  <c r="Q34" i="2"/>
  <c r="Q8" i="2"/>
  <c r="Q48" i="2"/>
  <c r="Q43" i="2"/>
  <c r="Q33" i="2"/>
  <c r="Q24" i="2"/>
  <c r="Q18" i="2"/>
  <c r="Q32" i="2"/>
  <c r="Q22" i="2"/>
  <c r="Q7" i="2"/>
  <c r="Q45" i="2"/>
  <c r="Q21" i="2"/>
  <c r="Q30" i="2"/>
  <c r="Q28" i="2"/>
  <c r="Q15" i="2"/>
  <c r="Q20" i="2"/>
  <c r="Q6" i="2"/>
  <c r="Q41" i="2"/>
  <c r="Q39" i="2"/>
  <c r="Q5" i="2"/>
  <c r="Q10" i="2"/>
  <c r="Q31" i="2"/>
  <c r="Q50" i="2"/>
  <c r="Q4" i="2"/>
  <c r="Q38" i="2"/>
  <c r="Q40" i="2"/>
  <c r="Q3" i="2"/>
  <c r="O40" i="2"/>
  <c r="O13" i="2" l="1"/>
  <c r="O35" i="2"/>
  <c r="O53" i="2"/>
  <c r="O49" i="2"/>
  <c r="O25" i="2"/>
  <c r="O12" i="2"/>
  <c r="O11" i="2"/>
  <c r="O14" i="2"/>
  <c r="O46" i="2"/>
  <c r="O23" i="2"/>
  <c r="O17" i="2"/>
  <c r="O42" i="2"/>
  <c r="O52" i="2"/>
  <c r="O16" i="2"/>
  <c r="O44" i="2"/>
  <c r="O26" i="2"/>
  <c r="O51" i="2"/>
  <c r="O29" i="2"/>
  <c r="O19" i="2"/>
  <c r="O37" i="2"/>
  <c r="O27" i="2"/>
  <c r="O9" i="2"/>
  <c r="O36" i="2"/>
  <c r="O34" i="2"/>
  <c r="O8" i="2"/>
  <c r="O48" i="2"/>
  <c r="O43" i="2"/>
  <c r="O33" i="2"/>
  <c r="O24" i="2"/>
  <c r="O18" i="2"/>
  <c r="O32" i="2"/>
  <c r="O22" i="2"/>
  <c r="O7" i="2"/>
  <c r="O45" i="2"/>
  <c r="O21" i="2"/>
  <c r="O30" i="2"/>
  <c r="O28" i="2"/>
  <c r="O15" i="2"/>
  <c r="O20" i="2"/>
  <c r="O6" i="2"/>
  <c r="O41" i="2"/>
  <c r="O39" i="2"/>
  <c r="O5" i="2"/>
  <c r="O10" i="2"/>
  <c r="O31" i="2"/>
  <c r="O50" i="2"/>
  <c r="O4" i="2"/>
  <c r="O38" i="2"/>
  <c r="O3" i="2"/>
  <c r="O47" i="2"/>
  <c r="L54" i="2"/>
  <c r="F25" i="2" s="1"/>
  <c r="I54" i="2"/>
  <c r="E28" i="2" s="1"/>
  <c r="Z58" i="5"/>
  <c r="Y58" i="5"/>
  <c r="S58" i="5"/>
  <c r="R58" i="5"/>
  <c r="O58" i="5"/>
  <c r="N58" i="5"/>
  <c r="L58" i="5"/>
  <c r="K58" i="5"/>
  <c r="I58" i="5"/>
  <c r="G58" i="5"/>
  <c r="C58" i="5"/>
  <c r="B58" i="5"/>
  <c r="DG13" i="2" a="1"/>
  <c r="DG13" i="2" s="1"/>
  <c r="DF13" i="2" a="1"/>
  <c r="DF13" i="2" s="1"/>
  <c r="DE13" i="2" a="1"/>
  <c r="DE13" i="2" s="1"/>
  <c r="DD13" i="2" a="1"/>
  <c r="DD13" i="2" s="1"/>
  <c r="DC13" i="2" a="1"/>
  <c r="DC13" i="2" s="1"/>
  <c r="DB13" i="2" a="1"/>
  <c r="DB13" i="2" s="1"/>
  <c r="DA13" i="2" a="1"/>
  <c r="DA13" i="2" s="1"/>
  <c r="CZ13" i="2" a="1"/>
  <c r="CZ13" i="2" s="1"/>
  <c r="CY13" i="2" a="1"/>
  <c r="CY13" i="2" s="1"/>
  <c r="CX13" i="2" a="1"/>
  <c r="CX13" i="2" s="1"/>
  <c r="CW13" i="2" a="1"/>
  <c r="CW13" i="2" s="1"/>
  <c r="CV13" i="2" a="1"/>
  <c r="CV13" i="2" s="1"/>
  <c r="CU13" i="2" a="1"/>
  <c r="CU13" i="2" s="1"/>
  <c r="DG35" i="2" a="1"/>
  <c r="DG35" i="2" s="1"/>
  <c r="DF35" i="2" a="1"/>
  <c r="DF35" i="2" s="1"/>
  <c r="DE35" i="2" a="1"/>
  <c r="DE35" i="2" s="1"/>
  <c r="DD35" i="2" a="1"/>
  <c r="DD35" i="2" s="1"/>
  <c r="DC35" i="2" a="1"/>
  <c r="DC35" i="2" s="1"/>
  <c r="DB35" i="2" a="1"/>
  <c r="DB35" i="2" s="1"/>
  <c r="DA35" i="2" a="1"/>
  <c r="DA35" i="2" s="1"/>
  <c r="CZ35" i="2" a="1"/>
  <c r="CZ35" i="2" s="1"/>
  <c r="CY35" i="2" a="1"/>
  <c r="CY35" i="2" s="1"/>
  <c r="CX35" i="2" a="1"/>
  <c r="CX35" i="2" s="1"/>
  <c r="CW35" i="2" a="1"/>
  <c r="CW35" i="2" s="1"/>
  <c r="CV35" i="2" a="1"/>
  <c r="CV35" i="2" s="1"/>
  <c r="CU35" i="2" a="1"/>
  <c r="CU35" i="2" s="1"/>
  <c r="DG53" i="2" a="1"/>
  <c r="DG53" i="2" s="1"/>
  <c r="DF53" i="2" a="1"/>
  <c r="DF53" i="2" s="1"/>
  <c r="DE53" i="2" a="1"/>
  <c r="DE53" i="2" s="1"/>
  <c r="DD53" i="2" a="1"/>
  <c r="DD53" i="2" s="1"/>
  <c r="DC53" i="2" a="1"/>
  <c r="DC53" i="2" s="1"/>
  <c r="DB53" i="2" a="1"/>
  <c r="DB53" i="2" s="1"/>
  <c r="DA53" i="2" a="1"/>
  <c r="DA53" i="2" s="1"/>
  <c r="CZ53" i="2" a="1"/>
  <c r="CZ53" i="2" s="1"/>
  <c r="CY53" i="2" a="1"/>
  <c r="CY53" i="2" s="1"/>
  <c r="CX53" i="2" a="1"/>
  <c r="CX53" i="2" s="1"/>
  <c r="CW53" i="2" a="1"/>
  <c r="CW53" i="2" s="1"/>
  <c r="CV53" i="2" a="1"/>
  <c r="CV53" i="2" s="1"/>
  <c r="CU53" i="2" a="1"/>
  <c r="CU53" i="2" s="1"/>
  <c r="DG49" i="2" a="1"/>
  <c r="DG49" i="2" s="1"/>
  <c r="DF49" i="2" a="1"/>
  <c r="DF49" i="2" s="1"/>
  <c r="DE49" i="2" a="1"/>
  <c r="DE49" i="2" s="1"/>
  <c r="DD49" i="2" a="1"/>
  <c r="DD49" i="2" s="1"/>
  <c r="DC49" i="2" a="1"/>
  <c r="DC49" i="2" s="1"/>
  <c r="DB49" i="2" a="1"/>
  <c r="DB49" i="2" s="1"/>
  <c r="DA49" i="2" a="1"/>
  <c r="DA49" i="2" s="1"/>
  <c r="CZ49" i="2" a="1"/>
  <c r="CZ49" i="2" s="1"/>
  <c r="CY49" i="2" a="1"/>
  <c r="CY49" i="2" s="1"/>
  <c r="CX49" i="2" a="1"/>
  <c r="CX49" i="2" s="1"/>
  <c r="CW49" i="2" a="1"/>
  <c r="CW49" i="2" s="1"/>
  <c r="CV49" i="2" a="1"/>
  <c r="CV49" i="2" s="1"/>
  <c r="CU49" i="2" a="1"/>
  <c r="CU49" i="2" s="1"/>
  <c r="DG25" i="2" a="1"/>
  <c r="DG25" i="2" s="1"/>
  <c r="DF25" i="2" a="1"/>
  <c r="DF25" i="2" s="1"/>
  <c r="DE25" i="2" a="1"/>
  <c r="DE25" i="2" s="1"/>
  <c r="DD25" i="2" a="1"/>
  <c r="DD25" i="2" s="1"/>
  <c r="DC25" i="2" a="1"/>
  <c r="DC25" i="2" s="1"/>
  <c r="DB25" i="2" a="1"/>
  <c r="DB25" i="2" s="1"/>
  <c r="DA25" i="2" a="1"/>
  <c r="DA25" i="2" s="1"/>
  <c r="CZ25" i="2" a="1"/>
  <c r="CZ25" i="2" s="1"/>
  <c r="CY25" i="2" a="1"/>
  <c r="CY25" i="2" s="1"/>
  <c r="CX25" i="2" a="1"/>
  <c r="CX25" i="2" s="1"/>
  <c r="CW25" i="2" a="1"/>
  <c r="CW25" i="2" s="1"/>
  <c r="CV25" i="2" a="1"/>
  <c r="CV25" i="2" s="1"/>
  <c r="CU25" i="2" a="1"/>
  <c r="CU25" i="2" s="1"/>
  <c r="DG12" i="2" a="1"/>
  <c r="DG12" i="2" s="1"/>
  <c r="DF12" i="2" a="1"/>
  <c r="DF12" i="2" s="1"/>
  <c r="DE12" i="2" a="1"/>
  <c r="DE12" i="2" s="1"/>
  <c r="DD12" i="2" a="1"/>
  <c r="DD12" i="2" s="1"/>
  <c r="DC12" i="2" a="1"/>
  <c r="DC12" i="2" s="1"/>
  <c r="DB12" i="2" a="1"/>
  <c r="DB12" i="2" s="1"/>
  <c r="DA12" i="2" a="1"/>
  <c r="DA12" i="2" s="1"/>
  <c r="CZ12" i="2" a="1"/>
  <c r="CZ12" i="2" s="1"/>
  <c r="CY12" i="2" a="1"/>
  <c r="CY12" i="2" s="1"/>
  <c r="CX12" i="2" a="1"/>
  <c r="CX12" i="2" s="1"/>
  <c r="CW12" i="2" a="1"/>
  <c r="CW12" i="2" s="1"/>
  <c r="CV12" i="2" a="1"/>
  <c r="CV12" i="2" s="1"/>
  <c r="CU12" i="2" a="1"/>
  <c r="CU12" i="2" s="1"/>
  <c r="DG11" i="2" a="1"/>
  <c r="DG11" i="2" s="1"/>
  <c r="DF11" i="2" a="1"/>
  <c r="DF11" i="2" s="1"/>
  <c r="DE11" i="2" a="1"/>
  <c r="DE11" i="2" s="1"/>
  <c r="DD11" i="2" a="1"/>
  <c r="DD11" i="2" s="1"/>
  <c r="DC11" i="2" a="1"/>
  <c r="DC11" i="2" s="1"/>
  <c r="DB11" i="2" a="1"/>
  <c r="DB11" i="2" s="1"/>
  <c r="DA11" i="2" a="1"/>
  <c r="DA11" i="2" s="1"/>
  <c r="CZ11" i="2" a="1"/>
  <c r="CZ11" i="2" s="1"/>
  <c r="CY11" i="2" a="1"/>
  <c r="CY11" i="2" s="1"/>
  <c r="CX11" i="2" a="1"/>
  <c r="CX11" i="2" s="1"/>
  <c r="CW11" i="2" a="1"/>
  <c r="CW11" i="2" s="1"/>
  <c r="CV11" i="2" a="1"/>
  <c r="CV11" i="2" s="1"/>
  <c r="CU11" i="2" a="1"/>
  <c r="CU11" i="2" s="1"/>
  <c r="DG14" i="2" a="1"/>
  <c r="DG14" i="2" s="1"/>
  <c r="DF14" i="2" a="1"/>
  <c r="DF14" i="2" s="1"/>
  <c r="DE14" i="2" a="1"/>
  <c r="DE14" i="2" s="1"/>
  <c r="DD14" i="2" a="1"/>
  <c r="DD14" i="2" s="1"/>
  <c r="DC14" i="2" a="1"/>
  <c r="DC14" i="2" s="1"/>
  <c r="DB14" i="2" a="1"/>
  <c r="DB14" i="2" s="1"/>
  <c r="DA14" i="2" a="1"/>
  <c r="DA14" i="2" s="1"/>
  <c r="CZ14" i="2" a="1"/>
  <c r="CZ14" i="2" s="1"/>
  <c r="CY14" i="2" a="1"/>
  <c r="CY14" i="2" s="1"/>
  <c r="CX14" i="2" a="1"/>
  <c r="CX14" i="2" s="1"/>
  <c r="CW14" i="2" a="1"/>
  <c r="CW14" i="2" s="1"/>
  <c r="CV14" i="2" a="1"/>
  <c r="CV14" i="2" s="1"/>
  <c r="CU14" i="2" a="1"/>
  <c r="CU14" i="2" s="1"/>
  <c r="DG46" i="2" a="1"/>
  <c r="DG46" i="2" s="1"/>
  <c r="DF46" i="2" a="1"/>
  <c r="DF46" i="2" s="1"/>
  <c r="DE46" i="2" a="1"/>
  <c r="DE46" i="2" s="1"/>
  <c r="DD46" i="2" a="1"/>
  <c r="DD46" i="2" s="1"/>
  <c r="DC46" i="2" a="1"/>
  <c r="DC46" i="2" s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DG23" i="2" a="1"/>
  <c r="DG23" i="2" s="1"/>
  <c r="DF23" i="2" a="1"/>
  <c r="DF23" i="2" s="1"/>
  <c r="DE23" i="2" a="1"/>
  <c r="DE23" i="2" s="1"/>
  <c r="DD23" i="2" a="1"/>
  <c r="DD23" i="2" s="1"/>
  <c r="DC23" i="2" a="1"/>
  <c r="DC23" i="2" s="1"/>
  <c r="DB23" i="2" a="1"/>
  <c r="DB23" i="2" s="1"/>
  <c r="DA23" i="2" a="1"/>
  <c r="DA23" i="2" s="1"/>
  <c r="CZ23" i="2" a="1"/>
  <c r="CZ23" i="2" s="1"/>
  <c r="CY23" i="2" a="1"/>
  <c r="CY23" i="2" s="1"/>
  <c r="CX23" i="2" a="1"/>
  <c r="CX23" i="2" s="1"/>
  <c r="CW23" i="2" a="1"/>
  <c r="CW23" i="2" s="1"/>
  <c r="CV23" i="2" a="1"/>
  <c r="CV23" i="2" s="1"/>
  <c r="CU23" i="2" a="1"/>
  <c r="CU23" i="2" s="1"/>
  <c r="DG17" i="2" a="1"/>
  <c r="DG17" i="2" s="1"/>
  <c r="DF17" i="2" a="1"/>
  <c r="DF17" i="2" s="1"/>
  <c r="DE17" i="2" a="1"/>
  <c r="DE17" i="2" s="1"/>
  <c r="DD17" i="2" a="1"/>
  <c r="DD17" i="2" s="1"/>
  <c r="DC17" i="2" a="1"/>
  <c r="DC17" i="2" s="1"/>
  <c r="DB17" i="2" a="1"/>
  <c r="DB17" i="2" s="1"/>
  <c r="DA17" i="2" a="1"/>
  <c r="DA17" i="2" s="1"/>
  <c r="CZ17" i="2" a="1"/>
  <c r="CZ17" i="2" s="1"/>
  <c r="CY17" i="2" a="1"/>
  <c r="CY17" i="2" s="1"/>
  <c r="CX17" i="2" a="1"/>
  <c r="CX17" i="2" s="1"/>
  <c r="CW17" i="2" a="1"/>
  <c r="CW17" i="2" s="1"/>
  <c r="CV17" i="2" a="1"/>
  <c r="CV17" i="2" s="1"/>
  <c r="CU17" i="2" a="1"/>
  <c r="CU17" i="2" s="1"/>
  <c r="DG42" i="2" a="1"/>
  <c r="DG42" i="2" s="1"/>
  <c r="DF42" i="2" a="1"/>
  <c r="DF42" i="2" s="1"/>
  <c r="DE42" i="2" a="1"/>
  <c r="DE42" i="2" s="1"/>
  <c r="DD42" i="2" a="1"/>
  <c r="DD42" i="2" s="1"/>
  <c r="DC42" i="2" a="1"/>
  <c r="DC42" i="2" s="1"/>
  <c r="DB42" i="2" a="1"/>
  <c r="DB42" i="2" s="1"/>
  <c r="DA42" i="2" a="1"/>
  <c r="DA42" i="2" s="1"/>
  <c r="CZ42" i="2" a="1"/>
  <c r="CZ42" i="2" s="1"/>
  <c r="CY42" i="2" a="1"/>
  <c r="CY42" i="2" s="1"/>
  <c r="CX42" i="2" a="1"/>
  <c r="CX42" i="2" s="1"/>
  <c r="CW42" i="2" a="1"/>
  <c r="CW42" i="2" s="1"/>
  <c r="CV42" i="2" a="1"/>
  <c r="CV42" i="2" s="1"/>
  <c r="CU42" i="2" a="1"/>
  <c r="CU42" i="2" s="1"/>
  <c r="DG52" i="2" a="1"/>
  <c r="DG52" i="2" s="1"/>
  <c r="DF52" i="2" a="1"/>
  <c r="DF52" i="2" s="1"/>
  <c r="DE52" i="2" a="1"/>
  <c r="DE52" i="2" s="1"/>
  <c r="DD52" i="2" a="1"/>
  <c r="DD52" i="2" s="1"/>
  <c r="DC52" i="2" a="1"/>
  <c r="DC52" i="2" s="1"/>
  <c r="DB52" i="2" a="1"/>
  <c r="DB52" i="2" s="1"/>
  <c r="DA52" i="2" a="1"/>
  <c r="DA52" i="2" s="1"/>
  <c r="CZ52" i="2" a="1"/>
  <c r="CZ52" i="2" s="1"/>
  <c r="CY52" i="2" a="1"/>
  <c r="CY52" i="2" s="1"/>
  <c r="CX52" i="2" a="1"/>
  <c r="CX52" i="2" s="1"/>
  <c r="CW52" i="2" a="1"/>
  <c r="CW52" i="2" s="1"/>
  <c r="CV52" i="2" a="1"/>
  <c r="CV52" i="2" s="1"/>
  <c r="CU52" i="2" a="1"/>
  <c r="CU52" i="2" s="1"/>
  <c r="DG16" i="2" a="1"/>
  <c r="DG16" i="2" s="1"/>
  <c r="DF16" i="2" a="1"/>
  <c r="DF16" i="2" s="1"/>
  <c r="DE16" i="2" a="1"/>
  <c r="DE16" i="2" s="1"/>
  <c r="DD16" i="2" a="1"/>
  <c r="DD16" i="2" s="1"/>
  <c r="DC16" i="2" a="1"/>
  <c r="DC16" i="2" s="1"/>
  <c r="DB16" i="2" a="1"/>
  <c r="DB16" i="2" s="1"/>
  <c r="DA16" i="2" a="1"/>
  <c r="DA16" i="2" s="1"/>
  <c r="CZ16" i="2" a="1"/>
  <c r="CZ16" i="2" s="1"/>
  <c r="CY16" i="2" a="1"/>
  <c r="CY16" i="2" s="1"/>
  <c r="CX16" i="2" a="1"/>
  <c r="CX16" i="2" s="1"/>
  <c r="CW16" i="2" a="1"/>
  <c r="CW16" i="2" s="1"/>
  <c r="CV16" i="2" a="1"/>
  <c r="CV16" i="2" s="1"/>
  <c r="CU16" i="2" a="1"/>
  <c r="CU16" i="2" s="1"/>
  <c r="DG44" i="2" a="1"/>
  <c r="DG44" i="2" s="1"/>
  <c r="DF44" i="2" a="1"/>
  <c r="DF44" i="2" s="1"/>
  <c r="DE44" i="2" a="1"/>
  <c r="DE44" i="2" s="1"/>
  <c r="DD44" i="2" a="1"/>
  <c r="DD44" i="2" s="1"/>
  <c r="DC44" i="2" a="1"/>
  <c r="DC44" i="2" s="1"/>
  <c r="DB44" i="2" a="1"/>
  <c r="DB44" i="2" s="1"/>
  <c r="DA44" i="2" a="1"/>
  <c r="DA44" i="2" s="1"/>
  <c r="CZ44" i="2" a="1"/>
  <c r="CZ44" i="2" s="1"/>
  <c r="CY44" i="2" a="1"/>
  <c r="CY44" i="2" s="1"/>
  <c r="CX44" i="2" a="1"/>
  <c r="CX44" i="2" s="1"/>
  <c r="CW44" i="2" a="1"/>
  <c r="CW44" i="2" s="1"/>
  <c r="CV44" i="2" a="1"/>
  <c r="CV44" i="2" s="1"/>
  <c r="CU44" i="2" a="1"/>
  <c r="CU44" i="2" s="1"/>
  <c r="DG26" i="2" a="1"/>
  <c r="DG26" i="2" s="1"/>
  <c r="DF26" i="2" a="1"/>
  <c r="DF26" i="2" s="1"/>
  <c r="DE26" i="2" a="1"/>
  <c r="DE26" i="2" s="1"/>
  <c r="DD26" i="2" a="1"/>
  <c r="DD26" i="2" s="1"/>
  <c r="DC26" i="2" a="1"/>
  <c r="DC26" i="2" s="1"/>
  <c r="DB26" i="2" a="1"/>
  <c r="DB26" i="2" s="1"/>
  <c r="DA26" i="2" a="1"/>
  <c r="DA26" i="2" s="1"/>
  <c r="CZ26" i="2" a="1"/>
  <c r="CZ26" i="2" s="1"/>
  <c r="CY26" i="2" a="1"/>
  <c r="CY26" i="2" s="1"/>
  <c r="CX26" i="2" a="1"/>
  <c r="CX26" i="2" s="1"/>
  <c r="CW26" i="2" a="1"/>
  <c r="CW26" i="2" s="1"/>
  <c r="CV26" i="2" a="1"/>
  <c r="CV26" i="2" s="1"/>
  <c r="CU26" i="2" a="1"/>
  <c r="CU26" i="2" s="1"/>
  <c r="DG51" i="2" a="1"/>
  <c r="DG51" i="2" s="1"/>
  <c r="DF51" i="2" a="1"/>
  <c r="DF51" i="2" s="1"/>
  <c r="DE51" i="2" a="1"/>
  <c r="DE51" i="2" s="1"/>
  <c r="DD51" i="2" a="1"/>
  <c r="DD51" i="2" s="1"/>
  <c r="DC51" i="2" a="1"/>
  <c r="DC51" i="2" s="1"/>
  <c r="DB51" i="2" a="1"/>
  <c r="DB51" i="2" s="1"/>
  <c r="DA51" i="2" a="1"/>
  <c r="DA51" i="2" s="1"/>
  <c r="CZ51" i="2" a="1"/>
  <c r="CZ51" i="2" s="1"/>
  <c r="CY51" i="2" a="1"/>
  <c r="CY51" i="2" s="1"/>
  <c r="CX51" i="2" a="1"/>
  <c r="CX51" i="2" s="1"/>
  <c r="CW51" i="2" a="1"/>
  <c r="CW51" i="2" s="1"/>
  <c r="CV51" i="2" a="1"/>
  <c r="CV51" i="2" s="1"/>
  <c r="CU51" i="2" a="1"/>
  <c r="CU51" i="2" s="1"/>
  <c r="DG29" i="2" a="1"/>
  <c r="DG29" i="2" s="1"/>
  <c r="DF29" i="2" a="1"/>
  <c r="DF29" i="2" s="1"/>
  <c r="DE29" i="2" a="1"/>
  <c r="DE29" i="2" s="1"/>
  <c r="DD29" i="2" a="1"/>
  <c r="DD29" i="2" s="1"/>
  <c r="DC29" i="2" a="1"/>
  <c r="DC29" i="2" s="1"/>
  <c r="DB29" i="2" a="1"/>
  <c r="DB29" i="2" s="1"/>
  <c r="DA29" i="2" a="1"/>
  <c r="DA29" i="2" s="1"/>
  <c r="CZ29" i="2" a="1"/>
  <c r="CZ29" i="2" s="1"/>
  <c r="CY29" i="2" a="1"/>
  <c r="CY29" i="2" s="1"/>
  <c r="CX29" i="2" a="1"/>
  <c r="CX29" i="2" s="1"/>
  <c r="CW29" i="2" a="1"/>
  <c r="CW29" i="2" s="1"/>
  <c r="CV29" i="2" a="1"/>
  <c r="CV29" i="2" s="1"/>
  <c r="CU29" i="2" a="1"/>
  <c r="CU29" i="2" s="1"/>
  <c r="DG19" i="2" a="1"/>
  <c r="DG19" i="2" s="1"/>
  <c r="DF19" i="2" a="1"/>
  <c r="DF19" i="2" s="1"/>
  <c r="DE19" i="2" a="1"/>
  <c r="DE19" i="2" s="1"/>
  <c r="DD19" i="2" a="1"/>
  <c r="DD19" i="2" s="1"/>
  <c r="DC19" i="2" a="1"/>
  <c r="DC19" i="2" s="1"/>
  <c r="DB19" i="2" a="1"/>
  <c r="DB19" i="2" s="1"/>
  <c r="DA19" i="2" a="1"/>
  <c r="DA19" i="2" s="1"/>
  <c r="CZ19" i="2" a="1"/>
  <c r="CZ19" i="2" s="1"/>
  <c r="CY19" i="2" a="1"/>
  <c r="CY19" i="2" s="1"/>
  <c r="CX19" i="2" a="1"/>
  <c r="CX19" i="2" s="1"/>
  <c r="CW19" i="2" a="1"/>
  <c r="CW19" i="2" s="1"/>
  <c r="CV19" i="2" a="1"/>
  <c r="CV19" i="2" s="1"/>
  <c r="CU19" i="2" a="1"/>
  <c r="CU19" i="2" s="1"/>
  <c r="DG37" i="2" a="1"/>
  <c r="DG37" i="2" s="1"/>
  <c r="DF37" i="2" a="1"/>
  <c r="DF37" i="2" s="1"/>
  <c r="DE37" i="2" a="1"/>
  <c r="DE37" i="2" s="1"/>
  <c r="DD37" i="2" a="1"/>
  <c r="DD37" i="2" s="1"/>
  <c r="DC37" i="2" a="1"/>
  <c r="DC37" i="2" s="1"/>
  <c r="DB37" i="2" a="1"/>
  <c r="DB37" i="2" s="1"/>
  <c r="DA37" i="2" a="1"/>
  <c r="DA37" i="2" s="1"/>
  <c r="CZ37" i="2" a="1"/>
  <c r="CZ37" i="2" s="1"/>
  <c r="CY37" i="2" a="1"/>
  <c r="CY37" i="2" s="1"/>
  <c r="CX37" i="2" a="1"/>
  <c r="CX37" i="2" s="1"/>
  <c r="CW37" i="2" a="1"/>
  <c r="CW37" i="2" s="1"/>
  <c r="CV37" i="2" a="1"/>
  <c r="CV37" i="2" s="1"/>
  <c r="CU37" i="2" a="1"/>
  <c r="CU37" i="2" s="1"/>
  <c r="DG27" i="2" a="1"/>
  <c r="DG27" i="2" s="1"/>
  <c r="DF27" i="2" a="1"/>
  <c r="DF27" i="2" s="1"/>
  <c r="DE27" i="2" a="1"/>
  <c r="DE27" i="2" s="1"/>
  <c r="DD27" i="2" a="1"/>
  <c r="DD27" i="2" s="1"/>
  <c r="DC27" i="2" a="1"/>
  <c r="DC27" i="2" s="1"/>
  <c r="DB27" i="2" a="1"/>
  <c r="DB27" i="2" s="1"/>
  <c r="DA27" i="2" a="1"/>
  <c r="DA27" i="2" s="1"/>
  <c r="CZ27" i="2" a="1"/>
  <c r="CZ27" i="2" s="1"/>
  <c r="CY27" i="2" a="1"/>
  <c r="CY27" i="2" s="1"/>
  <c r="CX27" i="2" a="1"/>
  <c r="CX27" i="2" s="1"/>
  <c r="CW27" i="2" a="1"/>
  <c r="CW27" i="2" s="1"/>
  <c r="CV27" i="2" a="1"/>
  <c r="CV27" i="2" s="1"/>
  <c r="CU27" i="2" a="1"/>
  <c r="CU27" i="2" s="1"/>
  <c r="DG9" i="2" a="1"/>
  <c r="DG9" i="2" s="1"/>
  <c r="DF9" i="2" a="1"/>
  <c r="DF9" i="2" s="1"/>
  <c r="DE9" i="2" a="1"/>
  <c r="DE9" i="2" s="1"/>
  <c r="DD9" i="2" a="1"/>
  <c r="DD9" i="2" s="1"/>
  <c r="DC9" i="2" a="1"/>
  <c r="DC9" i="2" s="1"/>
  <c r="DB9" i="2" a="1"/>
  <c r="DB9" i="2" s="1"/>
  <c r="DA9" i="2" a="1"/>
  <c r="DA9" i="2" s="1"/>
  <c r="CZ9" i="2" a="1"/>
  <c r="CZ9" i="2" s="1"/>
  <c r="CY9" i="2" a="1"/>
  <c r="CY9" i="2" s="1"/>
  <c r="CX9" i="2" a="1"/>
  <c r="CX9" i="2" s="1"/>
  <c r="CW9" i="2" a="1"/>
  <c r="CW9" i="2" s="1"/>
  <c r="CV9" i="2" a="1"/>
  <c r="CV9" i="2" s="1"/>
  <c r="CU9" i="2" a="1"/>
  <c r="CU9" i="2" s="1"/>
  <c r="DG36" i="2" a="1"/>
  <c r="DG36" i="2" s="1"/>
  <c r="DF36" i="2" a="1"/>
  <c r="DF36" i="2" s="1"/>
  <c r="DE36" i="2" a="1"/>
  <c r="DE36" i="2" s="1"/>
  <c r="DD36" i="2" a="1"/>
  <c r="DD36" i="2" s="1"/>
  <c r="DC36" i="2" a="1"/>
  <c r="DC36" i="2" s="1"/>
  <c r="DB36" i="2" a="1"/>
  <c r="DB36" i="2" s="1"/>
  <c r="DA36" i="2" a="1"/>
  <c r="DA36" i="2" s="1"/>
  <c r="CZ36" i="2" a="1"/>
  <c r="CZ36" i="2" s="1"/>
  <c r="CY36" i="2" a="1"/>
  <c r="CY36" i="2" s="1"/>
  <c r="CX36" i="2" a="1"/>
  <c r="CX36" i="2" s="1"/>
  <c r="CW36" i="2" a="1"/>
  <c r="CW36" i="2" s="1"/>
  <c r="CV36" i="2" a="1"/>
  <c r="CV36" i="2" s="1"/>
  <c r="CU36" i="2" a="1"/>
  <c r="CU36" i="2" s="1"/>
  <c r="DG34" i="2" a="1"/>
  <c r="DG34" i="2" s="1"/>
  <c r="DF34" i="2" a="1"/>
  <c r="DF34" i="2" s="1"/>
  <c r="DE34" i="2" a="1"/>
  <c r="DE34" i="2" s="1"/>
  <c r="DD34" i="2" a="1"/>
  <c r="DD34" i="2" s="1"/>
  <c r="DC34" i="2" a="1"/>
  <c r="DC34" i="2" s="1"/>
  <c r="DB34" i="2" a="1"/>
  <c r="DB34" i="2" s="1"/>
  <c r="DA34" i="2" a="1"/>
  <c r="DA34" i="2" s="1"/>
  <c r="CZ34" i="2" a="1"/>
  <c r="CZ34" i="2" s="1"/>
  <c r="CY34" i="2" a="1"/>
  <c r="CY34" i="2" s="1"/>
  <c r="CX34" i="2" a="1"/>
  <c r="CX34" i="2" s="1"/>
  <c r="CW34" i="2" a="1"/>
  <c r="CW34" i="2" s="1"/>
  <c r="CV34" i="2" a="1"/>
  <c r="CV34" i="2" s="1"/>
  <c r="CU34" i="2" a="1"/>
  <c r="CU34" i="2" s="1"/>
  <c r="DG8" i="2" a="1"/>
  <c r="DG8" i="2" s="1"/>
  <c r="DF8" i="2" a="1"/>
  <c r="DF8" i="2" s="1"/>
  <c r="DE8" i="2" a="1"/>
  <c r="DE8" i="2" s="1"/>
  <c r="DD8" i="2" a="1"/>
  <c r="DD8" i="2" s="1"/>
  <c r="DC8" i="2" a="1"/>
  <c r="DC8" i="2" s="1"/>
  <c r="DB8" i="2" a="1"/>
  <c r="DB8" i="2" s="1"/>
  <c r="DA8" i="2" a="1"/>
  <c r="DA8" i="2" s="1"/>
  <c r="CZ8" i="2" a="1"/>
  <c r="CZ8" i="2" s="1"/>
  <c r="CY8" i="2" a="1"/>
  <c r="CY8" i="2" s="1"/>
  <c r="CX8" i="2" a="1"/>
  <c r="CX8" i="2" s="1"/>
  <c r="CW8" i="2" a="1"/>
  <c r="CW8" i="2" s="1"/>
  <c r="CV8" i="2" a="1"/>
  <c r="CV8" i="2" s="1"/>
  <c r="CU8" i="2" a="1"/>
  <c r="CU8" i="2" s="1"/>
  <c r="DG48" i="2" a="1"/>
  <c r="DG48" i="2" s="1"/>
  <c r="DF48" i="2" a="1"/>
  <c r="DF48" i="2" s="1"/>
  <c r="DE48" i="2" a="1"/>
  <c r="DE48" i="2" s="1"/>
  <c r="DD48" i="2" a="1"/>
  <c r="DD48" i="2" s="1"/>
  <c r="DC48" i="2" a="1"/>
  <c r="DC48" i="2" s="1"/>
  <c r="DB48" i="2" a="1"/>
  <c r="DB48" i="2" s="1"/>
  <c r="DA48" i="2" a="1"/>
  <c r="DA48" i="2" s="1"/>
  <c r="CZ48" i="2" a="1"/>
  <c r="CZ48" i="2" s="1"/>
  <c r="CY48" i="2" a="1"/>
  <c r="CY48" i="2" s="1"/>
  <c r="CX48" i="2" a="1"/>
  <c r="CX48" i="2" s="1"/>
  <c r="CW48" i="2" a="1"/>
  <c r="CW48" i="2" s="1"/>
  <c r="CV48" i="2" a="1"/>
  <c r="CV48" i="2" s="1"/>
  <c r="CU48" i="2" a="1"/>
  <c r="CU48" i="2" s="1"/>
  <c r="DG43" i="2" a="1"/>
  <c r="DG43" i="2" s="1"/>
  <c r="DF43" i="2" a="1"/>
  <c r="DF43" i="2" s="1"/>
  <c r="DE43" i="2" a="1"/>
  <c r="DE43" i="2" s="1"/>
  <c r="DD43" i="2" a="1"/>
  <c r="DD43" i="2" s="1"/>
  <c r="DC43" i="2" a="1"/>
  <c r="DC43" i="2" s="1"/>
  <c r="DB43" i="2" a="1"/>
  <c r="DB43" i="2" s="1"/>
  <c r="DA43" i="2" a="1"/>
  <c r="DA43" i="2" s="1"/>
  <c r="CZ43" i="2" a="1"/>
  <c r="CZ43" i="2" s="1"/>
  <c r="CY43" i="2" a="1"/>
  <c r="CY43" i="2" s="1"/>
  <c r="CX43" i="2" a="1"/>
  <c r="CX43" i="2" s="1"/>
  <c r="CW43" i="2" a="1"/>
  <c r="CW43" i="2" s="1"/>
  <c r="CV43" i="2" a="1"/>
  <c r="CV43" i="2" s="1"/>
  <c r="CU43" i="2" a="1"/>
  <c r="CU43" i="2" s="1"/>
  <c r="DG33" i="2" a="1"/>
  <c r="DG33" i="2" s="1"/>
  <c r="DF33" i="2" a="1"/>
  <c r="DF33" i="2" s="1"/>
  <c r="DE33" i="2" a="1"/>
  <c r="DE33" i="2" s="1"/>
  <c r="DD33" i="2" a="1"/>
  <c r="DD33" i="2" s="1"/>
  <c r="DC33" i="2" a="1"/>
  <c r="DC33" i="2" s="1"/>
  <c r="DB33" i="2" a="1"/>
  <c r="DB33" i="2" s="1"/>
  <c r="DA33" i="2" a="1"/>
  <c r="DA33" i="2" s="1"/>
  <c r="CZ33" i="2" a="1"/>
  <c r="CZ33" i="2" s="1"/>
  <c r="CY33" i="2" a="1"/>
  <c r="CY33" i="2" s="1"/>
  <c r="CX33" i="2" a="1"/>
  <c r="CX33" i="2" s="1"/>
  <c r="CW33" i="2" a="1"/>
  <c r="CW33" i="2" s="1"/>
  <c r="CV33" i="2" a="1"/>
  <c r="CV33" i="2" s="1"/>
  <c r="CU33" i="2" a="1"/>
  <c r="CU33" i="2" s="1"/>
  <c r="DG24" i="2" a="1"/>
  <c r="DG24" i="2" s="1"/>
  <c r="DF24" i="2" a="1"/>
  <c r="DF24" i="2" s="1"/>
  <c r="DE24" i="2" a="1"/>
  <c r="DE24" i="2" s="1"/>
  <c r="DD24" i="2" a="1"/>
  <c r="DD24" i="2" s="1"/>
  <c r="DC24" i="2" a="1"/>
  <c r="DC24" i="2" s="1"/>
  <c r="DB24" i="2" a="1"/>
  <c r="DB24" i="2" s="1"/>
  <c r="DA24" i="2" a="1"/>
  <c r="DA24" i="2" s="1"/>
  <c r="CZ24" i="2" a="1"/>
  <c r="CZ24" i="2" s="1"/>
  <c r="CY24" i="2" a="1"/>
  <c r="CY24" i="2" s="1"/>
  <c r="CX24" i="2" a="1"/>
  <c r="CX24" i="2" s="1"/>
  <c r="CW24" i="2" a="1"/>
  <c r="CW24" i="2" s="1"/>
  <c r="CV24" i="2" a="1"/>
  <c r="CV24" i="2" s="1"/>
  <c r="CU24" i="2" a="1"/>
  <c r="CU24" i="2" s="1"/>
  <c r="DG18" i="2" a="1"/>
  <c r="DG18" i="2" s="1"/>
  <c r="DF18" i="2" a="1"/>
  <c r="DF18" i="2" s="1"/>
  <c r="DE18" i="2" a="1"/>
  <c r="DE18" i="2" s="1"/>
  <c r="DD18" i="2" a="1"/>
  <c r="DD18" i="2" s="1"/>
  <c r="DC18" i="2" a="1"/>
  <c r="DC18" i="2" s="1"/>
  <c r="DB18" i="2" a="1"/>
  <c r="DB18" i="2" s="1"/>
  <c r="DA18" i="2" a="1"/>
  <c r="DA18" i="2" s="1"/>
  <c r="CZ18" i="2" a="1"/>
  <c r="CZ18" i="2" s="1"/>
  <c r="CY18" i="2" a="1"/>
  <c r="CY18" i="2" s="1"/>
  <c r="CX18" i="2" a="1"/>
  <c r="CX18" i="2" s="1"/>
  <c r="CW18" i="2" a="1"/>
  <c r="CW18" i="2" s="1"/>
  <c r="CV18" i="2" a="1"/>
  <c r="CV18" i="2" s="1"/>
  <c r="CU18" i="2" a="1"/>
  <c r="CU18" i="2" s="1"/>
  <c r="DG32" i="2" a="1"/>
  <c r="DG32" i="2" s="1"/>
  <c r="DF32" i="2" a="1"/>
  <c r="DF32" i="2" s="1"/>
  <c r="DE32" i="2" a="1"/>
  <c r="DE32" i="2" s="1"/>
  <c r="DD32" i="2" a="1"/>
  <c r="DD32" i="2" s="1"/>
  <c r="DC32" i="2" a="1"/>
  <c r="DC32" i="2" s="1"/>
  <c r="DB32" i="2" a="1"/>
  <c r="DB32" i="2" s="1"/>
  <c r="DA32" i="2" a="1"/>
  <c r="DA32" i="2" s="1"/>
  <c r="CZ32" i="2" a="1"/>
  <c r="CZ32" i="2" s="1"/>
  <c r="CY32" i="2" a="1"/>
  <c r="CY32" i="2" s="1"/>
  <c r="CX32" i="2" a="1"/>
  <c r="CX32" i="2" s="1"/>
  <c r="CW32" i="2" a="1"/>
  <c r="CW32" i="2" s="1"/>
  <c r="CV32" i="2" a="1"/>
  <c r="CV32" i="2" s="1"/>
  <c r="CU32" i="2" a="1"/>
  <c r="CU32" i="2" s="1"/>
  <c r="DG22" i="2" a="1"/>
  <c r="DG22" i="2" s="1"/>
  <c r="DF22" i="2" a="1"/>
  <c r="DF22" i="2" s="1"/>
  <c r="DE22" i="2" a="1"/>
  <c r="DE22" i="2" s="1"/>
  <c r="DD22" i="2" a="1"/>
  <c r="DD22" i="2" s="1"/>
  <c r="DC22" i="2" a="1"/>
  <c r="DC22" i="2" s="1"/>
  <c r="DB22" i="2" a="1"/>
  <c r="DB22" i="2" s="1"/>
  <c r="DA22" i="2" a="1"/>
  <c r="DA22" i="2" s="1"/>
  <c r="CZ22" i="2" a="1"/>
  <c r="CZ22" i="2" s="1"/>
  <c r="CY22" i="2" a="1"/>
  <c r="CY22" i="2" s="1"/>
  <c r="CX22" i="2" a="1"/>
  <c r="CX22" i="2" s="1"/>
  <c r="CW22" i="2" a="1"/>
  <c r="CW22" i="2" s="1"/>
  <c r="CV22" i="2" a="1"/>
  <c r="CV22" i="2" s="1"/>
  <c r="CU22" i="2" a="1"/>
  <c r="CU22" i="2" s="1"/>
  <c r="DG7" i="2" a="1"/>
  <c r="DG7" i="2" s="1"/>
  <c r="DF7" i="2" a="1"/>
  <c r="DF7" i="2" s="1"/>
  <c r="DE7" i="2" a="1"/>
  <c r="DE7" i="2" s="1"/>
  <c r="DD7" i="2" a="1"/>
  <c r="DD7" i="2" s="1"/>
  <c r="DC7" i="2" a="1"/>
  <c r="DC7" i="2" s="1"/>
  <c r="DB7" i="2" a="1"/>
  <c r="DB7" i="2" s="1"/>
  <c r="DA7" i="2" a="1"/>
  <c r="DA7" i="2" s="1"/>
  <c r="CZ7" i="2" a="1"/>
  <c r="CZ7" i="2" s="1"/>
  <c r="CY7" i="2" a="1"/>
  <c r="CY7" i="2" s="1"/>
  <c r="CX7" i="2" a="1"/>
  <c r="CX7" i="2" s="1"/>
  <c r="CW7" i="2" a="1"/>
  <c r="CW7" i="2" s="1"/>
  <c r="CV7" i="2" a="1"/>
  <c r="CV7" i="2" s="1"/>
  <c r="CU7" i="2" a="1"/>
  <c r="CU7" i="2" s="1"/>
  <c r="DG45" i="2" a="1"/>
  <c r="DG45" i="2" s="1"/>
  <c r="DF45" i="2" a="1"/>
  <c r="DF45" i="2" s="1"/>
  <c r="DE45" i="2" a="1"/>
  <c r="DE45" i="2" s="1"/>
  <c r="DD45" i="2" a="1"/>
  <c r="DD45" i="2" s="1"/>
  <c r="DC45" i="2" a="1"/>
  <c r="DC45" i="2" s="1"/>
  <c r="DB45" i="2" a="1"/>
  <c r="DB45" i="2" s="1"/>
  <c r="DA45" i="2" a="1"/>
  <c r="DA45" i="2" s="1"/>
  <c r="CZ45" i="2" a="1"/>
  <c r="CZ45" i="2" s="1"/>
  <c r="CY45" i="2" a="1"/>
  <c r="CY45" i="2" s="1"/>
  <c r="CX45" i="2" a="1"/>
  <c r="CX45" i="2" s="1"/>
  <c r="CW45" i="2" a="1"/>
  <c r="CW45" i="2" s="1"/>
  <c r="CV45" i="2" a="1"/>
  <c r="CV45" i="2" s="1"/>
  <c r="CU45" i="2" a="1"/>
  <c r="CU45" i="2" s="1"/>
  <c r="DG21" i="2" a="1"/>
  <c r="DG21" i="2" s="1"/>
  <c r="DF21" i="2" a="1"/>
  <c r="DF21" i="2" s="1"/>
  <c r="DE21" i="2" a="1"/>
  <c r="DE21" i="2" s="1"/>
  <c r="DD21" i="2" a="1"/>
  <c r="DD21" i="2" s="1"/>
  <c r="DC21" i="2" a="1"/>
  <c r="DC21" i="2" s="1"/>
  <c r="DB21" i="2" a="1"/>
  <c r="DB21" i="2" s="1"/>
  <c r="DA21" i="2" a="1"/>
  <c r="DA21" i="2" s="1"/>
  <c r="CZ21" i="2" a="1"/>
  <c r="CZ21" i="2" s="1"/>
  <c r="CY21" i="2" a="1"/>
  <c r="CY21" i="2" s="1"/>
  <c r="CX21" i="2" a="1"/>
  <c r="CX21" i="2" s="1"/>
  <c r="CW21" i="2" a="1"/>
  <c r="CW21" i="2" s="1"/>
  <c r="CV21" i="2" a="1"/>
  <c r="CV21" i="2" s="1"/>
  <c r="CU21" i="2" a="1"/>
  <c r="CU21" i="2" s="1"/>
  <c r="DG30" i="2" a="1"/>
  <c r="DG30" i="2" s="1"/>
  <c r="DF30" i="2" a="1"/>
  <c r="DF30" i="2" s="1"/>
  <c r="DE30" i="2" a="1"/>
  <c r="DE30" i="2" s="1"/>
  <c r="DD30" i="2" a="1"/>
  <c r="DD30" i="2" s="1"/>
  <c r="DC30" i="2" a="1"/>
  <c r="DC30" i="2" s="1"/>
  <c r="DB30" i="2" a="1"/>
  <c r="DB30" i="2" s="1"/>
  <c r="DA30" i="2" a="1"/>
  <c r="DA30" i="2" s="1"/>
  <c r="CZ30" i="2" a="1"/>
  <c r="CZ30" i="2" s="1"/>
  <c r="CY30" i="2" a="1"/>
  <c r="CY30" i="2" s="1"/>
  <c r="CX30" i="2" a="1"/>
  <c r="CX30" i="2" s="1"/>
  <c r="CW30" i="2" a="1"/>
  <c r="CW30" i="2" s="1"/>
  <c r="CV30" i="2" a="1"/>
  <c r="CV30" i="2" s="1"/>
  <c r="CU30" i="2" a="1"/>
  <c r="CU30" i="2" s="1"/>
  <c r="DG28" i="2" a="1"/>
  <c r="DG28" i="2" s="1"/>
  <c r="DF28" i="2" a="1"/>
  <c r="DF28" i="2" s="1"/>
  <c r="DE28" i="2" a="1"/>
  <c r="DE28" i="2" s="1"/>
  <c r="DD28" i="2" a="1"/>
  <c r="DD28" i="2" s="1"/>
  <c r="DC28" i="2" a="1"/>
  <c r="DC28" i="2" s="1"/>
  <c r="DB28" i="2" a="1"/>
  <c r="DB28" i="2" s="1"/>
  <c r="DA28" i="2" a="1"/>
  <c r="DA28" i="2" s="1"/>
  <c r="CZ28" i="2" a="1"/>
  <c r="CZ28" i="2" s="1"/>
  <c r="CY28" i="2" a="1"/>
  <c r="CY28" i="2" s="1"/>
  <c r="CX28" i="2" a="1"/>
  <c r="CX28" i="2" s="1"/>
  <c r="CW28" i="2" a="1"/>
  <c r="CW28" i="2" s="1"/>
  <c r="CV28" i="2" a="1"/>
  <c r="CV28" i="2" s="1"/>
  <c r="CU28" i="2" a="1"/>
  <c r="CU28" i="2" s="1"/>
  <c r="DG15" i="2" a="1"/>
  <c r="DG15" i="2" s="1"/>
  <c r="DF15" i="2" a="1"/>
  <c r="DF15" i="2" s="1"/>
  <c r="DE15" i="2" a="1"/>
  <c r="DE15" i="2" s="1"/>
  <c r="DD15" i="2" a="1"/>
  <c r="DD15" i="2" s="1"/>
  <c r="DC15" i="2" a="1"/>
  <c r="DC15" i="2" s="1"/>
  <c r="DB15" i="2" a="1"/>
  <c r="DB15" i="2" s="1"/>
  <c r="DA15" i="2" a="1"/>
  <c r="DA15" i="2" s="1"/>
  <c r="CZ15" i="2" a="1"/>
  <c r="CZ15" i="2" s="1"/>
  <c r="CY15" i="2" a="1"/>
  <c r="CY15" i="2" s="1"/>
  <c r="CX15" i="2" a="1"/>
  <c r="CX15" i="2" s="1"/>
  <c r="CW15" i="2" a="1"/>
  <c r="CW15" i="2" s="1"/>
  <c r="CV15" i="2" a="1"/>
  <c r="CV15" i="2" s="1"/>
  <c r="CU15" i="2" a="1"/>
  <c r="CU15" i="2" s="1"/>
  <c r="DG20" i="2" a="1"/>
  <c r="DG20" i="2" s="1"/>
  <c r="DF20" i="2" a="1"/>
  <c r="DF20" i="2" s="1"/>
  <c r="DE20" i="2" a="1"/>
  <c r="DE20" i="2" s="1"/>
  <c r="DD20" i="2" a="1"/>
  <c r="DD20" i="2" s="1"/>
  <c r="DC20" i="2" a="1"/>
  <c r="DC20" i="2" s="1"/>
  <c r="DB20" i="2" a="1"/>
  <c r="DB20" i="2" s="1"/>
  <c r="DA20" i="2" a="1"/>
  <c r="DA20" i="2" s="1"/>
  <c r="CZ20" i="2" a="1"/>
  <c r="CZ20" i="2" s="1"/>
  <c r="CY20" i="2" a="1"/>
  <c r="CY20" i="2" s="1"/>
  <c r="CX20" i="2" a="1"/>
  <c r="CX20" i="2" s="1"/>
  <c r="CW20" i="2" a="1"/>
  <c r="CW20" i="2" s="1"/>
  <c r="CV20" i="2" a="1"/>
  <c r="CV20" i="2" s="1"/>
  <c r="CU20" i="2" a="1"/>
  <c r="CU20" i="2" s="1"/>
  <c r="DG6" i="2" a="1"/>
  <c r="DG6" i="2" s="1"/>
  <c r="DF6" i="2" a="1"/>
  <c r="DF6" i="2" s="1"/>
  <c r="DE6" i="2" a="1"/>
  <c r="DE6" i="2" s="1"/>
  <c r="DD6" i="2" a="1"/>
  <c r="DD6" i="2" s="1"/>
  <c r="DC6" i="2" a="1"/>
  <c r="DC6" i="2" s="1"/>
  <c r="DB6" i="2" a="1"/>
  <c r="DB6" i="2" s="1"/>
  <c r="DA6" i="2" a="1"/>
  <c r="DA6" i="2" s="1"/>
  <c r="CZ6" i="2" a="1"/>
  <c r="CZ6" i="2" s="1"/>
  <c r="CY6" i="2" a="1"/>
  <c r="CY6" i="2" s="1"/>
  <c r="CX6" i="2" a="1"/>
  <c r="CX6" i="2" s="1"/>
  <c r="CW6" i="2" a="1"/>
  <c r="CW6" i="2" s="1"/>
  <c r="CV6" i="2" a="1"/>
  <c r="CV6" i="2" s="1"/>
  <c r="CU6" i="2" a="1"/>
  <c r="CU6" i="2" s="1"/>
  <c r="DG41" i="2" a="1"/>
  <c r="DG41" i="2" s="1"/>
  <c r="DF41" i="2" a="1"/>
  <c r="DF41" i="2" s="1"/>
  <c r="DE41" i="2" a="1"/>
  <c r="DE41" i="2" s="1"/>
  <c r="DD41" i="2" a="1"/>
  <c r="DD41" i="2" s="1"/>
  <c r="DC41" i="2" a="1"/>
  <c r="DC41" i="2" s="1"/>
  <c r="DB41" i="2" a="1"/>
  <c r="DB41" i="2" s="1"/>
  <c r="DA41" i="2" a="1"/>
  <c r="DA41" i="2" s="1"/>
  <c r="CZ41" i="2" a="1"/>
  <c r="CZ41" i="2" s="1"/>
  <c r="CY41" i="2" a="1"/>
  <c r="CY41" i="2" s="1"/>
  <c r="CX41" i="2" a="1"/>
  <c r="CX41" i="2" s="1"/>
  <c r="CW41" i="2" a="1"/>
  <c r="CW41" i="2" s="1"/>
  <c r="CV41" i="2" a="1"/>
  <c r="CV41" i="2" s="1"/>
  <c r="CU41" i="2" a="1"/>
  <c r="CU41" i="2" s="1"/>
  <c r="DG39" i="2" a="1"/>
  <c r="DG39" i="2" s="1"/>
  <c r="DF39" i="2" a="1"/>
  <c r="DF39" i="2" s="1"/>
  <c r="DE39" i="2" a="1"/>
  <c r="DE39" i="2" s="1"/>
  <c r="DD39" i="2" a="1"/>
  <c r="DD39" i="2" s="1"/>
  <c r="DC39" i="2" a="1"/>
  <c r="DC39" i="2" s="1"/>
  <c r="DB39" i="2" a="1"/>
  <c r="DB39" i="2" s="1"/>
  <c r="DA39" i="2" a="1"/>
  <c r="DA39" i="2" s="1"/>
  <c r="CZ39" i="2" a="1"/>
  <c r="CZ39" i="2" s="1"/>
  <c r="CY39" i="2" a="1"/>
  <c r="CY39" i="2" s="1"/>
  <c r="CX39" i="2" a="1"/>
  <c r="CX39" i="2" s="1"/>
  <c r="CW39" i="2" a="1"/>
  <c r="CW39" i="2" s="1"/>
  <c r="CV39" i="2" a="1"/>
  <c r="CV39" i="2" s="1"/>
  <c r="CU39" i="2" a="1"/>
  <c r="CU39" i="2" s="1"/>
  <c r="DG5" i="2" a="1"/>
  <c r="DG5" i="2" s="1"/>
  <c r="DF5" i="2" a="1"/>
  <c r="DF5" i="2" s="1"/>
  <c r="DE5" i="2" a="1"/>
  <c r="DE5" i="2" s="1"/>
  <c r="DD5" i="2" a="1"/>
  <c r="DD5" i="2" s="1"/>
  <c r="DC5" i="2" a="1"/>
  <c r="DC5" i="2" s="1"/>
  <c r="DB5" i="2" a="1"/>
  <c r="DB5" i="2" s="1"/>
  <c r="DA5" i="2" a="1"/>
  <c r="DA5" i="2" s="1"/>
  <c r="CZ5" i="2" a="1"/>
  <c r="CZ5" i="2" s="1"/>
  <c r="CY5" i="2" a="1"/>
  <c r="CY5" i="2" s="1"/>
  <c r="CX5" i="2" a="1"/>
  <c r="CX5" i="2" s="1"/>
  <c r="CW5" i="2" a="1"/>
  <c r="CW5" i="2" s="1"/>
  <c r="CV5" i="2" a="1"/>
  <c r="CV5" i="2" s="1"/>
  <c r="CU5" i="2" a="1"/>
  <c r="CU5" i="2" s="1"/>
  <c r="DG10" i="2" a="1"/>
  <c r="DG10" i="2" s="1"/>
  <c r="DF10" i="2" a="1"/>
  <c r="DF10" i="2" s="1"/>
  <c r="DE10" i="2" a="1"/>
  <c r="DE10" i="2" s="1"/>
  <c r="DD10" i="2" a="1"/>
  <c r="DD10" i="2" s="1"/>
  <c r="DC10" i="2" a="1"/>
  <c r="DC10" i="2" s="1"/>
  <c r="DB10" i="2" a="1"/>
  <c r="DB10" i="2" s="1"/>
  <c r="DA10" i="2" a="1"/>
  <c r="DA10" i="2" s="1"/>
  <c r="CZ10" i="2" a="1"/>
  <c r="CZ10" i="2" s="1"/>
  <c r="CY10" i="2" a="1"/>
  <c r="CY10" i="2" s="1"/>
  <c r="CX10" i="2" a="1"/>
  <c r="CX10" i="2" s="1"/>
  <c r="CW10" i="2" a="1"/>
  <c r="CW10" i="2" s="1"/>
  <c r="CV10" i="2" a="1"/>
  <c r="CV10" i="2" s="1"/>
  <c r="CU10" i="2" a="1"/>
  <c r="CU10" i="2" s="1"/>
  <c r="DG31" i="2" a="1"/>
  <c r="DG31" i="2" s="1"/>
  <c r="DF31" i="2" a="1"/>
  <c r="DF31" i="2" s="1"/>
  <c r="DE31" i="2" a="1"/>
  <c r="DE31" i="2" s="1"/>
  <c r="DD31" i="2" a="1"/>
  <c r="DD31" i="2" s="1"/>
  <c r="DC31" i="2" a="1"/>
  <c r="DC31" i="2" s="1"/>
  <c r="DB31" i="2" a="1"/>
  <c r="DB31" i="2" s="1"/>
  <c r="DA31" i="2" a="1"/>
  <c r="DA31" i="2" s="1"/>
  <c r="CZ31" i="2" a="1"/>
  <c r="CZ31" i="2" s="1"/>
  <c r="CY31" i="2" a="1"/>
  <c r="CY31" i="2" s="1"/>
  <c r="CX31" i="2" a="1"/>
  <c r="CX31" i="2" s="1"/>
  <c r="CW31" i="2" a="1"/>
  <c r="CW31" i="2" s="1"/>
  <c r="CV31" i="2" a="1"/>
  <c r="CV31" i="2" s="1"/>
  <c r="CU31" i="2" a="1"/>
  <c r="CU31" i="2" s="1"/>
  <c r="DG50" i="2" a="1"/>
  <c r="DG50" i="2" s="1"/>
  <c r="DF50" i="2" a="1"/>
  <c r="DF50" i="2" s="1"/>
  <c r="DE50" i="2" a="1"/>
  <c r="DE50" i="2" s="1"/>
  <c r="DD50" i="2" a="1"/>
  <c r="DD50" i="2" s="1"/>
  <c r="DC50" i="2" a="1"/>
  <c r="DC50" i="2" s="1"/>
  <c r="DB50" i="2" a="1"/>
  <c r="DB50" i="2" s="1"/>
  <c r="DA50" i="2" a="1"/>
  <c r="DA50" i="2" s="1"/>
  <c r="CZ50" i="2" a="1"/>
  <c r="CZ50" i="2" s="1"/>
  <c r="CY50" i="2" a="1"/>
  <c r="CY50" i="2" s="1"/>
  <c r="CX50" i="2" a="1"/>
  <c r="CX50" i="2" s="1"/>
  <c r="CW50" i="2" a="1"/>
  <c r="CW50" i="2" s="1"/>
  <c r="CV50" i="2" a="1"/>
  <c r="CV50" i="2" s="1"/>
  <c r="CU50" i="2" a="1"/>
  <c r="CU50" i="2" s="1"/>
  <c r="DG4" i="2" a="1"/>
  <c r="DG4" i="2" s="1"/>
  <c r="DF4" i="2" a="1"/>
  <c r="DF4" i="2" s="1"/>
  <c r="DE4" i="2" a="1"/>
  <c r="DE4" i="2" s="1"/>
  <c r="DD4" i="2" a="1"/>
  <c r="DD4" i="2" s="1"/>
  <c r="DC4" i="2" a="1"/>
  <c r="DC4" i="2" s="1"/>
  <c r="DB4" i="2" a="1"/>
  <c r="DB4" i="2" s="1"/>
  <c r="DA4" i="2" a="1"/>
  <c r="DA4" i="2" s="1"/>
  <c r="CZ4" i="2" a="1"/>
  <c r="CZ4" i="2" s="1"/>
  <c r="CY4" i="2" a="1"/>
  <c r="CY4" i="2" s="1"/>
  <c r="CX4" i="2" a="1"/>
  <c r="CX4" i="2" s="1"/>
  <c r="CW4" i="2" a="1"/>
  <c r="CW4" i="2" s="1"/>
  <c r="CV4" i="2" a="1"/>
  <c r="CV4" i="2" s="1"/>
  <c r="CU4" i="2" a="1"/>
  <c r="CU4" i="2" s="1"/>
  <c r="DG38" i="2" a="1"/>
  <c r="DG38" i="2" s="1"/>
  <c r="DF38" i="2" a="1"/>
  <c r="DF38" i="2" s="1"/>
  <c r="DE38" i="2" a="1"/>
  <c r="DE38" i="2" s="1"/>
  <c r="DD38" i="2" a="1"/>
  <c r="DD38" i="2" s="1"/>
  <c r="DC38" i="2" a="1"/>
  <c r="DC38" i="2" s="1"/>
  <c r="DB38" i="2" a="1"/>
  <c r="DB38" i="2" s="1"/>
  <c r="DA38" i="2" a="1"/>
  <c r="DA38" i="2" s="1"/>
  <c r="CZ38" i="2" a="1"/>
  <c r="CZ38" i="2" s="1"/>
  <c r="CY38" i="2" a="1"/>
  <c r="CY38" i="2" s="1"/>
  <c r="CX38" i="2" a="1"/>
  <c r="CX38" i="2" s="1"/>
  <c r="CW38" i="2" a="1"/>
  <c r="CW38" i="2" s="1"/>
  <c r="CV38" i="2" a="1"/>
  <c r="CV38" i="2" s="1"/>
  <c r="CU38" i="2" a="1"/>
  <c r="CU38" i="2" s="1"/>
  <c r="DG40" i="2" a="1"/>
  <c r="DG40" i="2" s="1"/>
  <c r="DF40" i="2" a="1"/>
  <c r="DF40" i="2" s="1"/>
  <c r="DE40" i="2" a="1"/>
  <c r="DE40" i="2" s="1"/>
  <c r="DD40" i="2" a="1"/>
  <c r="DD40" i="2" s="1"/>
  <c r="DC40" i="2" a="1"/>
  <c r="DC40" i="2" s="1"/>
  <c r="DB40" i="2" a="1"/>
  <c r="DB40" i="2" s="1"/>
  <c r="DA40" i="2" a="1"/>
  <c r="DA40" i="2" s="1"/>
  <c r="CZ40" i="2" a="1"/>
  <c r="CZ40" i="2" s="1"/>
  <c r="CY40" i="2" a="1"/>
  <c r="CY40" i="2" s="1"/>
  <c r="CX40" i="2" a="1"/>
  <c r="CX40" i="2" s="1"/>
  <c r="CW40" i="2" a="1"/>
  <c r="CW40" i="2" s="1"/>
  <c r="CV40" i="2" a="1"/>
  <c r="CV40" i="2" s="1"/>
  <c r="CU40" i="2" a="1"/>
  <c r="CU40" i="2" s="1"/>
  <c r="DG3" i="2" a="1"/>
  <c r="DG3" i="2" s="1"/>
  <c r="DF3" i="2" a="1"/>
  <c r="DF3" i="2" s="1"/>
  <c r="DE3" i="2" a="1"/>
  <c r="DE3" i="2" s="1"/>
  <c r="DD3" i="2" a="1"/>
  <c r="DD3" i="2" s="1"/>
  <c r="DC3" i="2" a="1"/>
  <c r="DC3" i="2" s="1"/>
  <c r="DB3" i="2" a="1"/>
  <c r="DB3" i="2" s="1"/>
  <c r="DA3" i="2" a="1"/>
  <c r="DA3" i="2" s="1"/>
  <c r="CZ3" i="2" a="1"/>
  <c r="CZ3" i="2" s="1"/>
  <c r="CY3" i="2" a="1"/>
  <c r="CY3" i="2" s="1"/>
  <c r="CX3" i="2" a="1"/>
  <c r="CX3" i="2" s="1"/>
  <c r="CW3" i="2" a="1"/>
  <c r="CW3" i="2" s="1"/>
  <c r="CV3" i="2" a="1"/>
  <c r="CV3" i="2" s="1"/>
  <c r="CU3" i="2" a="1"/>
  <c r="CU3" i="2" s="1"/>
  <c r="DG47" i="2" a="1"/>
  <c r="DG47" i="2" s="1"/>
  <c r="DF47" i="2" a="1"/>
  <c r="DF47" i="2" s="1"/>
  <c r="DE47" i="2" a="1"/>
  <c r="DE47" i="2" s="1"/>
  <c r="DD47" i="2" a="1"/>
  <c r="DD47" i="2" s="1"/>
  <c r="DC47" i="2" a="1"/>
  <c r="DC47" i="2" s="1"/>
  <c r="DB47" i="2" a="1"/>
  <c r="DB47" i="2" s="1"/>
  <c r="DA47" i="2" a="1"/>
  <c r="DA47" i="2" s="1"/>
  <c r="CZ47" i="2" a="1"/>
  <c r="CZ47" i="2" s="1"/>
  <c r="CY47" i="2" a="1"/>
  <c r="CY47" i="2" s="1"/>
  <c r="CX47" i="2" a="1"/>
  <c r="CX47" i="2" s="1"/>
  <c r="CW47" i="2" a="1"/>
  <c r="CW47" i="2" s="1"/>
  <c r="CV47" i="2" a="1"/>
  <c r="CV47" i="2" s="1"/>
  <c r="CU47" i="2" a="1"/>
  <c r="CU47" i="2" s="1"/>
  <c r="E6" i="2" l="1"/>
  <c r="E22" i="2"/>
  <c r="E7" i="2"/>
  <c r="E40" i="2"/>
  <c r="E23" i="2"/>
  <c r="E37" i="2"/>
  <c r="E31" i="2"/>
  <c r="E8" i="2"/>
  <c r="E39" i="2"/>
  <c r="E4" i="2"/>
  <c r="E38" i="2"/>
  <c r="E18" i="2"/>
  <c r="E52" i="2"/>
  <c r="E50" i="2"/>
  <c r="E53" i="2"/>
  <c r="E24" i="2"/>
  <c r="E36" i="2"/>
  <c r="E25" i="2"/>
  <c r="D25" i="2" s="1"/>
  <c r="E13" i="2"/>
  <c r="E15" i="2"/>
  <c r="E14" i="2"/>
  <c r="E35" i="2"/>
  <c r="E48" i="2"/>
  <c r="E45" i="2"/>
  <c r="F28" i="2"/>
  <c r="D28" i="2" s="1"/>
  <c r="E34" i="2"/>
  <c r="E19" i="2"/>
  <c r="E51" i="2"/>
  <c r="E47" i="2"/>
  <c r="E44" i="2"/>
  <c r="E46" i="2"/>
  <c r="E41" i="2"/>
  <c r="E9" i="2"/>
  <c r="E11" i="2"/>
  <c r="E21" i="2"/>
  <c r="E3" i="2"/>
  <c r="E20" i="2"/>
  <c r="D20" i="2" s="1"/>
  <c r="E30" i="2"/>
  <c r="E12" i="2"/>
  <c r="E16" i="2"/>
  <c r="E42" i="2"/>
  <c r="E49" i="2"/>
  <c r="E29" i="2"/>
  <c r="E32" i="2"/>
  <c r="E5" i="2"/>
  <c r="F7" i="2"/>
  <c r="C7" i="2" s="1"/>
  <c r="A7" i="2" s="1"/>
  <c r="F50" i="2"/>
  <c r="C50" i="2" s="1"/>
  <c r="A50" i="2" s="1"/>
  <c r="F45" i="2"/>
  <c r="E17" i="2"/>
  <c r="F41" i="2"/>
  <c r="E43" i="2"/>
  <c r="F39" i="2"/>
  <c r="E33" i="2"/>
  <c r="E26" i="2"/>
  <c r="E10" i="2"/>
  <c r="F15" i="2"/>
  <c r="E27" i="2"/>
  <c r="F16" i="2"/>
  <c r="F18" i="2"/>
  <c r="F29" i="2"/>
  <c r="F47" i="2"/>
  <c r="C47" i="2" s="1"/>
  <c r="A47" i="2" s="1"/>
  <c r="F38" i="2"/>
  <c r="C38" i="2" s="1"/>
  <c r="A38" i="2" s="1"/>
  <c r="F4" i="2"/>
  <c r="C4" i="2" s="1"/>
  <c r="A4" i="2" s="1"/>
  <c r="F10" i="2"/>
  <c r="F5" i="2"/>
  <c r="F20" i="2"/>
  <c r="F13" i="2"/>
  <c r="C13" i="2" s="1"/>
  <c r="A13" i="2" s="1"/>
  <c r="F24" i="2"/>
  <c r="F52" i="2"/>
  <c r="F6" i="2"/>
  <c r="C6" i="2" s="1"/>
  <c r="A6" i="2" s="1"/>
  <c r="F21" i="2"/>
  <c r="F22" i="2"/>
  <c r="C22" i="2" s="1"/>
  <c r="A22" i="2" s="1"/>
  <c r="F37" i="2"/>
  <c r="C37" i="2" s="1"/>
  <c r="A37" i="2" s="1"/>
  <c r="F19" i="2"/>
  <c r="F26" i="2"/>
  <c r="F44" i="2"/>
  <c r="F30" i="2"/>
  <c r="F32" i="2"/>
  <c r="F33" i="2"/>
  <c r="F43" i="2"/>
  <c r="F34" i="2"/>
  <c r="F36" i="2"/>
  <c r="F42" i="2"/>
  <c r="F14" i="2"/>
  <c r="F11" i="2"/>
  <c r="C25" i="2"/>
  <c r="A25" i="2" s="1"/>
  <c r="F17" i="2"/>
  <c r="F49" i="2"/>
  <c r="F53" i="2"/>
  <c r="F3" i="2"/>
  <c r="F40" i="2"/>
  <c r="C40" i="2" s="1"/>
  <c r="A40" i="2" s="1"/>
  <c r="F31" i="2"/>
  <c r="C31" i="2" s="1"/>
  <c r="A31" i="2" s="1"/>
  <c r="F48" i="2"/>
  <c r="F51" i="2"/>
  <c r="F8" i="2"/>
  <c r="C8" i="2" s="1"/>
  <c r="A8" i="2" s="1"/>
  <c r="F9" i="2"/>
  <c r="F27" i="2"/>
  <c r="F23" i="2"/>
  <c r="F46" i="2"/>
  <c r="F12" i="2"/>
  <c r="F35" i="2"/>
  <c r="C15" i="2" l="1"/>
  <c r="A15" i="2" s="1"/>
  <c r="D12" i="2"/>
  <c r="C53" i="2"/>
  <c r="A53" i="2" s="1"/>
  <c r="C52" i="2"/>
  <c r="A52" i="2" s="1"/>
  <c r="C39" i="2"/>
  <c r="A39" i="2" s="1"/>
  <c r="C23" i="2"/>
  <c r="A23" i="2" s="1"/>
  <c r="D44" i="2"/>
  <c r="C35" i="2"/>
  <c r="A35" i="2" s="1"/>
  <c r="C14" i="2"/>
  <c r="A14" i="2" s="1"/>
  <c r="C45" i="2"/>
  <c r="A45" i="2" s="1"/>
  <c r="C18" i="2"/>
  <c r="A18" i="2" s="1"/>
  <c r="C19" i="2"/>
  <c r="A19" i="2" s="1"/>
  <c r="C28" i="2"/>
  <c r="A28" i="2" s="1"/>
  <c r="C36" i="2"/>
  <c r="A36" i="2" s="1"/>
  <c r="D10" i="2"/>
  <c r="C24" i="2"/>
  <c r="A24" i="2" s="1"/>
  <c r="C34" i="2"/>
  <c r="A34" i="2" s="1"/>
  <c r="D9" i="2"/>
  <c r="C48" i="2"/>
  <c r="A48" i="2" s="1"/>
  <c r="D47" i="2"/>
  <c r="C16" i="2"/>
  <c r="A16" i="2" s="1"/>
  <c r="D24" i="2"/>
  <c r="D53" i="2"/>
  <c r="D15" i="2"/>
  <c r="D26" i="2"/>
  <c r="D30" i="2"/>
  <c r="D18" i="2"/>
  <c r="D36" i="2"/>
  <c r="D33" i="2"/>
  <c r="D3" i="2"/>
  <c r="D40" i="2"/>
  <c r="D31" i="2"/>
  <c r="D37" i="2"/>
  <c r="D4" i="2"/>
  <c r="D7" i="2"/>
  <c r="C46" i="2"/>
  <c r="A46" i="2" s="1"/>
  <c r="D41" i="2"/>
  <c r="D22" i="2"/>
  <c r="D52" i="2"/>
  <c r="D51" i="2"/>
  <c r="D29" i="2"/>
  <c r="D19" i="2"/>
  <c r="D6" i="2"/>
  <c r="D13" i="2"/>
  <c r="D8" i="2"/>
  <c r="D49" i="2"/>
  <c r="D34" i="2"/>
  <c r="D39" i="2"/>
  <c r="D17" i="2"/>
  <c r="D5" i="2"/>
  <c r="C26" i="2"/>
  <c r="A26" i="2" s="1"/>
  <c r="D27" i="2"/>
  <c r="D42" i="2"/>
  <c r="D45" i="2"/>
  <c r="D38" i="2"/>
  <c r="D46" i="2"/>
  <c r="D32" i="2"/>
  <c r="D16" i="2"/>
  <c r="D48" i="2"/>
  <c r="D23" i="2"/>
  <c r="D43" i="2"/>
  <c r="D21" i="2"/>
  <c r="D35" i="2"/>
  <c r="D11" i="2"/>
  <c r="D50" i="2"/>
  <c r="D14" i="2"/>
  <c r="C41" i="2"/>
  <c r="A41" i="2" s="1"/>
  <c r="C11" i="2"/>
  <c r="A11" i="2" s="1"/>
  <c r="C51" i="2"/>
  <c r="A51" i="2" s="1"/>
  <c r="C9" i="2"/>
  <c r="A9" i="2" s="1"/>
  <c r="C21" i="2"/>
  <c r="A21" i="2" s="1"/>
  <c r="C3" i="2"/>
  <c r="A3" i="2" s="1"/>
  <c r="C32" i="2"/>
  <c r="A32" i="2" s="1"/>
  <c r="C5" i="2"/>
  <c r="A5" i="2" s="1"/>
  <c r="C12" i="2"/>
  <c r="A12" i="2" s="1"/>
  <c r="C49" i="2"/>
  <c r="A49" i="2" s="1"/>
  <c r="C42" i="2"/>
  <c r="A42" i="2" s="1"/>
  <c r="C20" i="2"/>
  <c r="A20" i="2" s="1"/>
  <c r="C30" i="2"/>
  <c r="A30" i="2" s="1"/>
  <c r="C44" i="2"/>
  <c r="A44" i="2" s="1"/>
  <c r="C29" i="2"/>
  <c r="A29" i="2" s="1"/>
  <c r="C43" i="2"/>
  <c r="A43" i="2" s="1"/>
  <c r="C10" i="2"/>
  <c r="A10" i="2" s="1"/>
  <c r="C27" i="2"/>
  <c r="A27" i="2" s="1"/>
  <c r="C17" i="2"/>
  <c r="A17" i="2" s="1"/>
  <c r="C33" i="2"/>
  <c r="A3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X2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======
ID#AAAAt3w9EM0
Alicia Mazzara    (2023-03-28 01:58:57)
Alicia Mazzara: McKinney-Vento Permanent Supportive Housing Beds, Safe Haven Beds, Transitional Housing Beds and Other Permanent Housing, and Housing Opportunities for People with AIDs.</t>
        </r>
      </text>
    </comment>
    <comment ref="DE2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======
ID#AAAAt3w9EMg
Alicia Mazzara    (2023-03-28 01:58:57)
Includes McKinney-Vento Permanent Supportive Housing Beds, Safe Haven Beds, Transitional Housing Beds and Other Permanent Housing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DWlhBayaMicxgYKJy5osu5v2V6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8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======
ID#AAAAt3w9EMo
Alicia Mazzara    (2023-03-28 01:58:57)
Includes data for territories where available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5/w36HG4llXtoFzXFFLQdJO+Po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5" authorId="0" shapeId="0" xr:uid="{00000000-0006-0000-0500-000001000000}">
      <text>
        <r>
          <rPr>
            <sz val="10"/>
            <color rgb="FF000000"/>
            <rFont val="Arial"/>
            <family val="2"/>
            <scheme val="minor"/>
          </rPr>
          <t>======
ID#AAAAt3w9EMw
Alicia Mazzara    (2023-03-28 01:58:57)
Includes data for territories where available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3ViGGnxiu97OjmaedrAJFeeINQ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======
ID#AAAAt3w9EMs
Alicia Mazzara    (2023-03-28 01:58:57)
Alicia Mazzara: McKinney-Vento Permanent Supportive Housing Beds, Safe Haven Beds, Transitional Housing Beds and Other Permanent Housing, and Housing Opportunities for People with AIDs.</t>
        </r>
      </text>
    </comment>
    <comment ref="L2" authorId="0" shapeId="0" xr:uid="{00000000-0006-0000-0800-000002000000}">
      <text>
        <r>
          <rPr>
            <sz val="10"/>
            <color rgb="FF000000"/>
            <rFont val="Arial"/>
            <family val="2"/>
            <scheme val="minor"/>
          </rPr>
          <t>======
ID#AAAAt3w9EMk
Alicia Mazzara    (2023-03-28 01:58:57)
Includes McKinney-Vento Permanent Supportive Housing Beds, Safe Haven Beds, Transitional Housing Beds and Other Permanent Housing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IKOndzE54yhDJQeqJSeV14vDjg=="/>
    </ext>
  </extLst>
</comments>
</file>

<file path=xl/sharedStrings.xml><?xml version="1.0" encoding="utf-8"?>
<sst xmlns="http://schemas.openxmlformats.org/spreadsheetml/2006/main" count="1118" uniqueCount="409">
  <si>
    <t>Housing</t>
  </si>
  <si>
    <t>Overall</t>
  </si>
  <si>
    <t>Cluster</t>
  </si>
  <si>
    <t>High ROR</t>
  </si>
  <si>
    <t>LOW ROR</t>
  </si>
  <si>
    <t>Low ROR</t>
  </si>
  <si>
    <t>AFCARS data</t>
  </si>
  <si>
    <t>s</t>
  </si>
  <si>
    <t>Imp Variables</t>
  </si>
  <si>
    <t/>
  </si>
  <si>
    <t>Average of housing_removals_state_2021</t>
  </si>
  <si>
    <t>Average of ror_housing_state_2021</t>
  </si>
  <si>
    <t>Average of all_removals_state_2021</t>
  </si>
  <si>
    <t>Average of ror_state_2021</t>
  </si>
  <si>
    <t>Average of Kids in care</t>
  </si>
  <si>
    <t>Average of Kids in care per 1,000</t>
  </si>
  <si>
    <t>Statute prohibiting removal due to housing insecurity</t>
  </si>
  <si>
    <t>Poverty rate by state</t>
  </si>
  <si>
    <t>Grand Total</t>
  </si>
  <si>
    <t>Shortage of Houses?</t>
  </si>
  <si>
    <t>Makes sense - Poor state &gt; rent is low?</t>
  </si>
  <si>
    <t>This we can recommend - Shortage is not a problem</t>
  </si>
  <si>
    <t>Same story - Shortage is not a problem</t>
  </si>
  <si>
    <t>1 - Less poor , 3and 4 - poor</t>
  </si>
  <si>
    <t>Average of Fair Market Rent (2021) - 2BR</t>
  </si>
  <si>
    <t>Average of % renter households that are ELI</t>
  </si>
  <si>
    <t>Average of Annual household income needed to afford 2-bedroom rental home at Fair Market Rent</t>
  </si>
  <si>
    <t>Average of Shortage of rental homes affordable and available for ELI renters</t>
  </si>
  <si>
    <t>Average of Affordable available homes per 100 renters at 50% AMI</t>
  </si>
  <si>
    <t>Average of Max income for 4-person ELI</t>
  </si>
  <si>
    <t>Average of Affordable available homes per 100 renters at ELI</t>
  </si>
  <si>
    <t>Average of Affordable available homes per 100 renters at 100% AMI</t>
  </si>
  <si>
    <t>Average of Affordable available homes per 100 renters at 80% AMI</t>
  </si>
  <si>
    <t>Income Metrics</t>
  </si>
  <si>
    <t>state_name</t>
  </si>
  <si>
    <t>(All)</t>
  </si>
  <si>
    <t>Extremely Low Income - % severly cost burdened</t>
  </si>
  <si>
    <t>(Multiple Items)</t>
  </si>
  <si>
    <t>This makes sense - The states which have a housing specific problem are poor and have a lot of space?</t>
  </si>
  <si>
    <t>Rent is low &gt; Poor state</t>
  </si>
  <si>
    <t>They do not get a lot of rental assistance</t>
  </si>
  <si>
    <t>Children do not get a lot of assistance &gt; poor states&gt; easy to remove</t>
  </si>
  <si>
    <t xml:space="preserve">evictions in rich state too but have more resources/funding but in pooor - leads to foster homes </t>
  </si>
  <si>
    <t xml:space="preserve">One of these 3 </t>
  </si>
  <si>
    <t>Get by propotion</t>
  </si>
  <si>
    <t>Average of Very Low Income - % severely cost burdened</t>
  </si>
  <si>
    <t>Average of Low Income - % severely cost burdened</t>
  </si>
  <si>
    <t>Average of Middle Income - % severely cost burdened</t>
  </si>
  <si>
    <t>Average of number of evictions (2018)</t>
  </si>
  <si>
    <t>Average of Statute prohibiting removal due to housing insecurity</t>
  </si>
  <si>
    <t>Average of Cost of housing by state relative to national average</t>
  </si>
  <si>
    <t>Average of Median home price</t>
  </si>
  <si>
    <t>Average of Median rent (including utilities)</t>
  </si>
  <si>
    <t>Average of # Assisted people who are children</t>
  </si>
  <si>
    <t>Average of % Increase in rents since 2001 (inflation-adjusted)</t>
  </si>
  <si>
    <t>Average of % Low-income, severely cost-burdened people who are working adults</t>
  </si>
  <si>
    <t>Low Federal Funding</t>
  </si>
  <si>
    <t>Normalise this per capita</t>
  </si>
  <si>
    <t>norm per capita or sometg else but need to norm</t>
  </si>
  <si>
    <t xml:space="preserve">Normalise </t>
  </si>
  <si>
    <t>Give normalsed</t>
  </si>
  <si>
    <t xml:space="preserve">Average of Federal funding </t>
  </si>
  <si>
    <t>Average of Total people experiencing homelessness</t>
  </si>
  <si>
    <t>Average of HUD statewide low income threshold for a family of 3</t>
  </si>
  <si>
    <t>Count of McKinney-Vento ESG$</t>
  </si>
  <si>
    <t>Average of Domestic violence (voucher group)</t>
  </si>
  <si>
    <t>Average of % of voucher recipients by small town/rural</t>
  </si>
  <si>
    <t>Average of McKinney-Vento Rental Assistance$</t>
  </si>
  <si>
    <t>Average of Housing instability (voucher group)</t>
  </si>
  <si>
    <t>Average of USDA Rural Rental Assistance (Sec 521)</t>
  </si>
  <si>
    <t xml:space="preserve">Average of  HCV Households </t>
  </si>
  <si>
    <t>Average of % of voucher recipients by urban</t>
  </si>
  <si>
    <t>Average of % recipients who are seniors, disabled, or children</t>
  </si>
  <si>
    <t>Average of # of homeless children under 18 during 2015-2016 school year</t>
  </si>
  <si>
    <t xml:space="preserve">Average of  Y low-income households are unassisted and pay too much for rent </t>
  </si>
  <si>
    <t xml:space="preserve">Average of  Families using vouchers </t>
  </si>
  <si>
    <t xml:space="preserve">Average of  Children using vouchers </t>
  </si>
  <si>
    <t>Average of Housing instability (control group)</t>
  </si>
  <si>
    <t>Average of Child separations (voucher group)</t>
  </si>
  <si>
    <t>Average of % of voucher recipients by suburban/exurban</t>
  </si>
  <si>
    <t xml:space="preserve">Average of  # of voucher recipients in rural areas and small towns </t>
  </si>
  <si>
    <t>Average of USDA Rural Rental Assistance$</t>
  </si>
  <si>
    <t>Demographic Data</t>
  </si>
  <si>
    <t>Average of Poverty rate by state</t>
  </si>
  <si>
    <t>Average of White</t>
  </si>
  <si>
    <t>Average of Black</t>
  </si>
  <si>
    <t>Average of Hispanic</t>
  </si>
  <si>
    <t>Average of Asian</t>
  </si>
  <si>
    <t>Average of Multiple Races</t>
  </si>
  <si>
    <t>Average of Native</t>
  </si>
  <si>
    <t>TANF Spending</t>
  </si>
  <si>
    <t>Findings: basic assistance is an asset to reduce rates of removal overall</t>
  </si>
  <si>
    <t>states with lower RoRs are spending less of their TANF on child care, more to spend elsewhere</t>
  </si>
  <si>
    <t>Average of Basic Assistance</t>
  </si>
  <si>
    <t>Average of Work Activities</t>
  </si>
  <si>
    <t>Average of Work Supports and Supportive Services</t>
  </si>
  <si>
    <t>Average of Child Care</t>
  </si>
  <si>
    <t>Average of Administration and Systems</t>
  </si>
  <si>
    <t>Average of Tax Credits</t>
  </si>
  <si>
    <t>Average of Pre-K</t>
  </si>
  <si>
    <t>Average of Child Welfare</t>
  </si>
  <si>
    <t>Average of Other Services</t>
  </si>
  <si>
    <t>FUP</t>
  </si>
  <si>
    <t>Sum of # of FUP vouchers issued (2017 - 2019)</t>
  </si>
  <si>
    <t>Average of # of FUP vouchers issued (2017 - 2019)2</t>
  </si>
  <si>
    <t>AFCARS Data</t>
  </si>
  <si>
    <t>Housing Data</t>
  </si>
  <si>
    <t>Housing Assistance Data</t>
  </si>
  <si>
    <t>Federal Assistance</t>
  </si>
  <si>
    <t>Housing Choice Voucher Data</t>
  </si>
  <si>
    <t>Funding Supplemental</t>
  </si>
  <si>
    <t>Baseline Demographic Data</t>
  </si>
  <si>
    <t>FUP funding</t>
  </si>
  <si>
    <t>Child Welfare Funding</t>
  </si>
  <si>
    <t>Cluster Formulas</t>
  </si>
  <si>
    <t>High Housing</t>
  </si>
  <si>
    <t>High Overall</t>
  </si>
  <si>
    <t>housing_removals_state_2021</t>
  </si>
  <si>
    <t>Total Children Under 18</t>
  </si>
  <si>
    <t>ror_housing_state_2021</t>
  </si>
  <si>
    <t>state_rank_hremovals_2021</t>
  </si>
  <si>
    <t>all_removals_state_2021</t>
  </si>
  <si>
    <t>ror_state_2021</t>
  </si>
  <si>
    <t>state_rank_all_removals_2021</t>
  </si>
  <si>
    <t>Kids in care</t>
  </si>
  <si>
    <t>Kids in care per 1,000</t>
  </si>
  <si>
    <t>Kids adopted from foster care</t>
  </si>
  <si>
    <t>Proportion of kids adopted</t>
  </si>
  <si>
    <t>Fair Market Rent (2021) - 2BR</t>
  </si>
  <si>
    <t>% renter households that are ELI</t>
  </si>
  <si>
    <t>Shortage of rental homes affordable and available for ELI renters</t>
  </si>
  <si>
    <t>Max income for 4-person ELI</t>
  </si>
  <si>
    <t>Annual household income needed to afford 2-bedroom rental home at Fair Market Rent</t>
  </si>
  <si>
    <t>Affordable available homes per 100 renters at ELI</t>
  </si>
  <si>
    <t>Affordable available homes per 100 renters at 50% AMI</t>
  </si>
  <si>
    <t>Affordable available homes per 100 renters at 80% AMI</t>
  </si>
  <si>
    <t>Affordable available homes per 100 renters at 100% AMI</t>
  </si>
  <si>
    <t>Very Low Income - % severely cost burdened</t>
  </si>
  <si>
    <t>Low Income - % severely cost burdened</t>
  </si>
  <si>
    <t>Middle Income - % severely cost burdened</t>
  </si>
  <si>
    <t>number of evictions (2018)</t>
  </si>
  <si>
    <t>Cost of housing by state relative to national average</t>
  </si>
  <si>
    <t>Median home price</t>
  </si>
  <si>
    <t xml:space="preserve"># People on rental assistance 
(rounded down) </t>
  </si>
  <si>
    <t xml:space="preserve"># Households on rental assistance 
(rounded down) </t>
  </si>
  <si>
    <t>% of Assisted people who are seniors, children, or have a disability</t>
  </si>
  <si>
    <t>X out of Y low-income renters are homeless or pay over half income for rent</t>
  </si>
  <si>
    <t>% Assisted people who are seniors</t>
  </si>
  <si>
    <t># Assisted people who are seniors</t>
  </si>
  <si>
    <t xml:space="preserve">% Assisted people who have a disability </t>
  </si>
  <si>
    <t xml:space="preserve"># Assisted people who have a disability </t>
  </si>
  <si>
    <t>% Assisted people who are in families with children</t>
  </si>
  <si>
    <t># Assisted people who are in families with children</t>
  </si>
  <si>
    <t># Assisted people who are children</t>
  </si>
  <si>
    <t>% Working  households on HUD assistance</t>
  </si>
  <si>
    <t xml:space="preserve">Federal funding </t>
  </si>
  <si>
    <t># Assisted people in rural and small town areas
(rounded down) </t>
  </si>
  <si>
    <t>Median rent (including utilities)</t>
  </si>
  <si>
    <t>% Increase in rents since 2001 (inflation-adjusted)</t>
  </si>
  <si>
    <t># Low-income people paying more than half their income for housing</t>
  </si>
  <si>
    <t># Low-income households paying more than half their income for housing</t>
  </si>
  <si>
    <t>% Low-income, severely cost-burdened people who are children</t>
  </si>
  <si>
    <t>% Low-income, severely cost-burdened people who are working adults</t>
  </si>
  <si>
    <t>% Low-income, severely cost-burdened people who are seniors</t>
  </si>
  <si>
    <t>% Low-income, severely cost-burdened people who have a disability</t>
  </si>
  <si>
    <t>% Low-income, severely cost-burdened people who are veterans</t>
  </si>
  <si>
    <t>Total people experiencing homelessness</t>
  </si>
  <si>
    <t>School-age children in unstable housing</t>
  </si>
  <si>
    <t>HUD statewide low income threshold for a family of 3</t>
  </si>
  <si>
    <t>Housing Choice Vouchers</t>
  </si>
  <si>
    <t>Public Housing</t>
  </si>
  <si>
    <t>Section 8 
Project-Based Housing</t>
  </si>
  <si>
    <t>Supportive Elderly + Disabled Housing (Sec 202 + 811)</t>
  </si>
  <si>
    <t>USDA Rural Rental Assistance (Sec 521)</t>
  </si>
  <si>
    <t xml:space="preserve"> HCV Recipients (people) </t>
  </si>
  <si>
    <t xml:space="preserve"> HCV Households </t>
  </si>
  <si>
    <t>% recipients who are seniors, disabled, or children</t>
  </si>
  <si>
    <t xml:space="preserve"> Approximately X out of  </t>
  </si>
  <si>
    <t xml:space="preserve"> Y low-income households are unassisted and pay too much for rent </t>
  </si>
  <si>
    <t xml:space="preserve"> Seniors using vouchers </t>
  </si>
  <si>
    <t>% of recipients who are seniors</t>
  </si>
  <si>
    <t xml:space="preserve"> Disabled people using vouchers </t>
  </si>
  <si>
    <t>% of recipients who are disabled</t>
  </si>
  <si>
    <t xml:space="preserve"> Families using vouchers </t>
  </si>
  <si>
    <t xml:space="preserve"> Children using vouchers </t>
  </si>
  <si>
    <t>% of recipients who are in families with children</t>
  </si>
  <si>
    <t xml:space="preserve"> # of homeless people </t>
  </si>
  <si>
    <t># of adults with disabilities who have been homeless for long or repeated periods</t>
  </si>
  <si>
    <t># of homeless children under 18 during 2015-2016 school year</t>
  </si>
  <si>
    <t># of homeless children under 6 during 2015-2016 school year</t>
  </si>
  <si>
    <t xml:space="preserve"> # of vouchers state could lose in 2018 if renewal funding isn't increased </t>
  </si>
  <si>
    <t>Housing instability (control group)</t>
  </si>
  <si>
    <t>Housing instability (voucher group)</t>
  </si>
  <si>
    <t>Food insecurity (control group)</t>
  </si>
  <si>
    <t>Food insecurity (voucher group)</t>
  </si>
  <si>
    <t>Domestic violence (control group)</t>
  </si>
  <si>
    <t>Domestic violence (voucher group)</t>
  </si>
  <si>
    <t>Child separations (control group)</t>
  </si>
  <si>
    <t>Child separations (voucher group)</t>
  </si>
  <si>
    <t>% of non-disabled, working-age voucher hoseholds who had at least one member working/worked recently</t>
  </si>
  <si>
    <t>$ property owners received in assistance payments in 2016</t>
  </si>
  <si>
    <t xml:space="preserve"> # of voucher recipients in rural areas and small towns </t>
  </si>
  <si>
    <t>% of voucher recipients by urban</t>
  </si>
  <si>
    <t>% of voucher recipients by suburban/exurban</t>
  </si>
  <si>
    <t>% of voucher recipients by small town/rural</t>
  </si>
  <si>
    <t># families with children who use vouchers to live in nhoods with &lt;20% poverty rate</t>
  </si>
  <si>
    <t>80% of Area Median Income for a family of three</t>
  </si>
  <si>
    <t>Count_All Low-Income Renters</t>
  </si>
  <si>
    <t>Count)Paying 30-50% of income for housing</t>
  </si>
  <si>
    <t>Count_Paying 50% or more of income for housing</t>
  </si>
  <si>
    <t>Households in Other HUD Programs</t>
  </si>
  <si>
    <t>Section 8 Vouchers$</t>
  </si>
  <si>
    <t>Section 8 Project-Based$</t>
  </si>
  <si>
    <t>Public Housing 
$</t>
  </si>
  <si>
    <t>Supportive Elderly (202)$</t>
  </si>
  <si>
    <t>Supportive Disabled (811)$</t>
  </si>
  <si>
    <t>HOPWA 
Tenant-Based Rental Assistance$</t>
  </si>
  <si>
    <t>McKinney-Vento Rental Assistance$</t>
  </si>
  <si>
    <t>McKinney-Vento ESG$</t>
  </si>
  <si>
    <t>USDA Rural Rental Assistance$</t>
  </si>
  <si>
    <t>White</t>
  </si>
  <si>
    <t>Black</t>
  </si>
  <si>
    <t>Hispanic</t>
  </si>
  <si>
    <t>Asian</t>
  </si>
  <si>
    <t>American Indian/Alaska Native</t>
  </si>
  <si>
    <t>Native Hawaiian/Other Pacific Islander</t>
  </si>
  <si>
    <t>Native</t>
  </si>
  <si>
    <t>Multiple Races</t>
  </si>
  <si>
    <t>Basic Assistance</t>
  </si>
  <si>
    <t>Work Activities</t>
  </si>
  <si>
    <t>Work Supports and Supportive Services</t>
  </si>
  <si>
    <t>Child Care</t>
  </si>
  <si>
    <t>Administration and Systems</t>
  </si>
  <si>
    <t>Tax Credits</t>
  </si>
  <si>
    <t>Pre-K</t>
  </si>
  <si>
    <t>Child Welfare</t>
  </si>
  <si>
    <t>Other Services</t>
  </si>
  <si>
    <t># of FUP vouchers issued (2017 - 2019)</t>
  </si>
  <si>
    <t>% going to preventative care</t>
  </si>
  <si>
    <t>Alaska</t>
  </si>
  <si>
    <t>3 in 10</t>
  </si>
  <si>
    <t>California</t>
  </si>
  <si>
    <t>4 in 10</t>
  </si>
  <si>
    <t>District of Columbia</t>
  </si>
  <si>
    <t>NA</t>
  </si>
  <si>
    <t>5 in 10</t>
  </si>
  <si>
    <t xml:space="preserve"> -   </t>
  </si>
  <si>
    <t>Hawaii</t>
  </si>
  <si>
    <t>Louisiana</t>
  </si>
  <si>
    <t>Montana</t>
  </si>
  <si>
    <t>New Hampshire</t>
  </si>
  <si>
    <t>Delaware</t>
  </si>
  <si>
    <t>Utah</t>
  </si>
  <si>
    <t>Vermont</t>
  </si>
  <si>
    <t>N/A</t>
  </si>
  <si>
    <t>Wyoming</t>
  </si>
  <si>
    <t>Texas</t>
  </si>
  <si>
    <t>Illinois</t>
  </si>
  <si>
    <t>Oregon</t>
  </si>
  <si>
    <t>South Carolina</t>
  </si>
  <si>
    <t>Massachusetts</t>
  </si>
  <si>
    <t>New York</t>
  </si>
  <si>
    <t>Idaho</t>
  </si>
  <si>
    <t>Kansas</t>
  </si>
  <si>
    <t>Maine</t>
  </si>
  <si>
    <t>South Dakota</t>
  </si>
  <si>
    <t>Michigan</t>
  </si>
  <si>
    <t>Virginia</t>
  </si>
  <si>
    <t>Ohio</t>
  </si>
  <si>
    <t>New Jersey</t>
  </si>
  <si>
    <t>Indiana</t>
  </si>
  <si>
    <t>North Carolina</t>
  </si>
  <si>
    <t>Iowa</t>
  </si>
  <si>
    <t>Connecticut</t>
  </si>
  <si>
    <t>Maryland</t>
  </si>
  <si>
    <t>Minnesota</t>
  </si>
  <si>
    <t>Nebraska</t>
  </si>
  <si>
    <t>Wisconsin</t>
  </si>
  <si>
    <t>Nevada</t>
  </si>
  <si>
    <t>New Mexico</t>
  </si>
  <si>
    <t>Arkansas</t>
  </si>
  <si>
    <t>Florida</t>
  </si>
  <si>
    <t>Arizona</t>
  </si>
  <si>
    <t>Georgia</t>
  </si>
  <si>
    <t>Rhode Island</t>
  </si>
  <si>
    <t>Mississippi</t>
  </si>
  <si>
    <t>Oklahoma</t>
  </si>
  <si>
    <t>Kentucky</t>
  </si>
  <si>
    <t>Tennessee</t>
  </si>
  <si>
    <t>Alabama</t>
  </si>
  <si>
    <t>Missouri</t>
  </si>
  <si>
    <t>Washington</t>
  </si>
  <si>
    <t>Colorado</t>
  </si>
  <si>
    <t>North Dakota</t>
  </si>
  <si>
    <t>2 in 10</t>
  </si>
  <si>
    <t>Pennsylvania</t>
  </si>
  <si>
    <t>West Virginia</t>
  </si>
  <si>
    <t>Color</t>
  </si>
  <si>
    <t>Puerto Rico</t>
  </si>
  <si>
    <t>State</t>
  </si>
  <si>
    <t>State 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</si>
  <si>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</si>
  <si>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</si>
  <si>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</si>
  <si>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</si>
  <si>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</si>
  <si>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</si>
  <si>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</si>
  <si>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</si>
  <si>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</si>
  <si>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</si>
  <si>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</si>
  <si>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</si>
  <si>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</si>
  <si>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</si>
  <si>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</si>
  <si>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</si>
  <si>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</si>
  <si>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</si>
  <si>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</si>
  <si>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</si>
  <si>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</si>
  <si>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</si>
  <si>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</si>
  <si>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</si>
  <si>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</si>
  <si>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</si>
  <si>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</si>
  <si>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</si>
  <si>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</si>
  <si>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</si>
  <si>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</si>
  <si>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</si>
  <si>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</si>
  <si>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</si>
  <si>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</si>
  <si>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</si>
  <si>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</si>
  <si>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</si>
  <si>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</si>
  <si>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</si>
  <si>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</si>
  <si>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</si>
  <si>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</si>
  <si>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</si>
  <si>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</si>
  <si>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</si>
  <si>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</si>
  <si>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</si>
  <si>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</si>
  <si>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</si>
  <si>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</si>
  <si>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Guam</t>
  </si>
  <si>
    <t>-</t>
  </si>
  <si>
    <t>Mariana Islands</t>
  </si>
  <si>
    <t>Virgin Islands</t>
  </si>
  <si>
    <t>United States</t>
  </si>
  <si>
    <t>Sources</t>
  </si>
  <si>
    <t>HUD 2020 non-public administrative data, HOPWA Performance Profiles 2019-2020, HUD Annual Homeless Assessment Report to Congress PIT 2020, 2007 - 2020 Housing Inventory Count by State, USDA Multifamily Fair Housing Occupancy Report FY2020</t>
  </si>
  <si>
    <t>HUD 2020 Picture of Subsidized Households, CBPP analysis of HUD Two-Year Tool for CY2020, HOPWA Performance Profiles 2019-2020, HUD Annual Homeless Assessment Report to Congress PIT 2020, 2007 - 2020 Housing Inventory Count by State, USDA Multifamily Fair Housing Occupancy Report FY2020</t>
  </si>
  <si>
    <t>HUD 2020 non-public administrative data, HOPWA Performance Profiles 2019-2020, HUD Annual Homeless Assessment Report to Congress PIT 2020, 2007 - 2020 Housing Inventory Count by State, CBPP analysis of 2015-2019 5-year American Community Survey public use microdata sample, USDA Multifamily Fair Housing Occupancy Report FY2020</t>
  </si>
  <si>
    <t>HUD 2020 non-public administrative data, USDA Multifamily Fair Housing Occupancy Report FY2020</t>
  </si>
  <si>
    <t>HUD 2020 non-public administrative data</t>
  </si>
  <si>
    <t>HUD Community Assessment Reporting Tool (CART) 2021, HOPWA Performance Profiles 2019-2020, HUD CPD Allocations and Awards 2021, HUD CoC Award Summary Reports 2020, USDA Section 521 Rental Assistance Obligations FY2021</t>
  </si>
  <si>
    <t>HUD 2020 non-public administrative data, USDA Multifamily Fair Housing Occupancy Report FY2020, Housing Assistance Council rural &amp; small town tract designations</t>
  </si>
  <si>
    <t>2019 American Community Survey, Table B25064 “Median Gross Rent”</t>
  </si>
  <si>
    <t>CBPP analysis of the 2001 and 2019 American Community Survey</t>
  </si>
  <si>
    <t>CBPP analysis of 2015-2019 American Community Survey Public Use Microdata Sample</t>
  </si>
  <si>
    <t>HUD 2020 Annual Homeless Assessment Report to Congress PIT Counts</t>
  </si>
  <si>
    <t>Dept of Education ED Data Express for SY 2018-2019</t>
  </si>
  <si>
    <t>HUD Income Limits FY 2021</t>
  </si>
  <si>
    <t xml:space="preserve">See our full sources and methodology document for more details: </t>
  </si>
  <si>
    <t>https://www.cbpp.org/research/2021-federal-rental-assistance-factsheets-sources-and-methodology</t>
  </si>
  <si>
    <t>Major Types of Federal Rental Assistance By Household</t>
  </si>
  <si>
    <t>HUD 2020 Picture of Subsidized Households, CBPP analysis of HCV Two-Year Tool 2020: Average UML Jan. - Dec., USDA Multifamily Fair Housing Occupancy Report FY2020</t>
  </si>
  <si>
    <t>5.3 million</t>
  </si>
  <si>
    <t>2.2 million</t>
  </si>
  <si>
    <t>1.2 million</t>
  </si>
  <si>
    <t>1.0 million</t>
  </si>
  <si>
    <t>2.7 million</t>
  </si>
  <si>
    <t>1.3 million</t>
  </si>
  <si>
    <t>$17.5 billion</t>
  </si>
  <si>
    <t>Source</t>
  </si>
  <si>
    <t>2016 HUD administrative data</t>
  </si>
  <si>
    <t>2017 Q1 HUD Voucher Management System data</t>
  </si>
  <si>
    <t>2016 HUD administrative data &amp; 2015 American Community Survey</t>
  </si>
  <si>
    <t xml:space="preserve">HUD 2016 Annual Homeless Assessment Report PIT counts
</t>
  </si>
  <si>
    <t>CBPP analysis of Department of Education EDFacts/Consolidated State Performance Report, 2015-16 &amp; 2015 American Community Survey data</t>
  </si>
  <si>
    <t>CBPP analysis of HUD Voucher Management System and Office of Management and Budget data</t>
  </si>
  <si>
    <t xml:space="preserve">Gubits et al., "Family Options Study 3-Year Impacts of Housing and Services Interventions for Homeless Families," Department of Housing and Urban Development. </t>
  </si>
  <si>
    <t>2016 HUD Voucher Mangement System data</t>
  </si>
  <si>
    <t>2016 HUD administrative data &amp; Housing Assistance Council geographic codes</t>
  </si>
  <si>
    <t>CBPP analysis of 2016 HUD administrative data &amp; 2015 American Community Survey data</t>
  </si>
  <si>
    <t>HUD 2016 Statewide Area Median Income Limits</t>
  </si>
  <si>
    <t>Full sources and methodology available at https://www.cbpp.org/research/2017-housing-choice-voucher-program-factsheets-sources-and-methodology.</t>
  </si>
  <si>
    <t>Median Renter Income % Change Since 2001</t>
  </si>
  <si>
    <t>Median Rent (includes utilities) % Change Since 2001</t>
  </si>
  <si>
    <t>CBPP analysis of the 2001 and 2019 American Community Survey. Values adjusted for inflation using CPI-U.</t>
  </si>
  <si>
    <t>Low Income renters</t>
  </si>
  <si>
    <t>Households Receiving Federal Rental Assistance</t>
  </si>
  <si>
    <t>Federal Funding By Program</t>
  </si>
  <si>
    <t>Marianas Islands</t>
  </si>
  <si>
    <t>Total</t>
  </si>
  <si>
    <t>HOPWA Performance Profiles 2019-2020, HUD 2020 Annual Homeless Assessment Report to Congress PIT, 2007 - 2020 Housing Inventory Count by State</t>
  </si>
  <si>
    <t>HUD Community Assessment Reporting Tool (CART) 2021</t>
  </si>
  <si>
    <t>HOPWA Performance Profiles 2019-2020</t>
  </si>
  <si>
    <t>HUD CoC Award Summary Reports 2020</t>
  </si>
  <si>
    <t>HUD CPD Allocations and Awards 2021</t>
  </si>
  <si>
    <t>USDA Section 521 Rental Assistance Obligations FY2021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</si>
</sst>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_(* #,##0_);_(* \(#,##0\);_(* &quot;-&quot;??_);_(@_)"/>
  </numFmts>
  <fonts count="22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Helvetica Neue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202122"/>
      <name val="Arial"/>
      <family val="2"/>
    </font>
    <font>
      <sz val="11"/>
      <color theme="1"/>
      <name val="Arial"/>
      <family val="2"/>
    </font>
    <font>
      <sz val="11"/>
      <color rgb="FF595959"/>
      <name val="Arial"/>
      <family val="2"/>
    </font>
    <font>
      <sz val="9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u/>
      <sz val="12"/>
      <color theme="10"/>
      <name val="Helvetica Neue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FD7DC"/>
        <bgColor rgb="FF8FD7DC"/>
      </patternFill>
    </fill>
    <fill>
      <patternFill patternType="solid">
        <fgColor rgb="FFD9E6FC"/>
        <bgColor rgb="FFD9E6FC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BC8D03"/>
        <bgColor rgb="FFBC8D03"/>
      </patternFill>
    </fill>
    <fill>
      <patternFill patternType="solid">
        <fgColor rgb="FF7F7F7F"/>
        <bgColor rgb="FF7F7F7F"/>
      </patternFill>
    </fill>
    <fill>
      <patternFill patternType="solid">
        <fgColor rgb="FFC05100"/>
        <bgColor rgb="FFC05100"/>
      </patternFill>
    </fill>
    <fill>
      <patternFill patternType="solid">
        <fgColor rgb="FFFDE49A"/>
        <bgColor rgb="FFFDE49A"/>
      </patternFill>
    </fill>
    <fill>
      <patternFill patternType="solid">
        <fgColor rgb="FFFFC499"/>
        <bgColor rgb="FFFFC499"/>
      </patternFill>
    </fill>
    <fill>
      <patternFill patternType="solid">
        <fgColor theme="7"/>
        <bgColor theme="7"/>
      </patternFill>
    </fill>
    <fill>
      <patternFill patternType="solid">
        <fgColor rgb="FFB4E4E8"/>
        <bgColor rgb="FFB4E4E8"/>
      </patternFill>
    </fill>
    <fill>
      <patternFill patternType="solid">
        <fgColor rgb="FFFEF1CC"/>
        <bgColor rgb="FFFEF1CC"/>
      </patternFill>
    </fill>
    <fill>
      <patternFill patternType="solid">
        <fgColor rgb="FFD8D8D8"/>
        <bgColor rgb="FFD8D8D8"/>
      </patternFill>
    </fill>
    <fill>
      <patternFill patternType="solid">
        <fgColor rgb="FFFEE1CC"/>
        <bgColor rgb="FFFEE1CC"/>
      </patternFill>
    </fill>
    <fill>
      <patternFill patternType="solid">
        <fgColor rgb="FFFFA766"/>
        <bgColor rgb="FFFFA766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CC5ED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DB5F8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0" fillId="0" borderId="16"/>
  </cellStyleXfs>
  <cellXfs count="2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3" borderId="2" xfId="0" applyFont="1" applyFill="1" applyBorder="1"/>
    <xf numFmtId="0" fontId="4" fillId="0" borderId="0" xfId="0" applyFont="1" applyAlignment="1">
      <alignment horizontal="left"/>
    </xf>
    <xf numFmtId="164" fontId="3" fillId="0" borderId="0" xfId="0" applyNumberFormat="1" applyFont="1"/>
    <xf numFmtId="0" fontId="6" fillId="0" borderId="8" xfId="0" applyFont="1" applyBorder="1"/>
    <xf numFmtId="0" fontId="6" fillId="11" borderId="1" xfId="0" applyFont="1" applyFill="1" applyBorder="1" applyAlignment="1">
      <alignment wrapText="1"/>
    </xf>
    <xf numFmtId="0" fontId="6" fillId="11" borderId="9" xfId="0" applyFont="1" applyFill="1" applyBorder="1" applyAlignment="1">
      <alignment wrapText="1"/>
    </xf>
    <xf numFmtId="0" fontId="8" fillId="16" borderId="1" xfId="0" applyFont="1" applyFill="1" applyBorder="1" applyAlignment="1">
      <alignment horizontal="center" wrapText="1"/>
    </xf>
    <xf numFmtId="1" fontId="8" fillId="16" borderId="1" xfId="0" applyNumberFormat="1" applyFont="1" applyFill="1" applyBorder="1" applyAlignment="1">
      <alignment horizontal="center" wrapText="1"/>
    </xf>
    <xf numFmtId="0" fontId="8" fillId="16" borderId="10" xfId="0" applyFont="1" applyFill="1" applyBorder="1" applyAlignment="1">
      <alignment horizontal="center" wrapText="1"/>
    </xf>
    <xf numFmtId="0" fontId="10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3" fontId="3" fillId="0" borderId="0" xfId="0" applyNumberFormat="1" applyFont="1"/>
    <xf numFmtId="0" fontId="5" fillId="0" borderId="1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6" fillId="0" borderId="1" xfId="0" applyFont="1" applyBorder="1"/>
    <xf numFmtId="0" fontId="11" fillId="0" borderId="1" xfId="0" applyFont="1" applyBorder="1" applyAlignment="1">
      <alignment horizontal="right"/>
    </xf>
    <xf numFmtId="10" fontId="11" fillId="0" borderId="1" xfId="0" applyNumberFormat="1" applyFont="1" applyBorder="1" applyAlignment="1">
      <alignment horizontal="right"/>
    </xf>
    <xf numFmtId="4" fontId="12" fillId="0" borderId="1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2" fontId="8" fillId="0" borderId="0" xfId="0" applyNumberFormat="1" applyFont="1" applyAlignment="1">
      <alignment horizontal="center" wrapText="1"/>
    </xf>
    <xf numFmtId="3" fontId="8" fillId="0" borderId="0" xfId="0" applyNumberFormat="1" applyFont="1" applyAlignment="1">
      <alignment horizontal="center" wrapText="1"/>
    </xf>
    <xf numFmtId="165" fontId="8" fillId="0" borderId="0" xfId="0" applyNumberFormat="1" applyFont="1" applyAlignment="1">
      <alignment horizontal="center" wrapText="1"/>
    </xf>
    <xf numFmtId="0" fontId="13" fillId="0" borderId="0" xfId="0" applyFont="1"/>
    <xf numFmtId="3" fontId="13" fillId="0" borderId="0" xfId="0" applyNumberFormat="1" applyFont="1" applyAlignment="1">
      <alignment horizontal="center"/>
    </xf>
    <xf numFmtId="9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3" fontId="13" fillId="0" borderId="0" xfId="0" applyNumberFormat="1" applyFont="1"/>
    <xf numFmtId="3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2" fontId="15" fillId="0" borderId="0" xfId="0" applyNumberFormat="1" applyFont="1" applyAlignment="1">
      <alignment vertical="top" wrapText="1"/>
    </xf>
    <xf numFmtId="0" fontId="15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wrapText="1"/>
    </xf>
    <xf numFmtId="2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left" wrapText="1"/>
    </xf>
    <xf numFmtId="3" fontId="13" fillId="0" borderId="0" xfId="0" applyNumberFormat="1" applyFont="1" applyAlignment="1">
      <alignment horizontal="center" wrapText="1"/>
    </xf>
    <xf numFmtId="0" fontId="8" fillId="0" borderId="0" xfId="0" applyFont="1"/>
    <xf numFmtId="0" fontId="13" fillId="0" borderId="0" xfId="0" applyFont="1" applyAlignment="1">
      <alignment horizontal="left"/>
    </xf>
    <xf numFmtId="0" fontId="16" fillId="0" borderId="0" xfId="0" applyFont="1"/>
    <xf numFmtId="0" fontId="8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9" fillId="0" borderId="0" xfId="0" applyFont="1" applyAlignment="1">
      <alignment vertical="top"/>
    </xf>
    <xf numFmtId="3" fontId="17" fillId="0" borderId="0" xfId="0" applyNumberFormat="1" applyFont="1" applyAlignment="1">
      <alignment horizontal="right" vertical="top"/>
    </xf>
    <xf numFmtId="9" fontId="17" fillId="0" borderId="0" xfId="0" applyNumberFormat="1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10" fontId="17" fillId="0" borderId="0" xfId="0" applyNumberFormat="1" applyFont="1" applyAlignment="1">
      <alignment horizontal="right" vertical="top"/>
    </xf>
    <xf numFmtId="6" fontId="17" fillId="0" borderId="0" xfId="0" applyNumberFormat="1" applyFont="1" applyAlignment="1">
      <alignment horizontal="right" vertical="top"/>
    </xf>
    <xf numFmtId="0" fontId="18" fillId="0" borderId="0" xfId="0" applyFont="1"/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right"/>
    </xf>
    <xf numFmtId="0" fontId="1" fillId="0" borderId="0" xfId="0" applyFont="1"/>
    <xf numFmtId="0" fontId="8" fillId="18" borderId="17" xfId="0" applyFont="1" applyFill="1" applyBorder="1"/>
    <xf numFmtId="0" fontId="8" fillId="16" borderId="17" xfId="0" applyFont="1" applyFill="1" applyBorder="1"/>
    <xf numFmtId="0" fontId="13" fillId="0" borderId="18" xfId="0" applyFont="1" applyBorder="1"/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10" fontId="13" fillId="0" borderId="0" xfId="0" applyNumberFormat="1" applyFont="1"/>
    <xf numFmtId="0" fontId="8" fillId="0" borderId="18" xfId="0" applyFont="1" applyBorder="1"/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left"/>
    </xf>
    <xf numFmtId="3" fontId="8" fillId="3" borderId="1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8" fillId="19" borderId="1" xfId="0" applyFont="1" applyFill="1" applyBorder="1" applyAlignment="1">
      <alignment horizontal="center" wrapText="1"/>
    </xf>
    <xf numFmtId="1" fontId="8" fillId="19" borderId="1" xfId="0" applyNumberFormat="1" applyFont="1" applyFill="1" applyBorder="1" applyAlignment="1">
      <alignment horizontal="center" wrapText="1"/>
    </xf>
    <xf numFmtId="0" fontId="8" fillId="19" borderId="10" xfId="0" applyFont="1" applyFill="1" applyBorder="1" applyAlignment="1">
      <alignment horizontal="center" wrapText="1"/>
    </xf>
    <xf numFmtId="0" fontId="13" fillId="0" borderId="0" xfId="0" applyFont="1" applyAlignment="1">
      <alignment wrapText="1"/>
    </xf>
    <xf numFmtId="0" fontId="15" fillId="0" borderId="0" xfId="0" applyFont="1"/>
    <xf numFmtId="0" fontId="0" fillId="0" borderId="16" xfId="0" applyBorder="1"/>
    <xf numFmtId="0" fontId="6" fillId="11" borderId="20" xfId="0" applyFont="1" applyFill="1" applyBorder="1" applyAlignment="1">
      <alignment wrapText="1"/>
    </xf>
    <xf numFmtId="0" fontId="5" fillId="0" borderId="16" xfId="0" applyFont="1" applyBorder="1"/>
    <xf numFmtId="0" fontId="0" fillId="0" borderId="22" xfId="0" applyBorder="1"/>
    <xf numFmtId="0" fontId="21" fillId="0" borderId="0" xfId="0" applyFont="1"/>
    <xf numFmtId="0" fontId="20" fillId="0" borderId="0" xfId="0" applyFont="1"/>
    <xf numFmtId="0" fontId="21" fillId="22" borderId="0" xfId="0" applyFont="1" applyFill="1"/>
    <xf numFmtId="0" fontId="0" fillId="0" borderId="26" xfId="0" applyBorder="1"/>
    <xf numFmtId="0" fontId="0" fillId="0" borderId="27" xfId="0" applyBorder="1"/>
    <xf numFmtId="0" fontId="6" fillId="10" borderId="28" xfId="0" applyFont="1" applyFill="1" applyBorder="1" applyAlignment="1">
      <alignment wrapText="1"/>
    </xf>
    <xf numFmtId="0" fontId="10" fillId="0" borderId="28" xfId="0" applyFont="1" applyBorder="1"/>
    <xf numFmtId="0" fontId="0" fillId="0" borderId="28" xfId="0" applyBorder="1"/>
    <xf numFmtId="0" fontId="5" fillId="0" borderId="28" xfId="0" applyFont="1" applyBorder="1"/>
    <xf numFmtId="0" fontId="20" fillId="0" borderId="29" xfId="0" applyFont="1" applyBorder="1" applyAlignment="1">
      <alignment horizontal="right" wrapText="1"/>
    </xf>
    <xf numFmtId="0" fontId="6" fillId="10" borderId="31" xfId="0" applyFont="1" applyFill="1" applyBorder="1" applyAlignment="1">
      <alignment wrapText="1"/>
    </xf>
    <xf numFmtId="0" fontId="6" fillId="10" borderId="32" xfId="0" applyFont="1" applyFill="1" applyBorder="1" applyAlignment="1">
      <alignment wrapText="1"/>
    </xf>
    <xf numFmtId="0" fontId="10" fillId="0" borderId="31" xfId="0" applyFont="1" applyBorder="1"/>
    <xf numFmtId="0" fontId="0" fillId="0" borderId="32" xfId="0" applyBorder="1"/>
    <xf numFmtId="0" fontId="5" fillId="0" borderId="31" xfId="0" applyFont="1" applyBorder="1"/>
    <xf numFmtId="0" fontId="10" fillId="0" borderId="34" xfId="0" applyFont="1" applyBorder="1"/>
    <xf numFmtId="0" fontId="0" fillId="0" borderId="34" xfId="0" applyBorder="1"/>
    <xf numFmtId="0" fontId="20" fillId="0" borderId="35" xfId="0" applyFont="1" applyBorder="1" applyAlignment="1">
      <alignment horizontal="right" wrapText="1"/>
    </xf>
    <xf numFmtId="0" fontId="0" fillId="0" borderId="36" xfId="0" applyBorder="1"/>
    <xf numFmtId="0" fontId="8" fillId="14" borderId="16" xfId="0" applyFont="1" applyFill="1" applyBorder="1" applyAlignment="1">
      <alignment horizontal="center" wrapText="1"/>
    </xf>
    <xf numFmtId="0" fontId="8" fillId="16" borderId="20" xfId="0" applyFont="1" applyFill="1" applyBorder="1" applyAlignment="1">
      <alignment horizontal="center" wrapText="1"/>
    </xf>
    <xf numFmtId="3" fontId="3" fillId="0" borderId="16" xfId="0" applyNumberFormat="1" applyFont="1" applyBorder="1"/>
    <xf numFmtId="0" fontId="9" fillId="15" borderId="23" xfId="0" applyFont="1" applyFill="1" applyBorder="1" applyAlignment="1">
      <alignment horizontal="right" wrapText="1"/>
    </xf>
    <xf numFmtId="0" fontId="9" fillId="15" borderId="16" xfId="0" applyFont="1" applyFill="1" applyBorder="1" applyAlignment="1">
      <alignment horizontal="right" wrapText="1"/>
    </xf>
    <xf numFmtId="0" fontId="9" fillId="15" borderId="22" xfId="0" applyFont="1" applyFill="1" applyBorder="1" applyAlignment="1">
      <alignment horizontal="right" wrapText="1"/>
    </xf>
    <xf numFmtId="0" fontId="3" fillId="0" borderId="23" xfId="0" applyFont="1" applyBorder="1"/>
    <xf numFmtId="0" fontId="3" fillId="0" borderId="16" xfId="0" applyFont="1" applyBorder="1"/>
    <xf numFmtId="0" fontId="3" fillId="0" borderId="22" xfId="0" applyFont="1" applyBorder="1"/>
    <xf numFmtId="0" fontId="3" fillId="0" borderId="37" xfId="0" applyFont="1" applyBorder="1"/>
    <xf numFmtId="0" fontId="3" fillId="0" borderId="26" xfId="0" applyFont="1" applyBorder="1"/>
    <xf numFmtId="0" fontId="3" fillId="0" borderId="27" xfId="0" applyFont="1" applyBorder="1"/>
    <xf numFmtId="0" fontId="21" fillId="21" borderId="16" xfId="0" applyFont="1" applyFill="1" applyBorder="1"/>
    <xf numFmtId="0" fontId="21" fillId="21" borderId="22" xfId="0" applyFont="1" applyFill="1" applyBorder="1"/>
    <xf numFmtId="0" fontId="21" fillId="22" borderId="23" xfId="0" applyFont="1" applyFill="1" applyBorder="1"/>
    <xf numFmtId="0" fontId="21" fillId="22" borderId="16" xfId="0" applyFont="1" applyFill="1" applyBorder="1"/>
    <xf numFmtId="0" fontId="21" fillId="22" borderId="22" xfId="0" applyFont="1" applyFill="1" applyBorder="1"/>
    <xf numFmtId="0" fontId="0" fillId="0" borderId="23" xfId="0" applyBorder="1"/>
    <xf numFmtId="0" fontId="20" fillId="0" borderId="16" xfId="0" applyFont="1" applyBorder="1"/>
    <xf numFmtId="0" fontId="20" fillId="0" borderId="22" xfId="0" applyFont="1" applyBorder="1"/>
    <xf numFmtId="0" fontId="0" fillId="0" borderId="37" xfId="0" applyBorder="1"/>
    <xf numFmtId="0" fontId="21" fillId="24" borderId="38" xfId="0" applyFont="1" applyFill="1" applyBorder="1" applyAlignment="1">
      <alignment horizontal="center"/>
    </xf>
    <xf numFmtId="0" fontId="21" fillId="25" borderId="39" xfId="0" applyFont="1" applyFill="1" applyBorder="1"/>
    <xf numFmtId="0" fontId="20" fillId="0" borderId="39" xfId="0" applyFont="1" applyBorder="1"/>
    <xf numFmtId="0" fontId="0" fillId="0" borderId="39" xfId="0" applyBorder="1"/>
    <xf numFmtId="0" fontId="0" fillId="0" borderId="40" xfId="0" applyBorder="1"/>
    <xf numFmtId="0" fontId="5" fillId="25" borderId="0" xfId="0" applyFont="1" applyFill="1"/>
    <xf numFmtId="0" fontId="10" fillId="0" borderId="33" xfId="0" applyFont="1" applyBorder="1"/>
    <xf numFmtId="0" fontId="3" fillId="0" borderId="14" xfId="0" applyFont="1" applyBorder="1"/>
    <xf numFmtId="0" fontId="5" fillId="0" borderId="23" xfId="0" applyFont="1" applyBorder="1"/>
    <xf numFmtId="0" fontId="0" fillId="0" borderId="41" xfId="0" applyBorder="1"/>
    <xf numFmtId="0" fontId="0" fillId="0" borderId="41" xfId="0" pivotButton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25" borderId="41" xfId="0" applyFill="1" applyBorder="1"/>
    <xf numFmtId="0" fontId="0" fillId="25" borderId="49" xfId="0" applyFill="1" applyBorder="1"/>
    <xf numFmtId="0" fontId="0" fillId="25" borderId="43" xfId="0" applyFill="1" applyBorder="1"/>
    <xf numFmtId="0" fontId="0" fillId="0" borderId="51" xfId="0" pivotButton="1" applyBorder="1"/>
    <xf numFmtId="0" fontId="0" fillId="0" borderId="51" xfId="0" applyBorder="1"/>
    <xf numFmtId="0" fontId="6" fillId="0" borderId="10" xfId="0" applyFont="1" applyBorder="1"/>
    <xf numFmtId="0" fontId="8" fillId="13" borderId="11" xfId="0" applyFont="1" applyFill="1" applyBorder="1" applyAlignment="1">
      <alignment horizontal="center" wrapText="1"/>
    </xf>
    <xf numFmtId="0" fontId="8" fillId="13" borderId="16" xfId="0" applyFont="1" applyFill="1" applyBorder="1" applyAlignment="1">
      <alignment horizontal="center" wrapText="1"/>
    </xf>
    <xf numFmtId="2" fontId="8" fillId="13" borderId="16" xfId="0" applyNumberFormat="1" applyFont="1" applyFill="1" applyBorder="1" applyAlignment="1">
      <alignment horizontal="center" wrapText="1"/>
    </xf>
    <xf numFmtId="3" fontId="8" fillId="13" borderId="16" xfId="0" applyNumberFormat="1" applyFont="1" applyFill="1" applyBorder="1" applyAlignment="1">
      <alignment horizontal="center" wrapText="1"/>
    </xf>
    <xf numFmtId="165" fontId="8" fillId="13" borderId="16" xfId="0" applyNumberFormat="1" applyFont="1" applyFill="1" applyBorder="1" applyAlignment="1">
      <alignment horizontal="center" wrapText="1"/>
    </xf>
    <xf numFmtId="0" fontId="8" fillId="13" borderId="12" xfId="0" applyFont="1" applyFill="1" applyBorder="1" applyAlignment="1">
      <alignment horizontal="center" wrapText="1"/>
    </xf>
    <xf numFmtId="0" fontId="8" fillId="14" borderId="11" xfId="0" applyFont="1" applyFill="1" applyBorder="1" applyAlignment="1">
      <alignment horizontal="center" wrapText="1"/>
    </xf>
    <xf numFmtId="0" fontId="6" fillId="21" borderId="21" xfId="0" applyFont="1" applyFill="1" applyBorder="1" applyAlignment="1">
      <alignment wrapText="1"/>
    </xf>
    <xf numFmtId="0" fontId="8" fillId="0" borderId="17" xfId="0" applyFont="1" applyBorder="1"/>
    <xf numFmtId="0" fontId="8" fillId="16" borderId="16" xfId="0" applyFont="1" applyFill="1" applyBorder="1"/>
    <xf numFmtId="0" fontId="8" fillId="0" borderId="10" xfId="0" applyFont="1" applyBorder="1" applyAlignment="1">
      <alignment horizontal="center" vertical="center"/>
    </xf>
    <xf numFmtId="0" fontId="8" fillId="19" borderId="20" xfId="0" applyFont="1" applyFill="1" applyBorder="1" applyAlignment="1">
      <alignment horizontal="center" wrapText="1"/>
    </xf>
    <xf numFmtId="0" fontId="21" fillId="23" borderId="30" xfId="0" applyFont="1" applyFill="1" applyBorder="1" applyAlignment="1">
      <alignment horizontal="center"/>
    </xf>
    <xf numFmtId="0" fontId="21" fillId="23" borderId="24" xfId="0" applyFont="1" applyFill="1" applyBorder="1" applyAlignment="1">
      <alignment horizontal="center"/>
    </xf>
    <xf numFmtId="0" fontId="21" fillId="23" borderId="25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21" fillId="20" borderId="30" xfId="0" applyFont="1" applyFill="1" applyBorder="1" applyAlignment="1">
      <alignment horizontal="center"/>
    </xf>
    <xf numFmtId="0" fontId="21" fillId="20" borderId="24" xfId="0" applyFont="1" applyFill="1" applyBorder="1" applyAlignment="1">
      <alignment horizontal="center"/>
    </xf>
    <xf numFmtId="0" fontId="21" fillId="20" borderId="25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3" fillId="0" borderId="0" xfId="0" applyFont="1" applyAlignment="1">
      <alignment horizontal="left" vertical="top" wrapText="1"/>
    </xf>
    <xf numFmtId="0" fontId="1" fillId="12" borderId="16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0" fontId="8" fillId="16" borderId="10" xfId="0" applyFont="1" applyFill="1" applyBorder="1" applyAlignment="1">
      <alignment horizontal="center" wrapText="1"/>
    </xf>
    <xf numFmtId="0" fontId="8" fillId="19" borderId="17" xfId="0" applyFont="1" applyFill="1" applyBorder="1" applyAlignment="1">
      <alignment horizontal="center"/>
    </xf>
    <xf numFmtId="0" fontId="0" fillId="0" borderId="41" xfId="0" applyNumberFormat="1" applyBorder="1"/>
    <xf numFmtId="0" fontId="0" fillId="0" borderId="49" xfId="0" applyNumberFormat="1" applyBorder="1"/>
    <xf numFmtId="0" fontId="0" fillId="0" borderId="43" xfId="0" applyNumberFormat="1" applyBorder="1"/>
    <xf numFmtId="0" fontId="0" fillId="0" borderId="44" xfId="0" applyNumberFormat="1" applyBorder="1"/>
    <xf numFmtId="0" fontId="0" fillId="0" borderId="16" xfId="0" applyNumberFormat="1" applyBorder="1"/>
    <xf numFmtId="0" fontId="0" fillId="0" borderId="45" xfId="0" applyNumberFormat="1" applyBorder="1"/>
    <xf numFmtId="0" fontId="0" fillId="0" borderId="46" xfId="0" applyNumberFormat="1" applyBorder="1"/>
    <xf numFmtId="0" fontId="0" fillId="0" borderId="50" xfId="0" applyNumberFormat="1" applyBorder="1"/>
    <xf numFmtId="0" fontId="0" fillId="0" borderId="47" xfId="0" applyNumberFormat="1" applyBorder="1"/>
    <xf numFmtId="0" fontId="5" fillId="0" borderId="0" xfId="0" applyFont="1" applyAlignment="1"/>
    <xf numFmtId="0" fontId="0" fillId="0" borderId="0" xfId="0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17" xfId="0" applyFont="1" applyBorder="1" applyAlignment="1"/>
    <xf numFmtId="0" fontId="7" fillId="0" borderId="16" xfId="0" applyFont="1" applyBorder="1" applyAlignment="1"/>
    <xf numFmtId="0" fontId="7" fillId="0" borderId="8" xfId="0" applyFont="1" applyBorder="1" applyAlignment="1"/>
    <xf numFmtId="0" fontId="7" fillId="0" borderId="20" xfId="0" applyFont="1" applyBorder="1" applyAlignment="1"/>
  </cellXfs>
  <cellStyles count="2">
    <cellStyle name="Normal" xfId="0" builtinId="0"/>
    <cellStyle name="Normal 2" xfId="1" xr:uid="{E20E5D2A-134F-4065-B31A-E2FC08E1801C}"/>
  </cellStyles>
  <dxfs count="15"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  <dxf>
      <fill>
        <patternFill patternType="solid">
          <bgColor rgb="FFDCC5ED"/>
        </patternFill>
      </fill>
    </dxf>
  </dxfs>
  <tableStyles count="0" defaultTableStyle="TableStyleMedium2" defaultPivotStyle="PivotStyleLight16"/>
  <colors>
    <mruColors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015.671819907409" refreshedVersion="8" recordCount="51" xr:uid="{00000000-000A-0000-FFFF-FFFF00000000}">
  <cacheSource type="worksheet">
    <worksheetSource ref="B2:DG53" sheet="Master Data"/>
  </cacheSource>
  <cacheFields count="110">
    <cacheField name="state_name" numFmtId="0">
      <sharedItems count="51">
        <s v="Alaska"/>
        <s v="California"/>
        <s v="District of Columbia"/>
        <s v="Hawaii"/>
        <s v="Louisiana"/>
        <s v="Montana"/>
        <s v="New Hampshire"/>
        <s v="Delaware"/>
        <s v="Utah"/>
        <s v="Vermont"/>
        <s v="Wyoming"/>
        <s v="Texas"/>
        <s v="Illinois"/>
        <s v="Oregon"/>
        <s v="South Carolina"/>
        <s v="Massachusetts"/>
        <s v="New York"/>
        <s v="Idaho"/>
        <s v="Kansas"/>
        <s v="Maine"/>
        <s v="South Dakota"/>
        <s v="Michigan"/>
        <s v="Virginia"/>
        <s v="Ohio"/>
        <s v="New Jersey"/>
        <s v="Indiana"/>
        <s v="North Carolina"/>
        <s v="Iowa"/>
        <s v="Connecticut"/>
        <s v="Maryland"/>
        <s v="Minnesota"/>
        <s v="Nebraska"/>
        <s v="Wisconsin"/>
        <s v="Nevada"/>
        <s v="New Mexico"/>
        <s v="Arkansas"/>
        <s v="Florida"/>
        <s v="Arizona"/>
        <s v="Georgia"/>
        <s v="Rhode Island"/>
        <s v="Mississippi"/>
        <s v="Oklahoma"/>
        <s v="Kentucky"/>
        <s v="Tennessee"/>
        <s v="Alabama"/>
        <s v="Missouri"/>
        <s v="Washington"/>
        <s v="Colorado"/>
        <s v="North Dakota"/>
        <s v="Pennsylvania"/>
        <s v="West Virginia"/>
      </sharedItems>
    </cacheField>
    <cacheField name="Cluster" numFmtId="0">
      <sharedItems containsSemiMixedTypes="0" containsString="0" containsNumber="1" containsInteger="1" minValue="1" maxValue="4" count="4">
        <n v="2"/>
        <n v="1"/>
        <n v="4"/>
        <n v="3"/>
      </sharedItems>
    </cacheField>
    <cacheField name="Cluster Formulas" numFmtId="0">
      <sharedItems containsMixedTypes="1" containsNumber="1" containsInteger="1" minValue="1" maxValue="4"/>
    </cacheField>
    <cacheField name="High Housing" numFmtId="0">
      <sharedItems containsSemiMixedTypes="0" containsString="0" containsNumber="1" containsInteger="1" minValue="0" maxValue="1"/>
    </cacheField>
    <cacheField name="High Overall" numFmtId="0">
      <sharedItems containsSemiMixedTypes="0" containsString="0" containsNumber="1" containsInteger="1" minValue="0" maxValue="1"/>
    </cacheField>
    <cacheField name="housing_removals_state_2021" numFmtId="0">
      <sharedItems containsString="0" containsBlank="1" containsNumber="1" containsInteger="1" minValue="1" maxValue="208"/>
    </cacheField>
    <cacheField name="Total Children Under 18" numFmtId="0">
      <sharedItems containsSemiMixedTypes="0" containsString="0" containsNumber="1" containsInteger="1" minValue="116976" maxValue="8772631"/>
    </cacheField>
    <cacheField name="ror_housing_state_2021" numFmtId="0">
      <sharedItems containsSemiMixedTypes="0" containsString="0" containsNumber="1" minValue="0" maxValue="0.208895610685428"/>
    </cacheField>
    <cacheField name="state_rank_hremovals_2021" numFmtId="0">
      <sharedItems containsString="0" containsBlank="1" containsNumber="1" containsInteger="1" minValue="1" maxValue="42"/>
    </cacheField>
    <cacheField name="all_removals_state_2021" numFmtId="0">
      <sharedItems containsSemiMixedTypes="0" containsString="0" containsNumber="1" containsInteger="1" minValue="184" maxValue="17203"/>
    </cacheField>
    <cacheField name="ror_state_2021" numFmtId="0">
      <sharedItems containsSemiMixedTypes="0" containsString="0" containsNumber="1" minValue="0.58127810005100999" maxValue="10.383504488470299"/>
    </cacheField>
    <cacheField name="state_rank_all_removals_2021" numFmtId="0">
      <sharedItems containsSemiMixedTypes="0" containsString="0" containsNumber="1" containsInteger="1" minValue="1" maxValue="52"/>
    </cacheField>
    <cacheField name="Kids in care" numFmtId="0">
      <sharedItems containsSemiMixedTypes="0" containsString="0" containsNumber="1" containsInteger="1" minValue="724" maxValue="72070"/>
    </cacheField>
    <cacheField name="Kids in care per 1,000" numFmtId="0">
      <sharedItems containsSemiMixedTypes="0" containsString="0" containsNumber="1" minValue="0.73638758735941723" maxValue="116.83835843641121"/>
    </cacheField>
    <cacheField name="Kids adopted from foster care" numFmtId="0">
      <sharedItems containsSemiMixedTypes="0" containsString="0" containsNumber="1" containsInteger="1" minValue="88" maxValue="6242"/>
    </cacheField>
    <cacheField name="Proportion of kids adopted" numFmtId="0">
      <sharedItems containsSemiMixedTypes="0" containsString="0" containsNumber="1" minValue="1.0554454532884731E-2" maxValue="0.59377316530763524"/>
    </cacheField>
    <cacheField name="Fair Market Rent (2021) - 2BR" numFmtId="0">
      <sharedItems containsSemiMixedTypes="0" containsString="0" containsNumber="1" containsInteger="1" minValue="697" maxValue="1798"/>
    </cacheField>
    <cacheField name="% renter households that are ELI" numFmtId="0">
      <sharedItems containsMixedTypes="1" containsNumber="1" containsInteger="1" minValue="19" maxValue="33"/>
    </cacheField>
    <cacheField name="Shortage of rental homes affordable and available for ELI renters" numFmtId="0">
      <sharedItems containsMixedTypes="1" containsNumber="1" containsInteger="1" minValue="10269" maxValue="998510"/>
    </cacheField>
    <cacheField name="Max income for 4-person ELI" numFmtId="0">
      <sharedItems containsMixedTypes="1" containsNumber="1" containsInteger="1" minValue="26500" maxValue="41400"/>
    </cacheField>
    <cacheField name="Annual household income needed to afford 2-bedroom rental home at Fair Market Rent" numFmtId="0">
      <sharedItems containsMixedTypes="1" containsNumber="1" containsInteger="1" minValue="30965" maxValue="84510"/>
    </cacheField>
    <cacheField name="Affordable available homes per 100 renters at ELI" numFmtId="0">
      <sharedItems containsMixedTypes="1" containsNumber="1" containsInteger="1" minValue="17" maxValue="58"/>
    </cacheField>
    <cacheField name="Affordable available homes per 100 renters at 50% AMI" numFmtId="0">
      <sharedItems containsSemiMixedTypes="0" containsString="0" containsNumber="1" containsInteger="1" minValue="30" maxValue="108"/>
    </cacheField>
    <cacheField name="Affordable available homes per 100 renters at 80% AMI" numFmtId="0">
      <sharedItems containsSemiMixedTypes="0" containsString="0" containsNumber="1" containsInteger="1" minValue="66" maxValue="119"/>
    </cacheField>
    <cacheField name="Affordable available homes per 100 renters at 100% AMI" numFmtId="0">
      <sharedItems containsSemiMixedTypes="0" containsString="0" containsNumber="1" containsInteger="1" minValue="85" maxValue="116"/>
    </cacheField>
    <cacheField name="Extremely Low Income - % severly cost burdened" numFmtId="0">
      <sharedItems containsMixedTypes="1" containsNumber="1" containsInteger="1" minValue="52" maxValue="86" count="23">
        <n v="69"/>
        <n v="78"/>
        <n v="73"/>
        <n v="70"/>
        <n v="71"/>
        <n v="65"/>
        <n v="62"/>
        <n v="77"/>
        <s v="NA"/>
        <n v="79"/>
        <n v="80"/>
        <n v="74"/>
        <n v="64"/>
        <n v="66"/>
        <n v="52"/>
        <n v="61"/>
        <n v="72"/>
        <n v="68"/>
        <n v="75"/>
        <n v="86"/>
        <n v="83"/>
        <n v="60"/>
        <n v="67"/>
      </sharedItems>
    </cacheField>
    <cacheField name="Very Low Income - % severely cost burdened" numFmtId="0">
      <sharedItems containsMixedTypes="1" containsNumber="1" containsInteger="1" minValue="7" maxValue="56"/>
    </cacheField>
    <cacheField name="Low Income - % severely cost burdened" numFmtId="0">
      <sharedItems containsMixedTypes="1" containsNumber="1" containsInteger="1" minValue="0" maxValue="19"/>
    </cacheField>
    <cacheField name="Middle Income - % severely cost burdened" numFmtId="0">
      <sharedItems containsMixedTypes="1" containsNumber="1" containsInteger="1" minValue="0" maxValue="9"/>
    </cacheField>
    <cacheField name="number of evictions (2018)" numFmtId="0">
      <sharedItems containsSemiMixedTypes="0" containsString="0" containsNumber="1" containsInteger="1" minValue="767" maxValue="558758"/>
    </cacheField>
    <cacheField name="Statute prohibiting removal due to housing insecurity" numFmtId="0">
      <sharedItems containsSemiMixedTypes="0" containsString="0" containsNumber="1" containsInteger="1" minValue="0" maxValue="1"/>
    </cacheField>
    <cacheField name="Cost of housing by state relative to national average" numFmtId="0">
      <sharedItems containsMixedTypes="1" containsNumber="1" minValue="66.3" maxValue="315"/>
    </cacheField>
    <cacheField name="Median home price" numFmtId="0">
      <sharedItems containsSemiMixedTypes="0" containsString="0" containsNumber="1" containsInteger="1" minValue="108236" maxValue="636451"/>
    </cacheField>
    <cacheField name="# People on rental assistance _x000a_(rounded down) " numFmtId="0">
      <sharedItems containsSemiMixedTypes="0" containsString="0" containsNumber="1" containsInteger="1" minValue="10800" maxValue="1141400"/>
    </cacheField>
    <cacheField name="# Households on rental assistance _x000a_(rounded down) " numFmtId="0">
      <sharedItems containsSemiMixedTypes="0" containsString="0" containsNumber="1" containsInteger="1" minValue="6000" maxValue="586000"/>
    </cacheField>
    <cacheField name="% of Assisted people who are seniors, children, or have a disability" numFmtId="0">
      <sharedItems containsSemiMixedTypes="0" containsString="0" containsNumber="1" minValue="0.5978157990535129" maxValue="0.79819674955493025"/>
    </cacheField>
    <cacheField name="X out of Y low-income renters are homeless or pay over half income for rent" numFmtId="0">
      <sharedItems/>
    </cacheField>
    <cacheField name="% Assisted people who are seniors" numFmtId="0">
      <sharedItems containsSemiMixedTypes="0" containsString="0" containsNumber="1" minValue="0.12066664711403097" maxValue="0.31435845703031179"/>
    </cacheField>
    <cacheField name="# Assisted people who are seniors" numFmtId="0">
      <sharedItems containsSemiMixedTypes="0" containsString="0" containsNumber="1" containsInteger="1" minValue="2600" maxValue="275400"/>
    </cacheField>
    <cacheField name="% Assisted people who have a disability " numFmtId="0">
      <sharedItems containsSemiMixedTypes="0" containsString="0" containsNumber="1" minValue="0.15872829657437823" maxValue="0.34595330439472943"/>
    </cacheField>
    <cacheField name="# Assisted people who have a disability " numFmtId="0">
      <sharedItems containsSemiMixedTypes="0" containsString="0" containsNumber="1" containsInteger="1" minValue="3100" maxValue="343900"/>
    </cacheField>
    <cacheField name="% Assisted people who are in families with children" numFmtId="0">
      <sharedItems containsSemiMixedTypes="0" containsString="0" containsNumber="1" minValue="0.43938447743030534" maxValue="0.72397788596902868"/>
    </cacheField>
    <cacheField name="# Assisted people who are in families with children" numFmtId="0">
      <sharedItems containsSemiMixedTypes="0" containsString="0" containsNumber="1" containsInteger="1" minValue="5500" maxValue="583200"/>
    </cacheField>
    <cacheField name="# Assisted people who are children" numFmtId="0">
      <sharedItems containsSemiMixedTypes="0" containsString="0" containsNumber="1" containsInteger="1" minValue="3400" maxValue="311600"/>
    </cacheField>
    <cacheField name="% Working  households on HUD assistance" numFmtId="0">
      <sharedItems containsSemiMixedTypes="0" containsString="0" containsNumber="1" minValue="0.40618760355155276" maxValue="0.71846846846846846"/>
    </cacheField>
    <cacheField name="Federal funding " numFmtId="0">
      <sharedItems containsSemiMixedTypes="0" containsString="0" containsNumber="1" containsInteger="1" minValue="41000000" maxValue="7828000000"/>
    </cacheField>
    <cacheField name="# Assisted people in rural and small town areas_x000a_(rounded down) " numFmtId="0">
      <sharedItems containsSemiMixedTypes="0" containsString="0" containsNumber="1" containsInteger="1" minValue="0" maxValue="92700"/>
    </cacheField>
    <cacheField name="Median rent (including utilities)" numFmtId="0">
      <sharedItems containsSemiMixedTypes="0" containsString="0" containsNumber="1" containsInteger="1" minValue="730" maxValue="1650"/>
    </cacheField>
    <cacheField name="% Increase in rents since 2001 (inflation-adjusted)" numFmtId="0">
      <sharedItems containsSemiMixedTypes="0" containsString="0" containsNumber="1" minValue="7.6215650343952075E-3" maxValue="0.65561416110564408"/>
    </cacheField>
    <cacheField name="# Low-income people paying more than half their income for housing" numFmtId="0">
      <sharedItems containsSemiMixedTypes="0" containsString="0" containsNumber="1" containsInteger="1" minValue="23600" maxValue="4066700"/>
    </cacheField>
    <cacheField name="# Low-income households paying more than half their income for housing" numFmtId="0">
      <sharedItems containsSemiMixedTypes="0" containsString="0" containsNumber="1" containsInteger="1" minValue="13100" maxValue="1658300"/>
    </cacheField>
    <cacheField name="% Low-income, severely cost-burdened people who are children" numFmtId="0">
      <sharedItems containsSemiMixedTypes="0" containsString="0" containsNumber="1" minValue="0.18138635752722712" maxValue="0.38720181305010448"/>
    </cacheField>
    <cacheField name="% Low-income, severely cost-burdened people who are working adults" numFmtId="0">
      <sharedItems containsSemiMixedTypes="0" containsString="0" containsNumber="1" minValue="0.26276534519617978" maxValue="0.4779066552163051"/>
    </cacheField>
    <cacheField name="% Low-income, severely cost-burdened people who are seniors" numFmtId="0">
      <sharedItems containsSemiMixedTypes="0" containsString="0" containsNumber="1" minValue="7.1797870922597984E-2" maxValue="0.19151126594463816"/>
    </cacheField>
    <cacheField name="% Low-income, severely cost-burdened people who have a disability" numFmtId="0">
      <sharedItems containsSemiMixedTypes="0" containsString="0" containsNumber="1" minValue="0.12411268782620331" maxValue="0.31520312010944546"/>
    </cacheField>
    <cacheField name="% Low-income, severely cost-burdened people who are veterans" numFmtId="0">
      <sharedItems containsSemiMixedTypes="0" containsString="0" containsNumber="1" minValue="1.7629809267545416E-2" maxValue="7.1069101529360093E-2"/>
    </cacheField>
    <cacheField name="Total people experiencing homelessness" numFmtId="0">
      <sharedItems containsSemiMixedTypes="0" containsString="0" containsNumber="1" containsInteger="1" minValue="540" maxValue="161550"/>
    </cacheField>
    <cacheField name="School-age children in unstable housing" numFmtId="0">
      <sharedItems containsSemiMixedTypes="0" containsString="0" containsNumber="1" containsInteger="1" minValue="1010" maxValue="271530"/>
    </cacheField>
    <cacheField name="HUD statewide low income threshold for a family of 3" numFmtId="0">
      <sharedItems containsSemiMixedTypes="0" containsString="0" containsNumber="1" containsInteger="1" minValue="43200" maxValue="74100"/>
    </cacheField>
    <cacheField name="Housing Choice Vouchers" numFmtId="0">
      <sharedItems containsSemiMixedTypes="0" containsString="0" containsNumber="1" containsInteger="1" minValue="2600" maxValue="307800"/>
    </cacheField>
    <cacheField name="Public Housing" numFmtId="0">
      <sharedItems containsSemiMixedTypes="0" containsString="0" containsNumber="1" containsInteger="1" minValue="500" maxValue="187900"/>
    </cacheField>
    <cacheField name="Section 8 _x000a_Project-Based Housing" numFmtId="0">
      <sharedItems containsSemiMixedTypes="0" containsString="0" containsNumber="1" containsInteger="1" minValue="1100" maxValue="97400"/>
    </cacheField>
    <cacheField name="Supportive Elderly + Disabled Housing (Sec 202 + 811)" numFmtId="0">
      <sharedItems containsSemiMixedTypes="0" containsString="0" containsNumber="1" containsInteger="1" minValue="200" maxValue="15900"/>
    </cacheField>
    <cacheField name="USDA Rural Rental Assistance (Sec 521)" numFmtId="0">
      <sharedItems containsSemiMixedTypes="0" containsString="0" containsNumber="1" containsInteger="1" minValue="0" maxValue="18300"/>
    </cacheField>
    <cacheField name=" HCV Recipients (people) " numFmtId="0">
      <sharedItems containsSemiMixedTypes="0" containsString="0" containsNumber="1" containsInteger="1" minValue="4400" maxValue="710900"/>
    </cacheField>
    <cacheField name=" HCV Households " numFmtId="0">
      <sharedItems containsSemiMixedTypes="0" containsString="0" containsNumber="1" containsInteger="1" minValue="2500" maxValue="304500"/>
    </cacheField>
    <cacheField name="% recipients who are seniors, disabled, or children" numFmtId="0">
      <sharedItems containsSemiMixedTypes="0" containsString="0" containsNumber="1" minValue="0.57999999999999996" maxValue="0.75"/>
    </cacheField>
    <cacheField name=" Approximately X out of  " numFmtId="0">
      <sharedItems containsSemiMixedTypes="0" containsString="0" containsNumber="1" containsInteger="1" minValue="1" maxValue="7"/>
    </cacheField>
    <cacheField name=" Y low-income households are unassisted and pay too much for rent " numFmtId="0">
      <sharedItems containsSemiMixedTypes="0" containsString="0" containsNumber="1" containsInteger="1" minValue="2" maxValue="10"/>
    </cacheField>
    <cacheField name=" Seniors using vouchers " numFmtId="0">
      <sharedItems containsSemiMixedTypes="0" containsString="0" containsNumber="1" containsInteger="1" minValue="800" maxValue="132400"/>
    </cacheField>
    <cacheField name="% of recipients who are seniors" numFmtId="0">
      <sharedItems containsSemiMixedTypes="0" containsString="0" containsNumber="1" minValue="0.05" maxValue="0.19"/>
    </cacheField>
    <cacheField name=" Disabled people using vouchers " numFmtId="0">
      <sharedItems containsSemiMixedTypes="0" containsString="0" containsNumber="1" containsInteger="1" minValue="1400" maxValue="189500"/>
    </cacheField>
    <cacheField name="% of recipients who are disabled" numFmtId="0">
      <sharedItems containsSemiMixedTypes="0" containsString="0" containsNumber="1" minValue="0.15" maxValue="0.36"/>
    </cacheField>
    <cacheField name=" Families using vouchers " numFmtId="0">
      <sharedItems containsSemiMixedTypes="0" containsString="0" containsNumber="1" containsInteger="1" minValue="700" maxValue="109400"/>
    </cacheField>
    <cacheField name=" Children using vouchers " numFmtId="0">
      <sharedItems containsSemiMixedTypes="0" containsString="0" containsNumber="1" containsInteger="1" minValue="1500" maxValue="236800"/>
    </cacheField>
    <cacheField name="% of recipients who are in families with children" numFmtId="0">
      <sharedItems containsSemiMixedTypes="0" containsString="0" containsNumber="1" minValue="0.54" maxValue="0.81"/>
    </cacheField>
    <cacheField name=" # of homeless people " numFmtId="0">
      <sharedItems containsSemiMixedTypes="0" containsString="0" containsNumber="1" containsInteger="1" minValue="900" maxValue="118100"/>
    </cacheField>
    <cacheField name="# of adults with disabilities who have been homeless for long or repeated periods" numFmtId="0">
      <sharedItems containsSemiMixedTypes="0" containsString="0" containsNumber="1" containsInteger="1" minValue="0" maxValue="31500"/>
    </cacheField>
    <cacheField name="# of homeless children under 18 during 2015-2016 school year" numFmtId="0">
      <sharedItems containsSemiMixedTypes="0" containsString="0" containsNumber="1" containsInteger="1" minValue="2100" maxValue="494600"/>
    </cacheField>
    <cacheField name="# of homeless children under 6 during 2015-2016 school year" numFmtId="0">
      <sharedItems containsSemiMixedTypes="0" containsString="0" containsNumber="1" containsInteger="1" minValue="1000" maxValue="243300"/>
    </cacheField>
    <cacheField name=" # of vouchers state could lose in 2018 if renewal funding isn't increased " numFmtId="0">
      <sharedItems containsSemiMixedTypes="0" containsString="0" containsNumber="1" containsInteger="1" minValue="200" maxValue="24100"/>
    </cacheField>
    <cacheField name="Housing instability (control group)" numFmtId="0">
      <sharedItems containsSemiMixedTypes="0" containsString="0" containsNumber="1" minValue="0.38100000000000001" maxValue="0.38100000000000001"/>
    </cacheField>
    <cacheField name="Housing instability (voucher group)" numFmtId="0">
      <sharedItems containsSemiMixedTypes="0" containsString="0" containsNumber="1" minValue="0.17" maxValue="0.17"/>
    </cacheField>
    <cacheField name="Food insecurity (control group)" numFmtId="0">
      <sharedItems containsSemiMixedTypes="0" containsString="0" containsNumber="1" minValue="0.48499999999999999" maxValue="0.48499999999999999"/>
    </cacheField>
    <cacheField name="Food insecurity (voucher group)" numFmtId="0">
      <sharedItems containsSemiMixedTypes="0" containsString="0" containsNumber="1" minValue="0.38900000000000001" maxValue="0.38900000000000001"/>
    </cacheField>
    <cacheField name="Domestic violence (control group)" numFmtId="0">
      <sharedItems containsSemiMixedTypes="0" containsString="0" containsNumber="1" minValue="0.11799999999999999" maxValue="0.11799999999999999"/>
    </cacheField>
    <cacheField name="Domestic violence (voucher group)" numFmtId="0">
      <sharedItems containsSemiMixedTypes="0" containsString="0" containsNumber="1" minValue="7.8E-2" maxValue="7.8E-2"/>
    </cacheField>
    <cacheField name="Child separations (control group)" numFmtId="0">
      <sharedItems containsSemiMixedTypes="0" containsString="0" containsNumber="1" minValue="0.16900000000000001" maxValue="0.16900000000000001"/>
    </cacheField>
    <cacheField name="Child separations (voucher group)" numFmtId="0">
      <sharedItems containsSemiMixedTypes="0" containsString="0" containsNumber="1" minValue="9.8000000000000004E-2" maxValue="9.8000000000000004E-2"/>
    </cacheField>
    <cacheField name="% of non-disabled, working-age voucher hoseholds who had at least one member working/worked recently" numFmtId="0">
      <sharedItems containsSemiMixedTypes="0" containsString="0" containsNumber="1" minValue="0.49" maxValue="0.83"/>
    </cacheField>
    <cacheField name="$ property owners received in assistance payments in 2016" numFmtId="0">
      <sharedItems containsSemiMixedTypes="0" containsString="0" containsNumber="1" containsInteger="1" minValue="12657000" maxValue="3103715000"/>
    </cacheField>
    <cacheField name=" # of voucher recipients in rural areas and small towns " numFmtId="0">
      <sharedItems containsMixedTypes="1" containsNumber="1" containsInteger="1" minValue="400" maxValue="497200"/>
    </cacheField>
    <cacheField name="% of voucher recipients by urban" numFmtId="0">
      <sharedItems containsSemiMixedTypes="0" containsString="0" containsNumber="1" minValue="0.03" maxValue="0.95"/>
    </cacheField>
    <cacheField name="% of voucher recipients by suburban/exurban" numFmtId="0">
      <sharedItems containsSemiMixedTypes="0" containsString="0" containsNumber="1" minValue="0.05" maxValue="0.76"/>
    </cacheField>
    <cacheField name="% of voucher recipients by small town/rural" numFmtId="0">
      <sharedItems containsSemiMixedTypes="0" containsString="0" containsNumber="1" minValue="0" maxValue="0.52"/>
    </cacheField>
    <cacheField name="# families with children who use vouchers to live in nhoods with &lt;20% poverty rate" numFmtId="0">
      <sharedItems containsSemiMixedTypes="0" containsString="0" containsNumber="1" containsInteger="1" minValue="600" maxValue="45000"/>
    </cacheField>
    <cacheField name="80% of Area Median Income for a family of three" numFmtId="0">
      <sharedItems containsSemiMixedTypes="0" containsString="0" containsNumber="1" containsInteger="1" minValue="35200" maxValue="59200"/>
    </cacheField>
    <cacheField name="Count_All Low-Income Renters" numFmtId="3">
      <sharedItems containsSemiMixedTypes="0" containsString="0" containsNumber="1" containsInteger="1" minValue="94000" maxValue="9930000"/>
    </cacheField>
    <cacheField name="Count)Paying 30-50% of income for housing" numFmtId="3">
      <sharedItems containsSemiMixedTypes="0" containsString="0" containsNumber="1" containsInteger="1" minValue="26000" maxValue="3318000"/>
    </cacheField>
    <cacheField name="Count_Paying 50% or more of income for housing" numFmtId="3">
      <sharedItems containsSemiMixedTypes="0" containsString="0" containsNumber="1" containsInteger="1" minValue="24000" maxValue="4067000"/>
    </cacheField>
    <cacheField name="Households in Other HUD Programs" numFmtId="3">
      <sharedItems containsSemiMixedTypes="0" containsString="0" containsNumber="1" containsInteger="1" minValue="400" maxValue="71200"/>
    </cacheField>
    <cacheField name="Section 8 Vouchers$" numFmtId="164">
      <sharedItems containsSemiMixedTypes="0" containsString="0" containsNumber="1" containsInteger="1" minValue="15100000" maxValue="5416200000"/>
    </cacheField>
    <cacheField name="Section 8 Project-Based$" numFmtId="164">
      <sharedItems containsSemiMixedTypes="0" containsString="0" containsNumber="1" containsInteger="1" minValue="11900000" maxValue="1778600000"/>
    </cacheField>
    <cacheField name="Public Housing _x000a_$" numFmtId="164">
      <sharedItems containsSemiMixedTypes="0" containsString="0" containsNumber="1" containsInteger="1" minValue="2600000" maxValue="1766300000"/>
    </cacheField>
    <cacheField name="Supportive Elderly (202)$" numFmtId="164">
      <sharedItems containsSemiMixedTypes="0" containsString="0" containsNumber="1" containsInteger="1" minValue="200000" maxValue="112600000"/>
    </cacheField>
    <cacheField name="Supportive Disabled (811)$" numFmtId="164">
      <sharedItems containsSemiMixedTypes="0" containsString="0" containsNumber="1" containsInteger="1" minValue="200000" maxValue="18300000"/>
    </cacheField>
    <cacheField name="HOPWA _x000a_Tenant-Based Rental Assistance$" numFmtId="164">
      <sharedItems containsSemiMixedTypes="0" containsString="0" containsNumber="1" containsInteger="1" minValue="0" maxValue="44000000"/>
    </cacheField>
    <cacheField name="McKinney-Vento Rental Assistance$" numFmtId="164">
      <sharedItems containsSemiMixedTypes="0" containsString="0" containsNumber="1" containsInteger="1" minValue="100000" maxValue="385800000"/>
    </cacheField>
    <cacheField name="McKinney-Vento ESG$" numFmtId="164">
      <sharedItems containsSemiMixedTypes="0" containsString="0" containsNumber="1" containsInteger="1" minValue="300000" maxValue="34100000"/>
    </cacheField>
    <cacheField name="USDA Rural Rental Assistance$" numFmtId="164">
      <sharedItems containsSemiMixedTypes="0" containsString="0" containsNumber="1" containsInteger="1" minValue="0" maxValue="138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015.671819907409" createdVersion="8" refreshedVersion="8" minRefreshableVersion="3" recordCount="51" xr:uid="{1FB76024-E2F7-4DC3-A668-1D2D0CC3F423}">
  <cacheSource type="worksheet">
    <worksheetSource ref="B2:DP53" sheet="Master Data"/>
  </cacheSource>
  <cacheFields count="119">
    <cacheField name="state_name" numFmtId="0">
      <sharedItems/>
    </cacheField>
    <cacheField name="Cluster" numFmtId="0">
      <sharedItems containsSemiMixedTypes="0" containsString="0" containsNumber="1" containsInteger="1" minValue="1" maxValue="4" count="4">
        <n v="2"/>
        <n v="1"/>
        <n v="4"/>
        <n v="3"/>
      </sharedItems>
    </cacheField>
    <cacheField name="Cluster Formulas" numFmtId="0">
      <sharedItems containsMixedTypes="1" containsNumber="1" containsInteger="1" minValue="1" maxValue="4"/>
    </cacheField>
    <cacheField name="High Housing" numFmtId="0">
      <sharedItems containsSemiMixedTypes="0" containsString="0" containsNumber="1" containsInteger="1" minValue="0" maxValue="1"/>
    </cacheField>
    <cacheField name="High Overall" numFmtId="0">
      <sharedItems containsSemiMixedTypes="0" containsString="0" containsNumber="1" containsInteger="1" minValue="0" maxValue="1"/>
    </cacheField>
    <cacheField name="housing_removals_state_2021" numFmtId="0">
      <sharedItems containsString="0" containsBlank="1" containsNumber="1" containsInteger="1" minValue="1" maxValue="208"/>
    </cacheField>
    <cacheField name="Total Children Under 18" numFmtId="0">
      <sharedItems containsSemiMixedTypes="0" containsString="0" containsNumber="1" containsInteger="1" minValue="116976" maxValue="8772631"/>
    </cacheField>
    <cacheField name="ror_housing_state_2021" numFmtId="0">
      <sharedItems containsSemiMixedTypes="0" containsString="0" containsNumber="1" minValue="0" maxValue="0.208895610685428"/>
    </cacheField>
    <cacheField name="state_rank_hremovals_2021" numFmtId="0">
      <sharedItems containsString="0" containsBlank="1" containsNumber="1" containsInteger="1" minValue="1" maxValue="42"/>
    </cacheField>
    <cacheField name="all_removals_state_2021" numFmtId="0">
      <sharedItems containsSemiMixedTypes="0" containsString="0" containsNumber="1" containsInteger="1" minValue="184" maxValue="17203"/>
    </cacheField>
    <cacheField name="ror_state_2021" numFmtId="0">
      <sharedItems containsSemiMixedTypes="0" containsString="0" containsNumber="1" minValue="0.58127810005100999" maxValue="10.383504488470299"/>
    </cacheField>
    <cacheField name="state_rank_all_removals_2021" numFmtId="0">
      <sharedItems containsSemiMixedTypes="0" containsString="0" containsNumber="1" containsInteger="1" minValue="1" maxValue="52"/>
    </cacheField>
    <cacheField name="Kids in care" numFmtId="0">
      <sharedItems containsSemiMixedTypes="0" containsString="0" containsNumber="1" containsInteger="1" minValue="724" maxValue="72070"/>
    </cacheField>
    <cacheField name="Kids in care per 1,000" numFmtId="0">
      <sharedItems containsSemiMixedTypes="0" containsString="0" containsNumber="1" minValue="0.73638758735941723" maxValue="116.83835843641121"/>
    </cacheField>
    <cacheField name="Kids adopted from foster care" numFmtId="0">
      <sharedItems containsSemiMixedTypes="0" containsString="0" containsNumber="1" containsInteger="1" minValue="88" maxValue="6242"/>
    </cacheField>
    <cacheField name="Proportion of kids adopted" numFmtId="0">
      <sharedItems containsSemiMixedTypes="0" containsString="0" containsNumber="1" minValue="1.0554454532884731E-2" maxValue="0.59377316530763524"/>
    </cacheField>
    <cacheField name="Fair Market Rent (2021) - 2BR" numFmtId="0">
      <sharedItems containsSemiMixedTypes="0" containsString="0" containsNumber="1" containsInteger="1" minValue="697" maxValue="1798"/>
    </cacheField>
    <cacheField name="% renter households that are ELI" numFmtId="0">
      <sharedItems containsMixedTypes="1" containsNumber="1" containsInteger="1" minValue="19" maxValue="33"/>
    </cacheField>
    <cacheField name="Shortage of rental homes affordable and available for ELI renters" numFmtId="0">
      <sharedItems containsMixedTypes="1" containsNumber="1" containsInteger="1" minValue="10269" maxValue="998510"/>
    </cacheField>
    <cacheField name="Max income for 4-person ELI" numFmtId="0">
      <sharedItems containsMixedTypes="1" containsNumber="1" containsInteger="1" minValue="26500" maxValue="41400"/>
    </cacheField>
    <cacheField name="Annual household income needed to afford 2-bedroom rental home at Fair Market Rent" numFmtId="0">
      <sharedItems containsMixedTypes="1" containsNumber="1" containsInteger="1" minValue="30965" maxValue="84510"/>
    </cacheField>
    <cacheField name="Affordable available homes per 100 renters at ELI" numFmtId="0">
      <sharedItems containsMixedTypes="1" containsNumber="1" containsInteger="1" minValue="17" maxValue="58"/>
    </cacheField>
    <cacheField name="Affordable available homes per 100 renters at 50% AMI" numFmtId="0">
      <sharedItems containsSemiMixedTypes="0" containsString="0" containsNumber="1" containsInteger="1" minValue="30" maxValue="108"/>
    </cacheField>
    <cacheField name="Affordable available homes per 100 renters at 80% AMI" numFmtId="0">
      <sharedItems containsSemiMixedTypes="0" containsString="0" containsNumber="1" containsInteger="1" minValue="66" maxValue="119"/>
    </cacheField>
    <cacheField name="Affordable available homes per 100 renters at 100% AMI" numFmtId="0">
      <sharedItems containsSemiMixedTypes="0" containsString="0" containsNumber="1" containsInteger="1" minValue="85" maxValue="116"/>
    </cacheField>
    <cacheField name="Extremely Low Income - % severly cost burdened" numFmtId="0">
      <sharedItems containsMixedTypes="1" containsNumber="1" containsInteger="1" minValue="52" maxValue="86"/>
    </cacheField>
    <cacheField name="Very Low Income - % severely cost burdened" numFmtId="0">
      <sharedItems containsMixedTypes="1" containsNumber="1" containsInteger="1" minValue="7" maxValue="56"/>
    </cacheField>
    <cacheField name="Low Income - % severely cost burdened" numFmtId="0">
      <sharedItems containsMixedTypes="1" containsNumber="1" containsInteger="1" minValue="0" maxValue="19"/>
    </cacheField>
    <cacheField name="Middle Income - % severely cost burdened" numFmtId="0">
      <sharedItems containsMixedTypes="1" containsNumber="1" containsInteger="1" minValue="0" maxValue="9"/>
    </cacheField>
    <cacheField name="number of evictions (2018)" numFmtId="0">
      <sharedItems containsSemiMixedTypes="0" containsString="0" containsNumber="1" containsInteger="1" minValue="767" maxValue="558758"/>
    </cacheField>
    <cacheField name="Statute prohibiting removal due to housing insecurity" numFmtId="0">
      <sharedItems containsSemiMixedTypes="0" containsString="0" containsNumber="1" containsInteger="1" minValue="0" maxValue="1"/>
    </cacheField>
    <cacheField name="Cost of housing by state relative to national average" numFmtId="0">
      <sharedItems containsMixedTypes="1" containsNumber="1" minValue="66.3" maxValue="315"/>
    </cacheField>
    <cacheField name="Median home price" numFmtId="0">
      <sharedItems containsSemiMixedTypes="0" containsString="0" containsNumber="1" containsInteger="1" minValue="108236" maxValue="636451"/>
    </cacheField>
    <cacheField name="# People on rental assistance _x000a_(rounded down) " numFmtId="0">
      <sharedItems containsSemiMixedTypes="0" containsString="0" containsNumber="1" containsInteger="1" minValue="10800" maxValue="1141400"/>
    </cacheField>
    <cacheField name="# Households on rental assistance _x000a_(rounded down) " numFmtId="0">
      <sharedItems containsSemiMixedTypes="0" containsString="0" containsNumber="1" containsInteger="1" minValue="6000" maxValue="586000"/>
    </cacheField>
    <cacheField name="% of Assisted people who are seniors, children, or have a disability" numFmtId="0">
      <sharedItems containsSemiMixedTypes="0" containsString="0" containsNumber="1" minValue="0.5978157990535129" maxValue="0.79819674955493025"/>
    </cacheField>
    <cacheField name="X out of Y low-income renters are homeless or pay over half income for rent" numFmtId="0">
      <sharedItems/>
    </cacheField>
    <cacheField name="% Assisted people who are seniors" numFmtId="0">
      <sharedItems containsSemiMixedTypes="0" containsString="0" containsNumber="1" minValue="0.12066664711403097" maxValue="0.31435845703031179"/>
    </cacheField>
    <cacheField name="# Assisted people who are seniors" numFmtId="0">
      <sharedItems containsSemiMixedTypes="0" containsString="0" containsNumber="1" containsInteger="1" minValue="2600" maxValue="275400"/>
    </cacheField>
    <cacheField name="% Assisted people who have a disability " numFmtId="0">
      <sharedItems containsSemiMixedTypes="0" containsString="0" containsNumber="1" minValue="0.15872829657437823" maxValue="0.34595330439472943"/>
    </cacheField>
    <cacheField name="# Assisted people who have a disability " numFmtId="0">
      <sharedItems containsSemiMixedTypes="0" containsString="0" containsNumber="1" containsInteger="1" minValue="3100" maxValue="343900"/>
    </cacheField>
    <cacheField name="% Assisted people who are in families with children" numFmtId="0">
      <sharedItems containsSemiMixedTypes="0" containsString="0" containsNumber="1" minValue="0.43938447743030534" maxValue="0.72397788596902868"/>
    </cacheField>
    <cacheField name="# Assisted people who are in families with children" numFmtId="0">
      <sharedItems containsSemiMixedTypes="0" containsString="0" containsNumber="1" containsInteger="1" minValue="5500" maxValue="583200"/>
    </cacheField>
    <cacheField name="# Assisted people who are children" numFmtId="0">
      <sharedItems containsSemiMixedTypes="0" containsString="0" containsNumber="1" containsInteger="1" minValue="3400" maxValue="311600"/>
    </cacheField>
    <cacheField name="% Working  households on HUD assistance" numFmtId="0">
      <sharedItems containsSemiMixedTypes="0" containsString="0" containsNumber="1" minValue="0.40618760355155276" maxValue="0.71846846846846846"/>
    </cacheField>
    <cacheField name="Federal funding " numFmtId="0">
      <sharedItems containsSemiMixedTypes="0" containsString="0" containsNumber="1" containsInteger="1" minValue="41000000" maxValue="7828000000"/>
    </cacheField>
    <cacheField name="# Assisted people in rural and small town areas_x000a_(rounded down) " numFmtId="0">
      <sharedItems containsSemiMixedTypes="0" containsString="0" containsNumber="1" containsInteger="1" minValue="0" maxValue="92700"/>
    </cacheField>
    <cacheField name="Median rent (including utilities)" numFmtId="0">
      <sharedItems containsSemiMixedTypes="0" containsString="0" containsNumber="1" containsInteger="1" minValue="730" maxValue="1650"/>
    </cacheField>
    <cacheField name="% Increase in rents since 2001 (inflation-adjusted)" numFmtId="0">
      <sharedItems containsSemiMixedTypes="0" containsString="0" containsNumber="1" minValue="7.6215650343952075E-3" maxValue="0.65561416110564408"/>
    </cacheField>
    <cacheField name="# Low-income people paying more than half their income for housing" numFmtId="0">
      <sharedItems containsSemiMixedTypes="0" containsString="0" containsNumber="1" containsInteger="1" minValue="23600" maxValue="4066700"/>
    </cacheField>
    <cacheField name="# Low-income households paying more than half their income for housing" numFmtId="0">
      <sharedItems containsSemiMixedTypes="0" containsString="0" containsNumber="1" containsInteger="1" minValue="13100" maxValue="1658300"/>
    </cacheField>
    <cacheField name="% Low-income, severely cost-burdened people who are children" numFmtId="0">
      <sharedItems containsSemiMixedTypes="0" containsString="0" containsNumber="1" minValue="0.18138635752722712" maxValue="0.38720181305010448"/>
    </cacheField>
    <cacheField name="% Low-income, severely cost-burdened people who are working adults" numFmtId="0">
      <sharedItems containsSemiMixedTypes="0" containsString="0" containsNumber="1" minValue="0.26276534519617978" maxValue="0.4779066552163051"/>
    </cacheField>
    <cacheField name="% Low-income, severely cost-burdened people who are seniors" numFmtId="0">
      <sharedItems containsSemiMixedTypes="0" containsString="0" containsNumber="1" minValue="7.1797870922597984E-2" maxValue="0.19151126594463816"/>
    </cacheField>
    <cacheField name="% Low-income, severely cost-burdened people who have a disability" numFmtId="0">
      <sharedItems containsSemiMixedTypes="0" containsString="0" containsNumber="1" minValue="0.12411268782620331" maxValue="0.31520312010944546"/>
    </cacheField>
    <cacheField name="% Low-income, severely cost-burdened people who are veterans" numFmtId="0">
      <sharedItems containsSemiMixedTypes="0" containsString="0" containsNumber="1" minValue="1.7629809267545416E-2" maxValue="7.1069101529360093E-2"/>
    </cacheField>
    <cacheField name="Total people experiencing homelessness" numFmtId="0">
      <sharedItems containsSemiMixedTypes="0" containsString="0" containsNumber="1" containsInteger="1" minValue="540" maxValue="161550"/>
    </cacheField>
    <cacheField name="School-age children in unstable housing" numFmtId="0">
      <sharedItems containsSemiMixedTypes="0" containsString="0" containsNumber="1" containsInteger="1" minValue="1010" maxValue="271530"/>
    </cacheField>
    <cacheField name="HUD statewide low income threshold for a family of 3" numFmtId="0">
      <sharedItems containsSemiMixedTypes="0" containsString="0" containsNumber="1" containsInteger="1" minValue="43200" maxValue="74100"/>
    </cacheField>
    <cacheField name="Housing Choice Vouchers" numFmtId="0">
      <sharedItems containsSemiMixedTypes="0" containsString="0" containsNumber="1" containsInteger="1" minValue="2600" maxValue="307800"/>
    </cacheField>
    <cacheField name="Public Housing" numFmtId="0">
      <sharedItems containsSemiMixedTypes="0" containsString="0" containsNumber="1" containsInteger="1" minValue="500" maxValue="187900"/>
    </cacheField>
    <cacheField name="Section 8 _x000a_Project-Based Housing" numFmtId="0">
      <sharedItems containsSemiMixedTypes="0" containsString="0" containsNumber="1" containsInteger="1" minValue="1100" maxValue="97400"/>
    </cacheField>
    <cacheField name="Supportive Elderly + Disabled Housing (Sec 202 + 811)" numFmtId="0">
      <sharedItems containsSemiMixedTypes="0" containsString="0" containsNumber="1" containsInteger="1" minValue="200" maxValue="15900"/>
    </cacheField>
    <cacheField name="USDA Rural Rental Assistance (Sec 521)" numFmtId="0">
      <sharedItems containsSemiMixedTypes="0" containsString="0" containsNumber="1" containsInteger="1" minValue="0" maxValue="18300"/>
    </cacheField>
    <cacheField name=" HCV Recipients (people) " numFmtId="0">
      <sharedItems containsSemiMixedTypes="0" containsString="0" containsNumber="1" containsInteger="1" minValue="4400" maxValue="710900"/>
    </cacheField>
    <cacheField name=" HCV Households " numFmtId="0">
      <sharedItems containsSemiMixedTypes="0" containsString="0" containsNumber="1" containsInteger="1" minValue="2500" maxValue="304500"/>
    </cacheField>
    <cacheField name="% recipients who are seniors, disabled, or children" numFmtId="0">
      <sharedItems containsSemiMixedTypes="0" containsString="0" containsNumber="1" minValue="0.57999999999999996" maxValue="0.75"/>
    </cacheField>
    <cacheField name=" Approximately X out of  " numFmtId="0">
      <sharedItems containsSemiMixedTypes="0" containsString="0" containsNumber="1" containsInteger="1" minValue="1" maxValue="7"/>
    </cacheField>
    <cacheField name=" Y low-income households are unassisted and pay too much for rent " numFmtId="0">
      <sharedItems containsSemiMixedTypes="0" containsString="0" containsNumber="1" containsInteger="1" minValue="2" maxValue="10"/>
    </cacheField>
    <cacheField name=" Seniors using vouchers " numFmtId="0">
      <sharedItems containsSemiMixedTypes="0" containsString="0" containsNumber="1" containsInteger="1" minValue="800" maxValue="132400"/>
    </cacheField>
    <cacheField name="% of recipients who are seniors" numFmtId="0">
      <sharedItems containsSemiMixedTypes="0" containsString="0" containsNumber="1" minValue="0.05" maxValue="0.19"/>
    </cacheField>
    <cacheField name=" Disabled people using vouchers " numFmtId="0">
      <sharedItems containsSemiMixedTypes="0" containsString="0" containsNumber="1" containsInteger="1" minValue="1400" maxValue="189500"/>
    </cacheField>
    <cacheField name="% of recipients who are disabled" numFmtId="0">
      <sharedItems containsSemiMixedTypes="0" containsString="0" containsNumber="1" minValue="0.15" maxValue="0.36"/>
    </cacheField>
    <cacheField name=" Families using vouchers " numFmtId="0">
      <sharedItems containsSemiMixedTypes="0" containsString="0" containsNumber="1" containsInteger="1" minValue="700" maxValue="109400"/>
    </cacheField>
    <cacheField name=" Children using vouchers " numFmtId="0">
      <sharedItems containsSemiMixedTypes="0" containsString="0" containsNumber="1" containsInteger="1" minValue="1500" maxValue="236800"/>
    </cacheField>
    <cacheField name="% of recipients who are in families with children" numFmtId="0">
      <sharedItems containsSemiMixedTypes="0" containsString="0" containsNumber="1" minValue="0.54" maxValue="0.81"/>
    </cacheField>
    <cacheField name=" # of homeless people " numFmtId="0">
      <sharedItems containsSemiMixedTypes="0" containsString="0" containsNumber="1" containsInteger="1" minValue="900" maxValue="118100"/>
    </cacheField>
    <cacheField name="# of adults with disabilities who have been homeless for long or repeated periods" numFmtId="0">
      <sharedItems containsSemiMixedTypes="0" containsString="0" containsNumber="1" containsInteger="1" minValue="0" maxValue="31500"/>
    </cacheField>
    <cacheField name="# of homeless children under 18 during 2015-2016 school year" numFmtId="0">
      <sharedItems containsSemiMixedTypes="0" containsString="0" containsNumber="1" containsInteger="1" minValue="2100" maxValue="494600"/>
    </cacheField>
    <cacheField name="# of homeless children under 6 during 2015-2016 school year" numFmtId="0">
      <sharedItems containsSemiMixedTypes="0" containsString="0" containsNumber="1" containsInteger="1" minValue="1000" maxValue="243300"/>
    </cacheField>
    <cacheField name=" # of vouchers state could lose in 2018 if renewal funding isn't increased " numFmtId="0">
      <sharedItems containsSemiMixedTypes="0" containsString="0" containsNumber="1" containsInteger="1" minValue="200" maxValue="24100"/>
    </cacheField>
    <cacheField name="Housing instability (control group)" numFmtId="0">
      <sharedItems containsSemiMixedTypes="0" containsString="0" containsNumber="1" minValue="0.38100000000000001" maxValue="0.38100000000000001"/>
    </cacheField>
    <cacheField name="Housing instability (voucher group)" numFmtId="0">
      <sharedItems containsSemiMixedTypes="0" containsString="0" containsNumber="1" minValue="0.17" maxValue="0.17"/>
    </cacheField>
    <cacheField name="Food insecurity (control group)" numFmtId="0">
      <sharedItems containsSemiMixedTypes="0" containsString="0" containsNumber="1" minValue="0.48499999999999999" maxValue="0.48499999999999999"/>
    </cacheField>
    <cacheField name="Food insecurity (voucher group)" numFmtId="0">
      <sharedItems containsSemiMixedTypes="0" containsString="0" containsNumber="1" minValue="0.38900000000000001" maxValue="0.38900000000000001"/>
    </cacheField>
    <cacheField name="Domestic violence (control group)" numFmtId="0">
      <sharedItems containsSemiMixedTypes="0" containsString="0" containsNumber="1" minValue="0.11799999999999999" maxValue="0.11799999999999999"/>
    </cacheField>
    <cacheField name="Domestic violence (voucher group)" numFmtId="0">
      <sharedItems containsSemiMixedTypes="0" containsString="0" containsNumber="1" minValue="7.8E-2" maxValue="7.8E-2"/>
    </cacheField>
    <cacheField name="Child separations (control group)" numFmtId="0">
      <sharedItems containsSemiMixedTypes="0" containsString="0" containsNumber="1" minValue="0.16900000000000001" maxValue="0.16900000000000001"/>
    </cacheField>
    <cacheField name="Child separations (voucher group)" numFmtId="0">
      <sharedItems containsSemiMixedTypes="0" containsString="0" containsNumber="1" minValue="9.8000000000000004E-2" maxValue="9.8000000000000004E-2"/>
    </cacheField>
    <cacheField name="% of non-disabled, working-age voucher hoseholds who had at least one member working/worked recently" numFmtId="0">
      <sharedItems containsSemiMixedTypes="0" containsString="0" containsNumber="1" minValue="0.49" maxValue="0.83"/>
    </cacheField>
    <cacheField name="$ property owners received in assistance payments in 2016" numFmtId="0">
      <sharedItems containsSemiMixedTypes="0" containsString="0" containsNumber="1" containsInteger="1" minValue="12657000" maxValue="3103715000"/>
    </cacheField>
    <cacheField name=" # of voucher recipients in rural areas and small towns " numFmtId="0">
      <sharedItems containsMixedTypes="1" containsNumber="1" containsInteger="1" minValue="400" maxValue="497200"/>
    </cacheField>
    <cacheField name="% of voucher recipients by urban" numFmtId="0">
      <sharedItems containsSemiMixedTypes="0" containsString="0" containsNumber="1" minValue="0.03" maxValue="0.95"/>
    </cacheField>
    <cacheField name="% of voucher recipients by suburban/exurban" numFmtId="0">
      <sharedItems containsSemiMixedTypes="0" containsString="0" containsNumber="1" minValue="0.05" maxValue="0.76"/>
    </cacheField>
    <cacheField name="% of voucher recipients by small town/rural" numFmtId="0">
      <sharedItems containsSemiMixedTypes="0" containsString="0" containsNumber="1" minValue="0" maxValue="0.52"/>
    </cacheField>
    <cacheField name="# families with children who use vouchers to live in nhoods with &lt;20% poverty rate" numFmtId="0">
      <sharedItems containsSemiMixedTypes="0" containsString="0" containsNumber="1" containsInteger="1" minValue="600" maxValue="45000"/>
    </cacheField>
    <cacheField name="80% of Area Median Income for a family of three" numFmtId="0">
      <sharedItems containsSemiMixedTypes="0" containsString="0" containsNumber="1" containsInteger="1" minValue="35200" maxValue="59200"/>
    </cacheField>
    <cacheField name="Count_All Low-Income Renters" numFmtId="3">
      <sharedItems containsSemiMixedTypes="0" containsString="0" containsNumber="1" containsInteger="1" minValue="94000" maxValue="9930000"/>
    </cacheField>
    <cacheField name="Count)Paying 30-50% of income for housing" numFmtId="3">
      <sharedItems containsSemiMixedTypes="0" containsString="0" containsNumber="1" containsInteger="1" minValue="26000" maxValue="3318000"/>
    </cacheField>
    <cacheField name="Count_Paying 50% or more of income for housing" numFmtId="3">
      <sharedItems containsSemiMixedTypes="0" containsString="0" containsNumber="1" containsInteger="1" minValue="24000" maxValue="4067000"/>
    </cacheField>
    <cacheField name="Households in Other HUD Programs" numFmtId="3">
      <sharedItems containsSemiMixedTypes="0" containsString="0" containsNumber="1" containsInteger="1" minValue="400" maxValue="71200"/>
    </cacheField>
    <cacheField name="Section 8 Vouchers$" numFmtId="164">
      <sharedItems containsSemiMixedTypes="0" containsString="0" containsNumber="1" containsInteger="1" minValue="15100000" maxValue="5416200000"/>
    </cacheField>
    <cacheField name="Section 8 Project-Based$" numFmtId="164">
      <sharedItems containsSemiMixedTypes="0" containsString="0" containsNumber="1" containsInteger="1" minValue="11900000" maxValue="1778600000"/>
    </cacheField>
    <cacheField name="Public Housing _x000a_$" numFmtId="164">
      <sharedItems containsSemiMixedTypes="0" containsString="0" containsNumber="1" containsInteger="1" minValue="2600000" maxValue="1766300000"/>
    </cacheField>
    <cacheField name="Supportive Elderly (202)$" numFmtId="164">
      <sharedItems containsSemiMixedTypes="0" containsString="0" containsNumber="1" containsInteger="1" minValue="200000" maxValue="112600000"/>
    </cacheField>
    <cacheField name="Supportive Disabled (811)$" numFmtId="164">
      <sharedItems containsSemiMixedTypes="0" containsString="0" containsNumber="1" containsInteger="1" minValue="200000" maxValue="18300000"/>
    </cacheField>
    <cacheField name="HOPWA _x000a_Tenant-Based Rental Assistance$" numFmtId="164">
      <sharedItems containsSemiMixedTypes="0" containsString="0" containsNumber="1" containsInteger="1" minValue="0" maxValue="44000000"/>
    </cacheField>
    <cacheField name="McKinney-Vento Rental Assistance$" numFmtId="164">
      <sharedItems containsSemiMixedTypes="0" containsString="0" containsNumber="1" containsInteger="1" minValue="100000" maxValue="385800000"/>
    </cacheField>
    <cacheField name="McKinney-Vento ESG$" numFmtId="164">
      <sharedItems containsSemiMixedTypes="0" containsString="0" containsNumber="1" containsInteger="1" minValue="300000" maxValue="34100000"/>
    </cacheField>
    <cacheField name="USDA Rural Rental Assistance$" numFmtId="164">
      <sharedItems containsSemiMixedTypes="0" containsString="0" containsNumber="1" containsInteger="1" minValue="0" maxValue="138800000"/>
    </cacheField>
    <cacheField name="Poverty rate by state" numFmtId="0">
      <sharedItems containsSemiMixedTypes="0" containsString="0" containsNumber="1" minValue="7.5999999999999998E-2" maxValue="0.20300000000000001"/>
    </cacheField>
    <cacheField name="White" numFmtId="0">
      <sharedItems containsSemiMixedTypes="0" containsString="0" containsNumber="1" minValue="0.19600000000000001" maxValue="0.90600000000000003"/>
    </cacheField>
    <cacheField name="Black" numFmtId="0">
      <sharedItems containsSemiMixedTypes="0" containsString="0" containsNumber="1" minValue="4.0000000000000001E-3" maxValue="0.43099999999999999"/>
    </cacheField>
    <cacheField name="Hispanic" numFmtId="0">
      <sharedItems containsSemiMixedTypes="0" containsString="0" containsNumber="1" minValue="1.7000000000000001E-2" maxValue="0.503"/>
    </cacheField>
    <cacheField name="Asian" numFmtId="0">
      <sharedItems containsSemiMixedTypes="0" containsString="0" containsNumber="1" minValue="7.0000000000000001E-3" maxValue="0.375"/>
    </cacheField>
    <cacheField name="American Indian/Alaska Native" numFmtId="0">
      <sharedItems containsMixedTypes="1" containsNumber="1" minValue="0" maxValue="0.13800000000000001"/>
    </cacheField>
    <cacheField name="Native Hawaiian/Other Pacific Islander" numFmtId="0">
      <sharedItems containsSemiMixedTypes="0" containsString="0" containsNumber="1" minValue="0" maxValue="9.7000000000000003E-2"/>
    </cacheField>
    <cacheField name="Native" numFmtId="0">
      <sharedItems containsSemiMixedTypes="0" containsString="0" containsNumber="1" minValue="0" maxValue="0.15300000000000002"/>
    </cacheField>
    <cacheField name="Multiple Races" numFmtId="0">
      <sharedItems containsSemiMixedTypes="0" containsString="0" containsNumber="1" minValue="3.5000000000000003E-2" maxValue="0.2089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015.671820023148" createdVersion="8" refreshedVersion="8" minRefreshableVersion="3" recordCount="51" xr:uid="{54D4A222-26E2-4D78-806C-76FA3B6AB692}">
  <cacheSource type="worksheet">
    <worksheetSource ref="B2:DY53" sheet="Master Data"/>
  </cacheSource>
  <cacheFields count="128">
    <cacheField name="state_name" numFmtId="0">
      <sharedItems/>
    </cacheField>
    <cacheField name="Cluster" numFmtId="0">
      <sharedItems containsSemiMixedTypes="0" containsString="0" containsNumber="1" containsInteger="1" minValue="1" maxValue="4" count="4">
        <n v="2"/>
        <n v="1"/>
        <n v="4"/>
        <n v="3"/>
      </sharedItems>
    </cacheField>
    <cacheField name="Cluster Formulas" numFmtId="0">
      <sharedItems containsMixedTypes="1" containsNumber="1" containsInteger="1" minValue="1" maxValue="4"/>
    </cacheField>
    <cacheField name="High Housing" numFmtId="0">
      <sharedItems containsSemiMixedTypes="0" containsString="0" containsNumber="1" containsInteger="1" minValue="0" maxValue="1"/>
    </cacheField>
    <cacheField name="High Overall" numFmtId="0">
      <sharedItems containsSemiMixedTypes="0" containsString="0" containsNumber="1" containsInteger="1" minValue="0" maxValue="1"/>
    </cacheField>
    <cacheField name="housing_removals_state_2021" numFmtId="0">
      <sharedItems containsString="0" containsBlank="1" containsNumber="1" containsInteger="1" minValue="1" maxValue="208"/>
    </cacheField>
    <cacheField name="Total Children Under 18" numFmtId="0">
      <sharedItems containsSemiMixedTypes="0" containsString="0" containsNumber="1" containsInteger="1" minValue="116976" maxValue="8772631"/>
    </cacheField>
    <cacheField name="ror_housing_state_2021" numFmtId="0">
      <sharedItems containsSemiMixedTypes="0" containsString="0" containsNumber="1" minValue="0" maxValue="0.208895610685428"/>
    </cacheField>
    <cacheField name="state_rank_hremovals_2021" numFmtId="0">
      <sharedItems containsString="0" containsBlank="1" containsNumber="1" containsInteger="1" minValue="1" maxValue="42"/>
    </cacheField>
    <cacheField name="all_removals_state_2021" numFmtId="0">
      <sharedItems containsSemiMixedTypes="0" containsString="0" containsNumber="1" containsInteger="1" minValue="184" maxValue="17203"/>
    </cacheField>
    <cacheField name="ror_state_2021" numFmtId="0">
      <sharedItems containsSemiMixedTypes="0" containsString="0" containsNumber="1" minValue="0.58127810005100999" maxValue="10.383504488470299"/>
    </cacheField>
    <cacheField name="state_rank_all_removals_2021" numFmtId="0">
      <sharedItems containsSemiMixedTypes="0" containsString="0" containsNumber="1" containsInteger="1" minValue="1" maxValue="52"/>
    </cacheField>
    <cacheField name="Kids in care" numFmtId="0">
      <sharedItems containsSemiMixedTypes="0" containsString="0" containsNumber="1" containsInteger="1" minValue="724" maxValue="72070"/>
    </cacheField>
    <cacheField name="Kids in care per 1,000" numFmtId="0">
      <sharedItems containsSemiMixedTypes="0" containsString="0" containsNumber="1" minValue="0.73638758735941723" maxValue="116.83835843641121"/>
    </cacheField>
    <cacheField name="Kids adopted from foster care" numFmtId="0">
      <sharedItems containsSemiMixedTypes="0" containsString="0" containsNumber="1" containsInteger="1" minValue="88" maxValue="6242"/>
    </cacheField>
    <cacheField name="Proportion of kids adopted" numFmtId="0">
      <sharedItems containsSemiMixedTypes="0" containsString="0" containsNumber="1" minValue="1.0554454532884731E-2" maxValue="0.59377316530763524"/>
    </cacheField>
    <cacheField name="Fair Market Rent (2021) - 2BR" numFmtId="0">
      <sharedItems containsSemiMixedTypes="0" containsString="0" containsNumber="1" containsInteger="1" minValue="697" maxValue="1798"/>
    </cacheField>
    <cacheField name="% renter households that are ELI" numFmtId="0">
      <sharedItems containsMixedTypes="1" containsNumber="1" containsInteger="1" minValue="19" maxValue="33"/>
    </cacheField>
    <cacheField name="Shortage of rental homes affordable and available for ELI renters" numFmtId="0">
      <sharedItems containsMixedTypes="1" containsNumber="1" containsInteger="1" minValue="10269" maxValue="998510"/>
    </cacheField>
    <cacheField name="Max income for 4-person ELI" numFmtId="0">
      <sharedItems containsMixedTypes="1" containsNumber="1" containsInteger="1" minValue="26500" maxValue="41400"/>
    </cacheField>
    <cacheField name="Annual household income needed to afford 2-bedroom rental home at Fair Market Rent" numFmtId="0">
      <sharedItems containsMixedTypes="1" containsNumber="1" containsInteger="1" minValue="30965" maxValue="84510"/>
    </cacheField>
    <cacheField name="Affordable available homes per 100 renters at ELI" numFmtId="0">
      <sharedItems containsMixedTypes="1" containsNumber="1" containsInteger="1" minValue="17" maxValue="58"/>
    </cacheField>
    <cacheField name="Affordable available homes per 100 renters at 50% AMI" numFmtId="0">
      <sharedItems containsSemiMixedTypes="0" containsString="0" containsNumber="1" containsInteger="1" minValue="30" maxValue="108"/>
    </cacheField>
    <cacheField name="Affordable available homes per 100 renters at 80% AMI" numFmtId="0">
      <sharedItems containsSemiMixedTypes="0" containsString="0" containsNumber="1" containsInteger="1" minValue="66" maxValue="119"/>
    </cacheField>
    <cacheField name="Affordable available homes per 100 renters at 100% AMI" numFmtId="0">
      <sharedItems containsSemiMixedTypes="0" containsString="0" containsNumber="1" containsInteger="1" minValue="85" maxValue="116"/>
    </cacheField>
    <cacheField name="Extremely Low Income - % severly cost burdened" numFmtId="0">
      <sharedItems containsMixedTypes="1" containsNumber="1" containsInteger="1" minValue="52" maxValue="86"/>
    </cacheField>
    <cacheField name="Very Low Income - % severely cost burdened" numFmtId="0">
      <sharedItems containsMixedTypes="1" containsNumber="1" containsInteger="1" minValue="7" maxValue="56"/>
    </cacheField>
    <cacheField name="Low Income - % severely cost burdened" numFmtId="0">
      <sharedItems containsMixedTypes="1" containsNumber="1" containsInteger="1" minValue="0" maxValue="19"/>
    </cacheField>
    <cacheField name="Middle Income - % severely cost burdened" numFmtId="0">
      <sharedItems containsMixedTypes="1" containsNumber="1" containsInteger="1" minValue="0" maxValue="9"/>
    </cacheField>
    <cacheField name="number of evictions (2018)" numFmtId="0">
      <sharedItems containsSemiMixedTypes="0" containsString="0" containsNumber="1" containsInteger="1" minValue="767" maxValue="558758"/>
    </cacheField>
    <cacheField name="Statute prohibiting removal due to housing insecurity" numFmtId="0">
      <sharedItems containsSemiMixedTypes="0" containsString="0" containsNumber="1" containsInteger="1" minValue="0" maxValue="1"/>
    </cacheField>
    <cacheField name="Cost of housing by state relative to national average" numFmtId="0">
      <sharedItems containsMixedTypes="1" containsNumber="1" minValue="66.3" maxValue="315"/>
    </cacheField>
    <cacheField name="Median home price" numFmtId="0">
      <sharedItems containsSemiMixedTypes="0" containsString="0" containsNumber="1" containsInteger="1" minValue="108236" maxValue="636451"/>
    </cacheField>
    <cacheField name="# People on rental assistance _x000a_(rounded down) " numFmtId="0">
      <sharedItems containsSemiMixedTypes="0" containsString="0" containsNumber="1" containsInteger="1" minValue="10800" maxValue="1141400"/>
    </cacheField>
    <cacheField name="# Households on rental assistance _x000a_(rounded down) " numFmtId="0">
      <sharedItems containsSemiMixedTypes="0" containsString="0" containsNumber="1" containsInteger="1" minValue="6000" maxValue="586000"/>
    </cacheField>
    <cacheField name="% of Assisted people who are seniors, children, or have a disability" numFmtId="0">
      <sharedItems containsSemiMixedTypes="0" containsString="0" containsNumber="1" minValue="0.5978157990535129" maxValue="0.79819674955493025"/>
    </cacheField>
    <cacheField name="X out of Y low-income renters are homeless or pay over half income for rent" numFmtId="0">
      <sharedItems/>
    </cacheField>
    <cacheField name="% Assisted people who are seniors" numFmtId="0">
      <sharedItems containsSemiMixedTypes="0" containsString="0" containsNumber="1" minValue="0.12066664711403097" maxValue="0.31435845703031179"/>
    </cacheField>
    <cacheField name="# Assisted people who are seniors" numFmtId="0">
      <sharedItems containsSemiMixedTypes="0" containsString="0" containsNumber="1" containsInteger="1" minValue="2600" maxValue="275400"/>
    </cacheField>
    <cacheField name="% Assisted people who have a disability " numFmtId="0">
      <sharedItems containsSemiMixedTypes="0" containsString="0" containsNumber="1" minValue="0.15872829657437823" maxValue="0.34595330439472943"/>
    </cacheField>
    <cacheField name="# Assisted people who have a disability " numFmtId="0">
      <sharedItems containsSemiMixedTypes="0" containsString="0" containsNumber="1" containsInteger="1" minValue="3100" maxValue="343900"/>
    </cacheField>
    <cacheField name="% Assisted people who are in families with children" numFmtId="0">
      <sharedItems containsSemiMixedTypes="0" containsString="0" containsNumber="1" minValue="0.43938447743030534" maxValue="0.72397788596902868"/>
    </cacheField>
    <cacheField name="# Assisted people who are in families with children" numFmtId="0">
      <sharedItems containsSemiMixedTypes="0" containsString="0" containsNumber="1" containsInteger="1" minValue="5500" maxValue="583200"/>
    </cacheField>
    <cacheField name="# Assisted people who are children" numFmtId="0">
      <sharedItems containsSemiMixedTypes="0" containsString="0" containsNumber="1" containsInteger="1" minValue="3400" maxValue="311600"/>
    </cacheField>
    <cacheField name="% Working  households on HUD assistance" numFmtId="0">
      <sharedItems containsSemiMixedTypes="0" containsString="0" containsNumber="1" minValue="0.40618760355155276" maxValue="0.71846846846846846"/>
    </cacheField>
    <cacheField name="Federal funding " numFmtId="0">
      <sharedItems containsSemiMixedTypes="0" containsString="0" containsNumber="1" containsInteger="1" minValue="41000000" maxValue="7828000000"/>
    </cacheField>
    <cacheField name="# Assisted people in rural and small town areas_x000a_(rounded down) " numFmtId="0">
      <sharedItems containsSemiMixedTypes="0" containsString="0" containsNumber="1" containsInteger="1" minValue="0" maxValue="92700"/>
    </cacheField>
    <cacheField name="Median rent (including utilities)" numFmtId="0">
      <sharedItems containsSemiMixedTypes="0" containsString="0" containsNumber="1" containsInteger="1" minValue="730" maxValue="1650"/>
    </cacheField>
    <cacheField name="% Increase in rents since 2001 (inflation-adjusted)" numFmtId="0">
      <sharedItems containsSemiMixedTypes="0" containsString="0" containsNumber="1" minValue="7.6215650343952075E-3" maxValue="0.65561416110564408"/>
    </cacheField>
    <cacheField name="# Low-income people paying more than half their income for housing" numFmtId="0">
      <sharedItems containsSemiMixedTypes="0" containsString="0" containsNumber="1" containsInteger="1" minValue="23600" maxValue="4066700"/>
    </cacheField>
    <cacheField name="# Low-income households paying more than half their income for housing" numFmtId="0">
      <sharedItems containsSemiMixedTypes="0" containsString="0" containsNumber="1" containsInteger="1" minValue="13100" maxValue="1658300"/>
    </cacheField>
    <cacheField name="% Low-income, severely cost-burdened people who are children" numFmtId="0">
      <sharedItems containsSemiMixedTypes="0" containsString="0" containsNumber="1" minValue="0.18138635752722712" maxValue="0.38720181305010448"/>
    </cacheField>
    <cacheField name="% Low-income, severely cost-burdened people who are working adults" numFmtId="0">
      <sharedItems containsSemiMixedTypes="0" containsString="0" containsNumber="1" minValue="0.26276534519617978" maxValue="0.4779066552163051"/>
    </cacheField>
    <cacheField name="% Low-income, severely cost-burdened people who are seniors" numFmtId="0">
      <sharedItems containsSemiMixedTypes="0" containsString="0" containsNumber="1" minValue="7.1797870922597984E-2" maxValue="0.19151126594463816"/>
    </cacheField>
    <cacheField name="% Low-income, severely cost-burdened people who have a disability" numFmtId="0">
      <sharedItems containsSemiMixedTypes="0" containsString="0" containsNumber="1" minValue="0.12411268782620331" maxValue="0.31520312010944546"/>
    </cacheField>
    <cacheField name="% Low-income, severely cost-burdened people who are veterans" numFmtId="0">
      <sharedItems containsSemiMixedTypes="0" containsString="0" containsNumber="1" minValue="1.7629809267545416E-2" maxValue="7.1069101529360093E-2"/>
    </cacheField>
    <cacheField name="Total people experiencing homelessness" numFmtId="0">
      <sharedItems containsSemiMixedTypes="0" containsString="0" containsNumber="1" containsInteger="1" minValue="540" maxValue="161550"/>
    </cacheField>
    <cacheField name="School-age children in unstable housing" numFmtId="0">
      <sharedItems containsSemiMixedTypes="0" containsString="0" containsNumber="1" containsInteger="1" minValue="1010" maxValue="271530"/>
    </cacheField>
    <cacheField name="HUD statewide low income threshold for a family of 3" numFmtId="0">
      <sharedItems containsSemiMixedTypes="0" containsString="0" containsNumber="1" containsInteger="1" minValue="43200" maxValue="74100"/>
    </cacheField>
    <cacheField name="Housing Choice Vouchers" numFmtId="0">
      <sharedItems containsSemiMixedTypes="0" containsString="0" containsNumber="1" containsInteger="1" minValue="2600" maxValue="307800"/>
    </cacheField>
    <cacheField name="Public Housing" numFmtId="0">
      <sharedItems containsSemiMixedTypes="0" containsString="0" containsNumber="1" containsInteger="1" minValue="500" maxValue="187900"/>
    </cacheField>
    <cacheField name="Section 8 _x000a_Project-Based Housing" numFmtId="0">
      <sharedItems containsSemiMixedTypes="0" containsString="0" containsNumber="1" containsInteger="1" minValue="1100" maxValue="97400"/>
    </cacheField>
    <cacheField name="Supportive Elderly + Disabled Housing (Sec 202 + 811)" numFmtId="0">
      <sharedItems containsSemiMixedTypes="0" containsString="0" containsNumber="1" containsInteger="1" minValue="200" maxValue="15900"/>
    </cacheField>
    <cacheField name="USDA Rural Rental Assistance (Sec 521)" numFmtId="0">
      <sharedItems containsSemiMixedTypes="0" containsString="0" containsNumber="1" containsInteger="1" minValue="0" maxValue="18300"/>
    </cacheField>
    <cacheField name=" HCV Recipients (people) " numFmtId="0">
      <sharedItems containsSemiMixedTypes="0" containsString="0" containsNumber="1" containsInteger="1" minValue="4400" maxValue="710900"/>
    </cacheField>
    <cacheField name=" HCV Households " numFmtId="0">
      <sharedItems containsSemiMixedTypes="0" containsString="0" containsNumber="1" containsInteger="1" minValue="2500" maxValue="304500"/>
    </cacheField>
    <cacheField name="% recipients who are seniors, disabled, or children" numFmtId="0">
      <sharedItems containsSemiMixedTypes="0" containsString="0" containsNumber="1" minValue="0.57999999999999996" maxValue="0.75"/>
    </cacheField>
    <cacheField name=" Approximately X out of  " numFmtId="0">
      <sharedItems containsSemiMixedTypes="0" containsString="0" containsNumber="1" containsInteger="1" minValue="1" maxValue="7"/>
    </cacheField>
    <cacheField name=" Y low-income households are unassisted and pay too much for rent " numFmtId="0">
      <sharedItems containsSemiMixedTypes="0" containsString="0" containsNumber="1" containsInteger="1" minValue="2" maxValue="10"/>
    </cacheField>
    <cacheField name=" Seniors using vouchers " numFmtId="0">
      <sharedItems containsSemiMixedTypes="0" containsString="0" containsNumber="1" containsInteger="1" minValue="800" maxValue="132400"/>
    </cacheField>
    <cacheField name="% of recipients who are seniors" numFmtId="0">
      <sharedItems containsSemiMixedTypes="0" containsString="0" containsNumber="1" minValue="0.05" maxValue="0.19"/>
    </cacheField>
    <cacheField name=" Disabled people using vouchers " numFmtId="0">
      <sharedItems containsSemiMixedTypes="0" containsString="0" containsNumber="1" containsInteger="1" minValue="1400" maxValue="189500"/>
    </cacheField>
    <cacheField name="% of recipients who are disabled" numFmtId="0">
      <sharedItems containsSemiMixedTypes="0" containsString="0" containsNumber="1" minValue="0.15" maxValue="0.36"/>
    </cacheField>
    <cacheField name=" Families using vouchers " numFmtId="0">
      <sharedItems containsSemiMixedTypes="0" containsString="0" containsNumber="1" containsInteger="1" minValue="700" maxValue="109400"/>
    </cacheField>
    <cacheField name=" Children using vouchers " numFmtId="0">
      <sharedItems containsSemiMixedTypes="0" containsString="0" containsNumber="1" containsInteger="1" minValue="1500" maxValue="236800"/>
    </cacheField>
    <cacheField name="% of recipients who are in families with children" numFmtId="0">
      <sharedItems containsSemiMixedTypes="0" containsString="0" containsNumber="1" minValue="0.54" maxValue="0.81"/>
    </cacheField>
    <cacheField name=" # of homeless people " numFmtId="0">
      <sharedItems containsSemiMixedTypes="0" containsString="0" containsNumber="1" containsInteger="1" minValue="900" maxValue="118100"/>
    </cacheField>
    <cacheField name="# of adults with disabilities who have been homeless for long or repeated periods" numFmtId="0">
      <sharedItems containsSemiMixedTypes="0" containsString="0" containsNumber="1" containsInteger="1" minValue="0" maxValue="31500"/>
    </cacheField>
    <cacheField name="# of homeless children under 18 during 2015-2016 school year" numFmtId="0">
      <sharedItems containsSemiMixedTypes="0" containsString="0" containsNumber="1" containsInteger="1" minValue="2100" maxValue="494600"/>
    </cacheField>
    <cacheField name="# of homeless children under 6 during 2015-2016 school year" numFmtId="0">
      <sharedItems containsSemiMixedTypes="0" containsString="0" containsNumber="1" containsInteger="1" minValue="1000" maxValue="243300"/>
    </cacheField>
    <cacheField name=" # of vouchers state could lose in 2018 if renewal funding isn't increased " numFmtId="0">
      <sharedItems containsSemiMixedTypes="0" containsString="0" containsNumber="1" containsInteger="1" minValue="200" maxValue="24100"/>
    </cacheField>
    <cacheField name="Housing instability (control group)" numFmtId="0">
      <sharedItems containsSemiMixedTypes="0" containsString="0" containsNumber="1" minValue="0.38100000000000001" maxValue="0.38100000000000001"/>
    </cacheField>
    <cacheField name="Housing instability (voucher group)" numFmtId="0">
      <sharedItems containsSemiMixedTypes="0" containsString="0" containsNumber="1" minValue="0.17" maxValue="0.17"/>
    </cacheField>
    <cacheField name="Food insecurity (control group)" numFmtId="0">
      <sharedItems containsSemiMixedTypes="0" containsString="0" containsNumber="1" minValue="0.48499999999999999" maxValue="0.48499999999999999"/>
    </cacheField>
    <cacheField name="Food insecurity (voucher group)" numFmtId="0">
      <sharedItems containsSemiMixedTypes="0" containsString="0" containsNumber="1" minValue="0.38900000000000001" maxValue="0.38900000000000001"/>
    </cacheField>
    <cacheField name="Domestic violence (control group)" numFmtId="0">
      <sharedItems containsSemiMixedTypes="0" containsString="0" containsNumber="1" minValue="0.11799999999999999" maxValue="0.11799999999999999"/>
    </cacheField>
    <cacheField name="Domestic violence (voucher group)" numFmtId="0">
      <sharedItems containsSemiMixedTypes="0" containsString="0" containsNumber="1" minValue="7.8E-2" maxValue="7.8E-2"/>
    </cacheField>
    <cacheField name="Child separations (control group)" numFmtId="0">
      <sharedItems containsSemiMixedTypes="0" containsString="0" containsNumber="1" minValue="0.16900000000000001" maxValue="0.16900000000000001"/>
    </cacheField>
    <cacheField name="Child separations (voucher group)" numFmtId="0">
      <sharedItems containsSemiMixedTypes="0" containsString="0" containsNumber="1" minValue="9.8000000000000004E-2" maxValue="9.8000000000000004E-2"/>
    </cacheField>
    <cacheField name="% of non-disabled, working-age voucher hoseholds who had at least one member working/worked recently" numFmtId="0">
      <sharedItems containsSemiMixedTypes="0" containsString="0" containsNumber="1" minValue="0.49" maxValue="0.83"/>
    </cacheField>
    <cacheField name="$ property owners received in assistance payments in 2016" numFmtId="0">
      <sharedItems containsSemiMixedTypes="0" containsString="0" containsNumber="1" containsInteger="1" minValue="12657000" maxValue="3103715000"/>
    </cacheField>
    <cacheField name=" # of voucher recipients in rural areas and small towns " numFmtId="0">
      <sharedItems containsMixedTypes="1" containsNumber="1" containsInteger="1" minValue="400" maxValue="497200"/>
    </cacheField>
    <cacheField name="% of voucher recipients by urban" numFmtId="0">
      <sharedItems containsSemiMixedTypes="0" containsString="0" containsNumber="1" minValue="0.03" maxValue="0.95"/>
    </cacheField>
    <cacheField name="% of voucher recipients by suburban/exurban" numFmtId="0">
      <sharedItems containsSemiMixedTypes="0" containsString="0" containsNumber="1" minValue="0.05" maxValue="0.76"/>
    </cacheField>
    <cacheField name="% of voucher recipients by small town/rural" numFmtId="0">
      <sharedItems containsSemiMixedTypes="0" containsString="0" containsNumber="1" minValue="0" maxValue="0.52"/>
    </cacheField>
    <cacheField name="# families with children who use vouchers to live in nhoods with &lt;20% poverty rate" numFmtId="0">
      <sharedItems containsSemiMixedTypes="0" containsString="0" containsNumber="1" containsInteger="1" minValue="600" maxValue="45000"/>
    </cacheField>
    <cacheField name="80% of Area Median Income for a family of three" numFmtId="0">
      <sharedItems containsSemiMixedTypes="0" containsString="0" containsNumber="1" containsInteger="1" minValue="35200" maxValue="59200"/>
    </cacheField>
    <cacheField name="Count_All Low-Income Renters" numFmtId="3">
      <sharedItems containsSemiMixedTypes="0" containsString="0" containsNumber="1" containsInteger="1" minValue="94000" maxValue="9930000"/>
    </cacheField>
    <cacheField name="Count)Paying 30-50% of income for housing" numFmtId="3">
      <sharedItems containsSemiMixedTypes="0" containsString="0" containsNumber="1" containsInteger="1" minValue="26000" maxValue="3318000"/>
    </cacheField>
    <cacheField name="Count_Paying 50% or more of income for housing" numFmtId="3">
      <sharedItems containsSemiMixedTypes="0" containsString="0" containsNumber="1" containsInteger="1" minValue="24000" maxValue="4067000"/>
    </cacheField>
    <cacheField name="Households in Other HUD Programs" numFmtId="3">
      <sharedItems containsSemiMixedTypes="0" containsString="0" containsNumber="1" containsInteger="1" minValue="400" maxValue="71200"/>
    </cacheField>
    <cacheField name="Section 8 Vouchers$" numFmtId="164">
      <sharedItems containsSemiMixedTypes="0" containsString="0" containsNumber="1" containsInteger="1" minValue="15100000" maxValue="5416200000"/>
    </cacheField>
    <cacheField name="Section 8 Project-Based$" numFmtId="164">
      <sharedItems containsSemiMixedTypes="0" containsString="0" containsNumber="1" containsInteger="1" minValue="11900000" maxValue="1778600000"/>
    </cacheField>
    <cacheField name="Public Housing _x000a_$" numFmtId="164">
      <sharedItems containsSemiMixedTypes="0" containsString="0" containsNumber="1" containsInteger="1" minValue="2600000" maxValue="1766300000"/>
    </cacheField>
    <cacheField name="Supportive Elderly (202)$" numFmtId="164">
      <sharedItems containsSemiMixedTypes="0" containsString="0" containsNumber="1" containsInteger="1" minValue="200000" maxValue="112600000"/>
    </cacheField>
    <cacheField name="Supportive Disabled (811)$" numFmtId="164">
      <sharedItems containsSemiMixedTypes="0" containsString="0" containsNumber="1" containsInteger="1" minValue="200000" maxValue="18300000"/>
    </cacheField>
    <cacheField name="HOPWA _x000a_Tenant-Based Rental Assistance$" numFmtId="164">
      <sharedItems containsSemiMixedTypes="0" containsString="0" containsNumber="1" containsInteger="1" minValue="0" maxValue="44000000"/>
    </cacheField>
    <cacheField name="McKinney-Vento Rental Assistance$" numFmtId="164">
      <sharedItems containsSemiMixedTypes="0" containsString="0" containsNumber="1" containsInteger="1" minValue="100000" maxValue="385800000"/>
    </cacheField>
    <cacheField name="McKinney-Vento ESG$" numFmtId="164">
      <sharedItems containsSemiMixedTypes="0" containsString="0" containsNumber="1" containsInteger="1" minValue="300000" maxValue="34100000"/>
    </cacheField>
    <cacheField name="USDA Rural Rental Assistance$" numFmtId="164">
      <sharedItems containsSemiMixedTypes="0" containsString="0" containsNumber="1" containsInteger="1" minValue="0" maxValue="138800000"/>
    </cacheField>
    <cacheField name="Poverty rate by state" numFmtId="0">
      <sharedItems containsSemiMixedTypes="0" containsString="0" containsNumber="1" minValue="7.5999999999999998E-2" maxValue="0.20300000000000001"/>
    </cacheField>
    <cacheField name="White" numFmtId="0">
      <sharedItems containsSemiMixedTypes="0" containsString="0" containsNumber="1" minValue="0.19600000000000001" maxValue="0.90600000000000003"/>
    </cacheField>
    <cacheField name="Black" numFmtId="0">
      <sharedItems containsSemiMixedTypes="0" containsString="0" containsNumber="1" minValue="4.0000000000000001E-3" maxValue="0.43099999999999999"/>
    </cacheField>
    <cacheField name="Hispanic" numFmtId="0">
      <sharedItems containsSemiMixedTypes="0" containsString="0" containsNumber="1" minValue="1.7000000000000001E-2" maxValue="0.503"/>
    </cacheField>
    <cacheField name="Asian" numFmtId="0">
      <sharedItems containsSemiMixedTypes="0" containsString="0" containsNumber="1" minValue="7.0000000000000001E-3" maxValue="0.375"/>
    </cacheField>
    <cacheField name="American Indian/Alaska Native" numFmtId="0">
      <sharedItems containsMixedTypes="1" containsNumber="1" minValue="0" maxValue="0.13800000000000001"/>
    </cacheField>
    <cacheField name="Native Hawaiian/Other Pacific Islander" numFmtId="0">
      <sharedItems containsSemiMixedTypes="0" containsString="0" containsNumber="1" minValue="0" maxValue="9.7000000000000003E-2"/>
    </cacheField>
    <cacheField name="Native" numFmtId="0">
      <sharedItems containsSemiMixedTypes="0" containsString="0" containsNumber="1" minValue="0" maxValue="0.15300000000000002"/>
    </cacheField>
    <cacheField name="Multiple Races" numFmtId="0">
      <sharedItems containsSemiMixedTypes="0" containsString="0" containsNumber="1" minValue="3.5000000000000003E-2" maxValue="0.20899999999999999"/>
    </cacheField>
    <cacheField name="Basic Assistance" numFmtId="0">
      <sharedItems containsSemiMixedTypes="0" containsString="0" containsNumber="1" minValue="0.04" maxValue="0.75"/>
    </cacheField>
    <cacheField name="Work Activities" numFmtId="0">
      <sharedItems containsSemiMixedTypes="0" containsString="0" containsNumber="1" minValue="2E-3" maxValue="0.34"/>
    </cacheField>
    <cacheField name="Work Supports and Supportive Services" numFmtId="0">
      <sharedItems containsSemiMixedTypes="0" containsString="0" containsNumber="1" minValue="0" maxValue="0.13"/>
    </cacheField>
    <cacheField name="Child Care" numFmtId="0">
      <sharedItems containsSemiMixedTypes="0" containsString="0" containsNumber="1" minValue="0" maxValue="0.47"/>
    </cacheField>
    <cacheField name="Administration and Systems" numFmtId="0">
      <sharedItems containsSemiMixedTypes="0" containsString="0" containsNumber="1" minValue="0.02" maxValue="0.48"/>
    </cacheField>
    <cacheField name="Tax Credits" numFmtId="0">
      <sharedItems containsSemiMixedTypes="0" containsString="0" containsNumber="1" minValue="0" maxValue="0.41"/>
    </cacheField>
    <cacheField name="Pre-K" numFmtId="0">
      <sharedItems containsSemiMixedTypes="0" containsString="0" containsNumber="1" minValue="0" maxValue="0.42"/>
    </cacheField>
    <cacheField name="Child Welfare" numFmtId="0">
      <sharedItems containsSemiMixedTypes="0" containsString="0" containsNumber="1" minValue="0" maxValue="0.67"/>
    </cacheField>
    <cacheField name="Other Services" numFmtId="0">
      <sharedItems containsSemiMixedTypes="0" containsString="0" containsNumber="1" minValue="2E-3" maxValue="0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015.671820023148" createdVersion="8" refreshedVersion="8" minRefreshableVersion="3" recordCount="51" xr:uid="{802D4AD2-A01B-4E4D-B55C-425269A807F1}">
  <cacheSource type="worksheet">
    <worksheetSource ref="B2:DZ53" sheet="Master Data"/>
  </cacheSource>
  <cacheFields count="129">
    <cacheField name="state_name" numFmtId="0">
      <sharedItems/>
    </cacheField>
    <cacheField name="Cluster" numFmtId="0">
      <sharedItems containsSemiMixedTypes="0" containsString="0" containsNumber="1" containsInteger="1" minValue="1" maxValue="4" count="4">
        <n v="2"/>
        <n v="1"/>
        <n v="4"/>
        <n v="3"/>
      </sharedItems>
    </cacheField>
    <cacheField name="Cluster Formulas" numFmtId="0">
      <sharedItems containsMixedTypes="1" containsNumber="1" containsInteger="1" minValue="1" maxValue="4"/>
    </cacheField>
    <cacheField name="High Housing" numFmtId="0">
      <sharedItems containsSemiMixedTypes="0" containsString="0" containsNumber="1" containsInteger="1" minValue="0" maxValue="1"/>
    </cacheField>
    <cacheField name="High Overall" numFmtId="0">
      <sharedItems containsSemiMixedTypes="0" containsString="0" containsNumber="1" containsInteger="1" minValue="0" maxValue="1"/>
    </cacheField>
    <cacheField name="housing_removals_state_2021" numFmtId="0">
      <sharedItems containsString="0" containsBlank="1" containsNumber="1" containsInteger="1" minValue="1" maxValue="208"/>
    </cacheField>
    <cacheField name="Total Children Under 18" numFmtId="0">
      <sharedItems containsSemiMixedTypes="0" containsString="0" containsNumber="1" containsInteger="1" minValue="116976" maxValue="8772631"/>
    </cacheField>
    <cacheField name="ror_housing_state_2021" numFmtId="0">
      <sharedItems containsSemiMixedTypes="0" containsString="0" containsNumber="1" minValue="0" maxValue="0.208895610685428"/>
    </cacheField>
    <cacheField name="state_rank_hremovals_2021" numFmtId="0">
      <sharedItems containsString="0" containsBlank="1" containsNumber="1" containsInteger="1" minValue="1" maxValue="42"/>
    </cacheField>
    <cacheField name="all_removals_state_2021" numFmtId="0">
      <sharedItems containsSemiMixedTypes="0" containsString="0" containsNumber="1" containsInteger="1" minValue="184" maxValue="17203"/>
    </cacheField>
    <cacheField name="ror_state_2021" numFmtId="0">
      <sharedItems containsSemiMixedTypes="0" containsString="0" containsNumber="1" minValue="0.58127810005100999" maxValue="10.383504488470299"/>
    </cacheField>
    <cacheField name="state_rank_all_removals_2021" numFmtId="0">
      <sharedItems containsSemiMixedTypes="0" containsString="0" containsNumber="1" containsInteger="1" minValue="1" maxValue="52"/>
    </cacheField>
    <cacheField name="Kids in care" numFmtId="0">
      <sharedItems containsSemiMixedTypes="0" containsString="0" containsNumber="1" containsInteger="1" minValue="724" maxValue="72070"/>
    </cacheField>
    <cacheField name="Kids in care per 1,000" numFmtId="0">
      <sharedItems containsSemiMixedTypes="0" containsString="0" containsNumber="1" minValue="0.73638758735941723" maxValue="116.83835843641121"/>
    </cacheField>
    <cacheField name="Kids adopted from foster care" numFmtId="0">
      <sharedItems containsSemiMixedTypes="0" containsString="0" containsNumber="1" containsInteger="1" minValue="88" maxValue="6242"/>
    </cacheField>
    <cacheField name="Proportion of kids adopted" numFmtId="0">
      <sharedItems containsSemiMixedTypes="0" containsString="0" containsNumber="1" minValue="1.0554454532884731E-2" maxValue="0.59377316530763524"/>
    </cacheField>
    <cacheField name="Fair Market Rent (2021) - 2BR" numFmtId="0">
      <sharedItems containsSemiMixedTypes="0" containsString="0" containsNumber="1" containsInteger="1" minValue="697" maxValue="1798"/>
    </cacheField>
    <cacheField name="% renter households that are ELI" numFmtId="0">
      <sharedItems containsMixedTypes="1" containsNumber="1" containsInteger="1" minValue="19" maxValue="33"/>
    </cacheField>
    <cacheField name="Shortage of rental homes affordable and available for ELI renters" numFmtId="0">
      <sharedItems containsMixedTypes="1" containsNumber="1" containsInteger="1" minValue="10269" maxValue="998510"/>
    </cacheField>
    <cacheField name="Max income for 4-person ELI" numFmtId="0">
      <sharedItems containsMixedTypes="1" containsNumber="1" containsInteger="1" minValue="26500" maxValue="41400"/>
    </cacheField>
    <cacheField name="Annual household income needed to afford 2-bedroom rental home at Fair Market Rent" numFmtId="0">
      <sharedItems containsMixedTypes="1" containsNumber="1" containsInteger="1" minValue="30965" maxValue="84510"/>
    </cacheField>
    <cacheField name="Affordable available homes per 100 renters at ELI" numFmtId="0">
      <sharedItems containsMixedTypes="1" containsNumber="1" containsInteger="1" minValue="17" maxValue="58"/>
    </cacheField>
    <cacheField name="Affordable available homes per 100 renters at 50% AMI" numFmtId="0">
      <sharedItems containsSemiMixedTypes="0" containsString="0" containsNumber="1" containsInteger="1" minValue="30" maxValue="108"/>
    </cacheField>
    <cacheField name="Affordable available homes per 100 renters at 80% AMI" numFmtId="0">
      <sharedItems containsSemiMixedTypes="0" containsString="0" containsNumber="1" containsInteger="1" minValue="66" maxValue="119"/>
    </cacheField>
    <cacheField name="Affordable available homes per 100 renters at 100% AMI" numFmtId="0">
      <sharedItems containsSemiMixedTypes="0" containsString="0" containsNumber="1" containsInteger="1" minValue="85" maxValue="116"/>
    </cacheField>
    <cacheField name="Extremely Low Income - % severly cost burdened" numFmtId="0">
      <sharedItems containsMixedTypes="1" containsNumber="1" containsInteger="1" minValue="52" maxValue="86"/>
    </cacheField>
    <cacheField name="Very Low Income - % severely cost burdened" numFmtId="0">
      <sharedItems containsMixedTypes="1" containsNumber="1" containsInteger="1" minValue="7" maxValue="56"/>
    </cacheField>
    <cacheField name="Low Income - % severely cost burdened" numFmtId="0">
      <sharedItems containsMixedTypes="1" containsNumber="1" containsInteger="1" minValue="0" maxValue="19"/>
    </cacheField>
    <cacheField name="Middle Income - % severely cost burdened" numFmtId="0">
      <sharedItems containsMixedTypes="1" containsNumber="1" containsInteger="1" minValue="0" maxValue="9"/>
    </cacheField>
    <cacheField name="number of evictions (2018)" numFmtId="0">
      <sharedItems containsSemiMixedTypes="0" containsString="0" containsNumber="1" containsInteger="1" minValue="767" maxValue="558758"/>
    </cacheField>
    <cacheField name="Statute prohibiting removal due to housing insecurity" numFmtId="0">
      <sharedItems containsSemiMixedTypes="0" containsString="0" containsNumber="1" containsInteger="1" minValue="0" maxValue="1"/>
    </cacheField>
    <cacheField name="Cost of housing by state relative to national average" numFmtId="0">
      <sharedItems containsMixedTypes="1" containsNumber="1" minValue="66.3" maxValue="315"/>
    </cacheField>
    <cacheField name="Median home price" numFmtId="0">
      <sharedItems containsSemiMixedTypes="0" containsString="0" containsNumber="1" containsInteger="1" minValue="108236" maxValue="636451"/>
    </cacheField>
    <cacheField name="# People on rental assistance _x000a_(rounded down) " numFmtId="0">
      <sharedItems containsSemiMixedTypes="0" containsString="0" containsNumber="1" containsInteger="1" minValue="10800" maxValue="1141400"/>
    </cacheField>
    <cacheField name="# Households on rental assistance _x000a_(rounded down) " numFmtId="0">
      <sharedItems containsSemiMixedTypes="0" containsString="0" containsNumber="1" containsInteger="1" minValue="6000" maxValue="586000"/>
    </cacheField>
    <cacheField name="% of Assisted people who are seniors, children, or have a disability" numFmtId="0">
      <sharedItems containsSemiMixedTypes="0" containsString="0" containsNumber="1" minValue="0.5978157990535129" maxValue="0.79819674955493025"/>
    </cacheField>
    <cacheField name="X out of Y low-income renters are homeless or pay over half income for rent" numFmtId="0">
      <sharedItems/>
    </cacheField>
    <cacheField name="% Assisted people who are seniors" numFmtId="0">
      <sharedItems containsSemiMixedTypes="0" containsString="0" containsNumber="1" minValue="0.12066664711403097" maxValue="0.31435845703031179"/>
    </cacheField>
    <cacheField name="# Assisted people who are seniors" numFmtId="0">
      <sharedItems containsSemiMixedTypes="0" containsString="0" containsNumber="1" containsInteger="1" minValue="2600" maxValue="275400"/>
    </cacheField>
    <cacheField name="% Assisted people who have a disability " numFmtId="0">
      <sharedItems containsSemiMixedTypes="0" containsString="0" containsNumber="1" minValue="0.15872829657437823" maxValue="0.34595330439472943"/>
    </cacheField>
    <cacheField name="# Assisted people who have a disability " numFmtId="0">
      <sharedItems containsSemiMixedTypes="0" containsString="0" containsNumber="1" containsInteger="1" minValue="3100" maxValue="343900"/>
    </cacheField>
    <cacheField name="% Assisted people who are in families with children" numFmtId="0">
      <sharedItems containsSemiMixedTypes="0" containsString="0" containsNumber="1" minValue="0.43938447743030534" maxValue="0.72397788596902868"/>
    </cacheField>
    <cacheField name="# Assisted people who are in families with children" numFmtId="0">
      <sharedItems containsSemiMixedTypes="0" containsString="0" containsNumber="1" containsInteger="1" minValue="5500" maxValue="583200"/>
    </cacheField>
    <cacheField name="# Assisted people who are children" numFmtId="0">
      <sharedItems containsSemiMixedTypes="0" containsString="0" containsNumber="1" containsInteger="1" minValue="3400" maxValue="311600"/>
    </cacheField>
    <cacheField name="% Working  households on HUD assistance" numFmtId="0">
      <sharedItems containsSemiMixedTypes="0" containsString="0" containsNumber="1" minValue="0.40618760355155276" maxValue="0.71846846846846846"/>
    </cacheField>
    <cacheField name="Federal funding " numFmtId="0">
      <sharedItems containsSemiMixedTypes="0" containsString="0" containsNumber="1" containsInteger="1" minValue="41000000" maxValue="7828000000"/>
    </cacheField>
    <cacheField name="# Assisted people in rural and small town areas_x000a_(rounded down) " numFmtId="0">
      <sharedItems containsSemiMixedTypes="0" containsString="0" containsNumber="1" containsInteger="1" minValue="0" maxValue="92700"/>
    </cacheField>
    <cacheField name="Median rent (including utilities)" numFmtId="0">
      <sharedItems containsSemiMixedTypes="0" containsString="0" containsNumber="1" containsInteger="1" minValue="730" maxValue="1650"/>
    </cacheField>
    <cacheField name="% Increase in rents since 2001 (inflation-adjusted)" numFmtId="0">
      <sharedItems containsSemiMixedTypes="0" containsString="0" containsNumber="1" minValue="7.6215650343952075E-3" maxValue="0.65561416110564408"/>
    </cacheField>
    <cacheField name="# Low-income people paying more than half their income for housing" numFmtId="0">
      <sharedItems containsSemiMixedTypes="0" containsString="0" containsNumber="1" containsInteger="1" minValue="23600" maxValue="4066700"/>
    </cacheField>
    <cacheField name="# Low-income households paying more than half their income for housing" numFmtId="0">
      <sharedItems containsSemiMixedTypes="0" containsString="0" containsNumber="1" containsInteger="1" minValue="13100" maxValue="1658300"/>
    </cacheField>
    <cacheField name="% Low-income, severely cost-burdened people who are children" numFmtId="0">
      <sharedItems containsSemiMixedTypes="0" containsString="0" containsNumber="1" minValue="0.18138635752722712" maxValue="0.38720181305010448"/>
    </cacheField>
    <cacheField name="% Low-income, severely cost-burdened people who are working adults" numFmtId="0">
      <sharedItems containsSemiMixedTypes="0" containsString="0" containsNumber="1" minValue="0.26276534519617978" maxValue="0.4779066552163051"/>
    </cacheField>
    <cacheField name="% Low-income, severely cost-burdened people who are seniors" numFmtId="0">
      <sharedItems containsSemiMixedTypes="0" containsString="0" containsNumber="1" minValue="7.1797870922597984E-2" maxValue="0.19151126594463816"/>
    </cacheField>
    <cacheField name="% Low-income, severely cost-burdened people who have a disability" numFmtId="0">
      <sharedItems containsSemiMixedTypes="0" containsString="0" containsNumber="1" minValue="0.12411268782620331" maxValue="0.31520312010944546"/>
    </cacheField>
    <cacheField name="% Low-income, severely cost-burdened people who are veterans" numFmtId="0">
      <sharedItems containsSemiMixedTypes="0" containsString="0" containsNumber="1" minValue="1.7629809267545416E-2" maxValue="7.1069101529360093E-2"/>
    </cacheField>
    <cacheField name="Total people experiencing homelessness" numFmtId="0">
      <sharedItems containsSemiMixedTypes="0" containsString="0" containsNumber="1" containsInteger="1" minValue="540" maxValue="161550"/>
    </cacheField>
    <cacheField name="School-age children in unstable housing" numFmtId="0">
      <sharedItems containsSemiMixedTypes="0" containsString="0" containsNumber="1" containsInteger="1" minValue="1010" maxValue="271530"/>
    </cacheField>
    <cacheField name="HUD statewide low income threshold for a family of 3" numFmtId="0">
      <sharedItems containsSemiMixedTypes="0" containsString="0" containsNumber="1" containsInteger="1" minValue="43200" maxValue="74100"/>
    </cacheField>
    <cacheField name="Housing Choice Vouchers" numFmtId="0">
      <sharedItems containsSemiMixedTypes="0" containsString="0" containsNumber="1" containsInteger="1" minValue="2600" maxValue="307800"/>
    </cacheField>
    <cacheField name="Public Housing" numFmtId="0">
      <sharedItems containsSemiMixedTypes="0" containsString="0" containsNumber="1" containsInteger="1" minValue="500" maxValue="187900"/>
    </cacheField>
    <cacheField name="Section 8 _x000a_Project-Based Housing" numFmtId="0">
      <sharedItems containsSemiMixedTypes="0" containsString="0" containsNumber="1" containsInteger="1" minValue="1100" maxValue="97400"/>
    </cacheField>
    <cacheField name="Supportive Elderly + Disabled Housing (Sec 202 + 811)" numFmtId="0">
      <sharedItems containsSemiMixedTypes="0" containsString="0" containsNumber="1" containsInteger="1" minValue="200" maxValue="15900"/>
    </cacheField>
    <cacheField name="USDA Rural Rental Assistance (Sec 521)" numFmtId="0">
      <sharedItems containsSemiMixedTypes="0" containsString="0" containsNumber="1" containsInteger="1" minValue="0" maxValue="18300"/>
    </cacheField>
    <cacheField name=" HCV Recipients (people) " numFmtId="0">
      <sharedItems containsSemiMixedTypes="0" containsString="0" containsNumber="1" containsInteger="1" minValue="4400" maxValue="710900"/>
    </cacheField>
    <cacheField name=" HCV Households " numFmtId="0">
      <sharedItems containsSemiMixedTypes="0" containsString="0" containsNumber="1" containsInteger="1" minValue="2500" maxValue="304500"/>
    </cacheField>
    <cacheField name="% recipients who are seniors, disabled, or children" numFmtId="0">
      <sharedItems containsSemiMixedTypes="0" containsString="0" containsNumber="1" minValue="0.57999999999999996" maxValue="0.75"/>
    </cacheField>
    <cacheField name=" Approximately X out of  " numFmtId="0">
      <sharedItems containsSemiMixedTypes="0" containsString="0" containsNumber="1" containsInteger="1" minValue="1" maxValue="7"/>
    </cacheField>
    <cacheField name=" Y low-income households are unassisted and pay too much for rent " numFmtId="0">
      <sharedItems containsSemiMixedTypes="0" containsString="0" containsNumber="1" containsInteger="1" minValue="2" maxValue="10"/>
    </cacheField>
    <cacheField name=" Seniors using vouchers " numFmtId="0">
      <sharedItems containsSemiMixedTypes="0" containsString="0" containsNumber="1" containsInteger="1" minValue="800" maxValue="132400"/>
    </cacheField>
    <cacheField name="% of recipients who are seniors" numFmtId="0">
      <sharedItems containsSemiMixedTypes="0" containsString="0" containsNumber="1" minValue="0.05" maxValue="0.19"/>
    </cacheField>
    <cacheField name=" Disabled people using vouchers " numFmtId="0">
      <sharedItems containsSemiMixedTypes="0" containsString="0" containsNumber="1" containsInteger="1" minValue="1400" maxValue="189500"/>
    </cacheField>
    <cacheField name="% of recipients who are disabled" numFmtId="0">
      <sharedItems containsSemiMixedTypes="0" containsString="0" containsNumber="1" minValue="0.15" maxValue="0.36"/>
    </cacheField>
    <cacheField name=" Families using vouchers " numFmtId="0">
      <sharedItems containsSemiMixedTypes="0" containsString="0" containsNumber="1" containsInteger="1" minValue="700" maxValue="109400"/>
    </cacheField>
    <cacheField name=" Children using vouchers " numFmtId="0">
      <sharedItems containsSemiMixedTypes="0" containsString="0" containsNumber="1" containsInteger="1" minValue="1500" maxValue="236800"/>
    </cacheField>
    <cacheField name="% of recipients who are in families with children" numFmtId="0">
      <sharedItems containsSemiMixedTypes="0" containsString="0" containsNumber="1" minValue="0.54" maxValue="0.81"/>
    </cacheField>
    <cacheField name=" # of homeless people " numFmtId="0">
      <sharedItems containsSemiMixedTypes="0" containsString="0" containsNumber="1" containsInteger="1" minValue="900" maxValue="118100"/>
    </cacheField>
    <cacheField name="# of adults with disabilities who have been homeless for long or repeated periods" numFmtId="0">
      <sharedItems containsSemiMixedTypes="0" containsString="0" containsNumber="1" containsInteger="1" minValue="0" maxValue="31500"/>
    </cacheField>
    <cacheField name="# of homeless children under 18 during 2015-2016 school year" numFmtId="0">
      <sharedItems containsSemiMixedTypes="0" containsString="0" containsNumber="1" containsInteger="1" minValue="2100" maxValue="494600"/>
    </cacheField>
    <cacheField name="# of homeless children under 6 during 2015-2016 school year" numFmtId="0">
      <sharedItems containsSemiMixedTypes="0" containsString="0" containsNumber="1" containsInteger="1" minValue="1000" maxValue="243300"/>
    </cacheField>
    <cacheField name=" # of vouchers state could lose in 2018 if renewal funding isn't increased " numFmtId="0">
      <sharedItems containsSemiMixedTypes="0" containsString="0" containsNumber="1" containsInteger="1" minValue="200" maxValue="24100"/>
    </cacheField>
    <cacheField name="Housing instability (control group)" numFmtId="0">
      <sharedItems containsSemiMixedTypes="0" containsString="0" containsNumber="1" minValue="0.38100000000000001" maxValue="0.38100000000000001"/>
    </cacheField>
    <cacheField name="Housing instability (voucher group)" numFmtId="0">
      <sharedItems containsSemiMixedTypes="0" containsString="0" containsNumber="1" minValue="0.17" maxValue="0.17"/>
    </cacheField>
    <cacheField name="Food insecurity (control group)" numFmtId="0">
      <sharedItems containsSemiMixedTypes="0" containsString="0" containsNumber="1" minValue="0.48499999999999999" maxValue="0.48499999999999999"/>
    </cacheField>
    <cacheField name="Food insecurity (voucher group)" numFmtId="0">
      <sharedItems containsSemiMixedTypes="0" containsString="0" containsNumber="1" minValue="0.38900000000000001" maxValue="0.38900000000000001"/>
    </cacheField>
    <cacheField name="Domestic violence (control group)" numFmtId="0">
      <sharedItems containsSemiMixedTypes="0" containsString="0" containsNumber="1" minValue="0.11799999999999999" maxValue="0.11799999999999999"/>
    </cacheField>
    <cacheField name="Domestic violence (voucher group)" numFmtId="0">
      <sharedItems containsSemiMixedTypes="0" containsString="0" containsNumber="1" minValue="7.8E-2" maxValue="7.8E-2"/>
    </cacheField>
    <cacheField name="Child separations (control group)" numFmtId="0">
      <sharedItems containsSemiMixedTypes="0" containsString="0" containsNumber="1" minValue="0.16900000000000001" maxValue="0.16900000000000001"/>
    </cacheField>
    <cacheField name="Child separations (voucher group)" numFmtId="0">
      <sharedItems containsSemiMixedTypes="0" containsString="0" containsNumber="1" minValue="9.8000000000000004E-2" maxValue="9.8000000000000004E-2"/>
    </cacheField>
    <cacheField name="% of non-disabled, working-age voucher hoseholds who had at least one member working/worked recently" numFmtId="0">
      <sharedItems containsSemiMixedTypes="0" containsString="0" containsNumber="1" minValue="0.49" maxValue="0.83"/>
    </cacheField>
    <cacheField name="$ property owners received in assistance payments in 2016" numFmtId="0">
      <sharedItems containsSemiMixedTypes="0" containsString="0" containsNumber="1" containsInteger="1" minValue="12657000" maxValue="3103715000"/>
    </cacheField>
    <cacheField name=" # of voucher recipients in rural areas and small towns " numFmtId="0">
      <sharedItems containsMixedTypes="1" containsNumber="1" containsInteger="1" minValue="400" maxValue="497200"/>
    </cacheField>
    <cacheField name="% of voucher recipients by urban" numFmtId="0">
      <sharedItems containsSemiMixedTypes="0" containsString="0" containsNumber="1" minValue="0.03" maxValue="0.95"/>
    </cacheField>
    <cacheField name="% of voucher recipients by suburban/exurban" numFmtId="0">
      <sharedItems containsSemiMixedTypes="0" containsString="0" containsNumber="1" minValue="0.05" maxValue="0.76"/>
    </cacheField>
    <cacheField name="% of voucher recipients by small town/rural" numFmtId="0">
      <sharedItems containsSemiMixedTypes="0" containsString="0" containsNumber="1" minValue="0" maxValue="0.52"/>
    </cacheField>
    <cacheField name="# families with children who use vouchers to live in nhoods with &lt;20% poverty rate" numFmtId="0">
      <sharedItems containsSemiMixedTypes="0" containsString="0" containsNumber="1" containsInteger="1" minValue="600" maxValue="45000"/>
    </cacheField>
    <cacheField name="80% of Area Median Income for a family of three" numFmtId="0">
      <sharedItems containsSemiMixedTypes="0" containsString="0" containsNumber="1" containsInteger="1" minValue="35200" maxValue="59200"/>
    </cacheField>
    <cacheField name="Count_All Low-Income Renters" numFmtId="3">
      <sharedItems containsSemiMixedTypes="0" containsString="0" containsNumber="1" containsInteger="1" minValue="94000" maxValue="9930000"/>
    </cacheField>
    <cacheField name="Count)Paying 30-50% of income for housing" numFmtId="3">
      <sharedItems containsSemiMixedTypes="0" containsString="0" containsNumber="1" containsInteger="1" minValue="26000" maxValue="3318000"/>
    </cacheField>
    <cacheField name="Count_Paying 50% or more of income for housing" numFmtId="3">
      <sharedItems containsSemiMixedTypes="0" containsString="0" containsNumber="1" containsInteger="1" minValue="24000" maxValue="4067000"/>
    </cacheField>
    <cacheField name="Households in Other HUD Programs" numFmtId="3">
      <sharedItems containsSemiMixedTypes="0" containsString="0" containsNumber="1" containsInteger="1" minValue="400" maxValue="71200"/>
    </cacheField>
    <cacheField name="Section 8 Vouchers$" numFmtId="164">
      <sharedItems containsSemiMixedTypes="0" containsString="0" containsNumber="1" containsInteger="1" minValue="15100000" maxValue="5416200000"/>
    </cacheField>
    <cacheField name="Section 8 Project-Based$" numFmtId="164">
      <sharedItems containsSemiMixedTypes="0" containsString="0" containsNumber="1" containsInteger="1" minValue="11900000" maxValue="1778600000"/>
    </cacheField>
    <cacheField name="Public Housing _x000a_$" numFmtId="164">
      <sharedItems containsSemiMixedTypes="0" containsString="0" containsNumber="1" containsInteger="1" minValue="2600000" maxValue="1766300000"/>
    </cacheField>
    <cacheField name="Supportive Elderly (202)$" numFmtId="164">
      <sharedItems containsSemiMixedTypes="0" containsString="0" containsNumber="1" containsInteger="1" minValue="200000" maxValue="112600000"/>
    </cacheField>
    <cacheField name="Supportive Disabled (811)$" numFmtId="164">
      <sharedItems containsSemiMixedTypes="0" containsString="0" containsNumber="1" containsInteger="1" minValue="200000" maxValue="18300000"/>
    </cacheField>
    <cacheField name="HOPWA _x000a_Tenant-Based Rental Assistance$" numFmtId="164">
      <sharedItems containsSemiMixedTypes="0" containsString="0" containsNumber="1" containsInteger="1" minValue="0" maxValue="44000000"/>
    </cacheField>
    <cacheField name="McKinney-Vento Rental Assistance$" numFmtId="164">
      <sharedItems containsSemiMixedTypes="0" containsString="0" containsNumber="1" containsInteger="1" minValue="100000" maxValue="385800000"/>
    </cacheField>
    <cacheField name="McKinney-Vento ESG$" numFmtId="164">
      <sharedItems containsSemiMixedTypes="0" containsString="0" containsNumber="1" containsInteger="1" minValue="300000" maxValue="34100000"/>
    </cacheField>
    <cacheField name="USDA Rural Rental Assistance$" numFmtId="164">
      <sharedItems containsSemiMixedTypes="0" containsString="0" containsNumber="1" containsInteger="1" minValue="0" maxValue="138800000"/>
    </cacheField>
    <cacheField name="Poverty rate by state" numFmtId="0">
      <sharedItems containsSemiMixedTypes="0" containsString="0" containsNumber="1" minValue="7.5999999999999998E-2" maxValue="0.20300000000000001"/>
    </cacheField>
    <cacheField name="White" numFmtId="0">
      <sharedItems containsSemiMixedTypes="0" containsString="0" containsNumber="1" minValue="0.19600000000000001" maxValue="0.90600000000000003"/>
    </cacheField>
    <cacheField name="Black" numFmtId="0">
      <sharedItems containsSemiMixedTypes="0" containsString="0" containsNumber="1" minValue="4.0000000000000001E-3" maxValue="0.43099999999999999"/>
    </cacheField>
    <cacheField name="Hispanic" numFmtId="0">
      <sharedItems containsSemiMixedTypes="0" containsString="0" containsNumber="1" minValue="1.7000000000000001E-2" maxValue="0.503"/>
    </cacheField>
    <cacheField name="Asian" numFmtId="0">
      <sharedItems containsSemiMixedTypes="0" containsString="0" containsNumber="1" minValue="7.0000000000000001E-3" maxValue="0.375"/>
    </cacheField>
    <cacheField name="American Indian/Alaska Native" numFmtId="0">
      <sharedItems containsMixedTypes="1" containsNumber="1" minValue="0" maxValue="0.13800000000000001"/>
    </cacheField>
    <cacheField name="Native Hawaiian/Other Pacific Islander" numFmtId="0">
      <sharedItems containsSemiMixedTypes="0" containsString="0" containsNumber="1" minValue="0" maxValue="9.7000000000000003E-2"/>
    </cacheField>
    <cacheField name="Native" numFmtId="0">
      <sharedItems containsSemiMixedTypes="0" containsString="0" containsNumber="1" minValue="0" maxValue="0.15300000000000002"/>
    </cacheField>
    <cacheField name="Multiple Races" numFmtId="0">
      <sharedItems containsSemiMixedTypes="0" containsString="0" containsNumber="1" minValue="3.5000000000000003E-2" maxValue="0.20899999999999999"/>
    </cacheField>
    <cacheField name="Basic Assistance" numFmtId="0">
      <sharedItems containsSemiMixedTypes="0" containsString="0" containsNumber="1" minValue="0.04" maxValue="0.75"/>
    </cacheField>
    <cacheField name="Work Activities" numFmtId="0">
      <sharedItems containsSemiMixedTypes="0" containsString="0" containsNumber="1" minValue="2E-3" maxValue="0.34"/>
    </cacheField>
    <cacheField name="Work Supports and Supportive Services" numFmtId="0">
      <sharedItems containsSemiMixedTypes="0" containsString="0" containsNumber="1" minValue="0" maxValue="0.13"/>
    </cacheField>
    <cacheField name="Child Care" numFmtId="0">
      <sharedItems containsSemiMixedTypes="0" containsString="0" containsNumber="1" minValue="0" maxValue="0.47"/>
    </cacheField>
    <cacheField name="Administration and Systems" numFmtId="0">
      <sharedItems containsSemiMixedTypes="0" containsString="0" containsNumber="1" minValue="0.02" maxValue="0.48"/>
    </cacheField>
    <cacheField name="Tax Credits" numFmtId="0">
      <sharedItems containsSemiMixedTypes="0" containsString="0" containsNumber="1" minValue="0" maxValue="0.41"/>
    </cacheField>
    <cacheField name="Pre-K" numFmtId="0">
      <sharedItems containsSemiMixedTypes="0" containsString="0" containsNumber="1" minValue="0" maxValue="0.42"/>
    </cacheField>
    <cacheField name="Child Welfare" numFmtId="0">
      <sharedItems containsSemiMixedTypes="0" containsString="0" containsNumber="1" minValue="0" maxValue="0.67"/>
    </cacheField>
    <cacheField name="Other Services" numFmtId="0">
      <sharedItems containsSemiMixedTypes="0" containsString="0" containsNumber="1" minValue="2E-3" maxValue="0.45"/>
    </cacheField>
    <cacheField name="# of FUP vouchers issued (2017 - 2019)" numFmtId="0">
      <sharedItems containsSemiMixedTypes="0" containsString="0" containsNumber="1" containsInteger="1" minValue="0" maxValue="1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n v="2"/>
    <n v="0"/>
    <n v="1"/>
    <m/>
    <n v="179356"/>
    <n v="0"/>
    <m/>
    <n v="1000"/>
    <n v="5.5755034679631503"/>
    <n v="2"/>
    <n v="9082"/>
    <n v="50.636722496041394"/>
    <n v="339"/>
    <n v="3.732658004844748E-2"/>
    <n v="1212"/>
    <n v="24"/>
    <n v="13273"/>
    <n v="33130"/>
    <n v="50578"/>
    <n v="35"/>
    <n v="63"/>
    <n v="94"/>
    <n v="103"/>
    <x v="0"/>
    <n v="32"/>
    <n v="5"/>
    <n v="0"/>
    <n v="2718"/>
    <n v="0"/>
    <n v="126.9"/>
    <n v="300889"/>
    <n v="17400"/>
    <n v="9000"/>
    <n v="0.71184871727056331"/>
    <s v="3 in 10"/>
    <n v="0.18667734920453244"/>
    <n v="3300"/>
    <n v="0.27675403456564041"/>
    <n v="4800"/>
    <n v="0.57451070161382622"/>
    <n v="10000"/>
    <n v="5800"/>
    <n v="0.58859617466618552"/>
    <n v="70000000"/>
    <n v="6000"/>
    <n v="1200"/>
    <n v="9.1569202625392018E-2"/>
    <n v="41900"/>
    <n v="18500"/>
    <n v="0.35079353625141896"/>
    <n v="0.37322376150897923"/>
    <n v="7.1801045521658113E-2"/>
    <n v="0.19556698206320955"/>
    <n v="7.1069101529360093E-2"/>
    <n v="1950"/>
    <n v="3580"/>
    <n v="67600"/>
    <n v="4800"/>
    <n v="1200"/>
    <n v="1100"/>
    <n v="400"/>
    <n v="700"/>
    <n v="10600"/>
    <n v="5100"/>
    <n v="0.67"/>
    <n v="2"/>
    <n v="3"/>
    <n v="1300"/>
    <n v="0.13"/>
    <n v="2500"/>
    <n v="0.23"/>
    <n v="1800"/>
    <n v="4200"/>
    <n v="0.66"/>
    <n v="1900"/>
    <n v="100"/>
    <n v="9900"/>
    <n v="4900"/>
    <n v="400"/>
    <n v="0.38100000000000001"/>
    <n v="0.17"/>
    <n v="0.48499999999999999"/>
    <n v="0.38900000000000001"/>
    <n v="0.11799999999999999"/>
    <n v="7.8E-2"/>
    <n v="0.16900000000000001"/>
    <n v="9.8000000000000004E-2"/>
    <n v="0.66"/>
    <n v="34900000"/>
    <n v="3000"/>
    <n v="0.46"/>
    <n v="0.25"/>
    <n v="0.28999999999999998"/>
    <n v="1400"/>
    <n v="59200"/>
    <n v="125000"/>
    <n v="34000"/>
    <n v="42000"/>
    <n v="1200"/>
    <n v="33600000"/>
    <n v="11900000"/>
    <n v="9200000"/>
    <n v="1600000"/>
    <n v="1200000"/>
    <n v="200000"/>
    <n v="3200000"/>
    <n v="400000"/>
    <n v="8200000"/>
  </r>
  <r>
    <x v="1"/>
    <x v="1"/>
    <n v="1"/>
    <n v="0"/>
    <n v="0"/>
    <m/>
    <n v="8772631"/>
    <n v="0"/>
    <m/>
    <n v="17203"/>
    <n v="1.9609852506049701"/>
    <n v="33"/>
    <n v="72070"/>
    <n v="8.2153233163460317"/>
    <n v="6242"/>
    <n v="8.6610240044401279E-2"/>
    <n v="1526"/>
    <n v="22"/>
    <n v="998510"/>
    <n v="29350"/>
    <n v="81133"/>
    <n v="24"/>
    <n v="32"/>
    <n v="66"/>
    <n v="85"/>
    <x v="1"/>
    <n v="51"/>
    <n v="16"/>
    <n v="5"/>
    <n v="132901"/>
    <n v="1"/>
    <n v="201.9"/>
    <n v="554886"/>
    <n v="1046600"/>
    <n v="536000"/>
    <n v="0.67734195590224988"/>
    <s v="4 in 10"/>
    <n v="0.26308920407588055"/>
    <n v="275400"/>
    <n v="0.27755924883795363"/>
    <n v="290500"/>
    <n v="0.50318207224034894"/>
    <n v="526600"/>
    <n v="282900"/>
    <n v="0.65540952949885067"/>
    <n v="7828000000"/>
    <n v="49700"/>
    <n v="1610"/>
    <n v="0.35827618443552267"/>
    <n v="4066700"/>
    <n v="1658300"/>
    <n v="0.31426321694835074"/>
    <n v="0.3583042691648492"/>
    <n v="0.12131546858618443"/>
    <n v="0.1342106628834295"/>
    <n v="2.1287238515010118E-2"/>
    <n v="161550"/>
    <n v="271530"/>
    <n v="64850"/>
    <n v="307800"/>
    <n v="25600"/>
    <n v="97300"/>
    <n v="15900"/>
    <n v="18300"/>
    <n v="710900"/>
    <n v="304500"/>
    <n v="0.64"/>
    <n v="3"/>
    <n v="4"/>
    <n v="132400"/>
    <n v="0.19"/>
    <n v="189500"/>
    <n v="0.27"/>
    <n v="109400"/>
    <n v="236800"/>
    <n v="0.6"/>
    <n v="118100"/>
    <n v="31500"/>
    <n v="494600"/>
    <n v="243300"/>
    <n v="24100"/>
    <n v="0.38100000000000001"/>
    <n v="0.17"/>
    <n v="0.48499999999999999"/>
    <n v="0.38900000000000001"/>
    <n v="0.11799999999999999"/>
    <n v="7.8E-2"/>
    <n v="0.16900000000000001"/>
    <n v="9.8000000000000004E-2"/>
    <n v="0.7"/>
    <n v="3103715000"/>
    <n v="23900"/>
    <n v="0.76"/>
    <n v="0.21"/>
    <n v="0.03"/>
    <n v="45000"/>
    <n v="50400"/>
    <n v="9930000"/>
    <n v="3318000"/>
    <n v="4067000"/>
    <n v="71200"/>
    <n v="5416200000"/>
    <n v="1566000000"/>
    <n v="175300000"/>
    <n v="78800000"/>
    <n v="18300000"/>
    <n v="14300000"/>
    <n v="385800000"/>
    <n v="34100000"/>
    <n v="138800000"/>
  </r>
  <r>
    <x v="2"/>
    <x v="1"/>
    <n v="1"/>
    <n v="0"/>
    <n v="0"/>
    <m/>
    <n v="125835"/>
    <n v="0"/>
    <m/>
    <n v="184"/>
    <n v="1.4622322883140599"/>
    <n v="41"/>
    <n v="724"/>
    <n v="5.7535661779314173"/>
    <n v="110"/>
    <n v="0.15193370165745856"/>
    <n v="1765"/>
    <n v="29"/>
    <n v="32990"/>
    <n v="41400"/>
    <n v="71400"/>
    <n v="40"/>
    <n v="65"/>
    <n v="94"/>
    <n v="102"/>
    <x v="2"/>
    <n v="21"/>
    <n v="7"/>
    <n v="0"/>
    <n v="31278"/>
    <n v="0"/>
    <s v="NA"/>
    <n v="626911"/>
    <n v="72200"/>
    <n v="38000"/>
    <n v="0.5978157990535129"/>
    <s v="5 in 10"/>
    <n v="0.14727245057483987"/>
    <n v="10600"/>
    <n v="0.24875140078305502"/>
    <n v="18000"/>
    <n v="0.55751857334569255"/>
    <n v="40200"/>
    <n v="16600"/>
    <n v="0.44051825677267376"/>
    <n v="457000000"/>
    <n v="0"/>
    <n v="1600"/>
    <n v="0.65561416110564408"/>
    <n v="75400"/>
    <n v="40700"/>
    <n v="0.2672459538339082"/>
    <n v="0.35034491907667814"/>
    <n v="0.12466171398248872"/>
    <n v="0.19393738392146459"/>
    <n v="3.1201910321040062E-2"/>
    <n v="6380"/>
    <n v="6600"/>
    <n v="74100"/>
    <n v="12200"/>
    <n v="6200"/>
    <n v="9200"/>
    <n v="500"/>
    <n v="0"/>
    <n v="26400"/>
    <n v="11400"/>
    <n v="0.57999999999999996"/>
    <n v="7"/>
    <n v="10"/>
    <n v="3100"/>
    <n v="0.12"/>
    <n v="6100"/>
    <n v="0.23"/>
    <n v="4200"/>
    <n v="8600"/>
    <n v="0.62"/>
    <n v="8400"/>
    <n v="1600"/>
    <n v="12000"/>
    <n v="5900"/>
    <n v="900"/>
    <n v="0.38100000000000001"/>
    <n v="0.17"/>
    <n v="0.48499999999999999"/>
    <n v="0.38900000000000001"/>
    <n v="0.11799999999999999"/>
    <n v="7.8E-2"/>
    <n v="0.16900000000000001"/>
    <n v="9.8000000000000004E-2"/>
    <n v="0.49"/>
    <n v="161161000"/>
    <s v=" -   "/>
    <n v="0.95"/>
    <n v="0.05"/>
    <n v="0"/>
    <n v="900"/>
    <n v="53400"/>
    <n v="162000"/>
    <n v="40000"/>
    <n v="75000"/>
    <n v="10700"/>
    <n v="209600000"/>
    <n v="160400000"/>
    <n v="54100000"/>
    <n v="2800000"/>
    <n v="1100000"/>
    <n v="7800000"/>
    <n v="19600000"/>
    <n v="1300000"/>
    <n v="0"/>
  </r>
  <r>
    <x v="3"/>
    <x v="0"/>
    <n v="2"/>
    <n v="0"/>
    <n v="1"/>
    <m/>
    <n v="304399"/>
    <n v="0"/>
    <m/>
    <n v="744"/>
    <n v="2.4441604604482898"/>
    <n v="24"/>
    <n v="2556"/>
    <n v="8.3968738399272009"/>
    <n v="273"/>
    <n v="0.1068075117370892"/>
    <n v="1408"/>
    <n v="22"/>
    <n v="27014"/>
    <n v="30770"/>
    <n v="84510"/>
    <n v="34"/>
    <n v="44"/>
    <n v="74"/>
    <n v="89"/>
    <x v="3"/>
    <n v="52"/>
    <n v="19"/>
    <n v="9"/>
    <n v="2476"/>
    <n v="0"/>
    <n v="315"/>
    <n v="636451"/>
    <n v="52800"/>
    <n v="22000"/>
    <n v="0.66784904709931991"/>
    <s v="4 in 10"/>
    <n v="0.18885753782642453"/>
    <n v="10000"/>
    <n v="0.21230139943568088"/>
    <n v="11200"/>
    <n v="0.63877894976044847"/>
    <n v="33700"/>
    <n v="18500"/>
    <n v="0.71846846846846846"/>
    <n v="284000000"/>
    <n v="12600"/>
    <n v="1650"/>
    <n v="0.40678148840486872"/>
    <n v="124400"/>
    <n v="51900"/>
    <n v="0.32349976527615076"/>
    <n v="0.39216052260004919"/>
    <n v="0.12471687136700328"/>
    <n v="0.12411268782620331"/>
    <n v="6.4075864299601507E-2"/>
    <n v="6460"/>
    <n v="3600"/>
    <n v="71850"/>
    <n v="10300"/>
    <n v="4800"/>
    <n v="3000"/>
    <n v="800"/>
    <n v="900"/>
    <n v="28500"/>
    <n v="10000"/>
    <n v="0.64"/>
    <n v="3"/>
    <n v="4"/>
    <n v="3100"/>
    <n v="0.11"/>
    <n v="5100"/>
    <n v="0.18"/>
    <n v="5000"/>
    <n v="12200"/>
    <n v="0.74"/>
    <n v="7900"/>
    <n v="1900"/>
    <n v="7500"/>
    <n v="3700"/>
    <n v="800"/>
    <n v="0.38100000000000001"/>
    <n v="0.17"/>
    <n v="0.48499999999999999"/>
    <n v="0.38900000000000001"/>
    <n v="0.11799999999999999"/>
    <n v="7.8E-2"/>
    <n v="0.16900000000000001"/>
    <n v="9.8000000000000004E-2"/>
    <n v="0.83"/>
    <n v="114072000"/>
    <n v="8800"/>
    <n v="0.36"/>
    <n v="0.33"/>
    <n v="0.31"/>
    <n v="3600"/>
    <n v="59200"/>
    <n v="308000"/>
    <n v="89000"/>
    <n v="124000"/>
    <n v="3000"/>
    <n v="170900000"/>
    <n v="42900000"/>
    <n v="40700000"/>
    <n v="3300000"/>
    <n v="1200000"/>
    <n v="1100000"/>
    <n v="10600000"/>
    <n v="1200000"/>
    <n v="12200000"/>
  </r>
  <r>
    <x v="4"/>
    <x v="1"/>
    <n v="1"/>
    <n v="0"/>
    <n v="0"/>
    <m/>
    <n v="1082943"/>
    <n v="0"/>
    <m/>
    <n v="1768"/>
    <n v="1.63258823409911"/>
    <n v="39"/>
    <n v="5852"/>
    <n v="5.4037931820973029"/>
    <n v="602"/>
    <n v="0.10287081339712918"/>
    <n v="844"/>
    <n v="32"/>
    <n v="113468"/>
    <n v="26500"/>
    <n v="36786"/>
    <n v="39"/>
    <n v="57"/>
    <n v="97"/>
    <n v="105"/>
    <x v="4"/>
    <n v="31"/>
    <n v="6"/>
    <n v="1"/>
    <n v="16853"/>
    <n v="0"/>
    <n v="86"/>
    <n v="166565"/>
    <n v="197700"/>
    <n v="94000"/>
    <n v="0.69226935945808299"/>
    <s v="4 in 10"/>
    <n v="0.13704351695472336"/>
    <n v="27100"/>
    <n v="0.214358673557104"/>
    <n v="42400"/>
    <n v="0.68667388072531632"/>
    <n v="135700"/>
    <n v="87000"/>
    <n v="0.49611861137897784"/>
    <n v="733000000"/>
    <n v="41900"/>
    <n v="870"/>
    <n v="9.3185107547548857E-2"/>
    <n v="357600"/>
    <n v="169400"/>
    <n v="0.36034501554062226"/>
    <n v="0.29971182419463949"/>
    <n v="8.8152266798565443E-2"/>
    <n v="0.17397393653764656"/>
    <n v="2.1839504389532138E-2"/>
    <n v="3170"/>
    <n v="17330"/>
    <n v="46600"/>
    <n v="47100"/>
    <n v="16400"/>
    <n v="14500"/>
    <n v="2800"/>
    <n v="7700"/>
    <n v="121500"/>
    <n v="47800"/>
    <n v="0.68"/>
    <n v="7"/>
    <n v="10"/>
    <n v="8200"/>
    <n v="7.0000000000000007E-2"/>
    <n v="24200"/>
    <n v="0.2"/>
    <n v="26500"/>
    <n v="59800"/>
    <n v="0.77"/>
    <n v="4000"/>
    <n v="600"/>
    <n v="39900"/>
    <n v="19600"/>
    <n v="3800"/>
    <n v="0.38100000000000001"/>
    <n v="0.17"/>
    <n v="0.48499999999999999"/>
    <n v="0.38900000000000001"/>
    <n v="0.11799999999999999"/>
    <n v="7.8E-2"/>
    <n v="0.16900000000000001"/>
    <n v="9.8000000000000004E-2"/>
    <n v="0.69"/>
    <n v="326111000"/>
    <n v="14000"/>
    <n v="0.45"/>
    <n v="0.44"/>
    <n v="0.12"/>
    <n v="5500"/>
    <n v="41300"/>
    <n v="848000"/>
    <n v="262000"/>
    <n v="358000"/>
    <n v="5800"/>
    <n v="407200000"/>
    <n v="111600000"/>
    <n v="102800000"/>
    <n v="7700000"/>
    <n v="4700000"/>
    <n v="3500000"/>
    <n v="40700000"/>
    <n v="4300000"/>
    <n v="50100000"/>
  </r>
  <r>
    <x v="5"/>
    <x v="0"/>
    <n v="2"/>
    <n v="0"/>
    <n v="1"/>
    <m/>
    <n v="235070"/>
    <n v="0"/>
    <m/>
    <n v="1303"/>
    <n v="5.54302973582337"/>
    <n v="3"/>
    <n v="5037"/>
    <n v="21.427659846003319"/>
    <n v="313"/>
    <n v="6.2140162795314674E-2"/>
    <n v="831"/>
    <n v="21"/>
    <n v="15741"/>
    <n v="26500"/>
    <n v="36718"/>
    <n v="45"/>
    <n v="87"/>
    <n v="98"/>
    <n v="103"/>
    <x v="5"/>
    <n v="13"/>
    <n v="5"/>
    <n v="2"/>
    <n v="2092"/>
    <n v="0"/>
    <n v="106.3"/>
    <n v="277801"/>
    <n v="24800"/>
    <n v="14000"/>
    <n v="0.73801115241635684"/>
    <s v="3 in 10"/>
    <n v="0.22366835382019765"/>
    <n v="5600"/>
    <n v="0.29926890013657909"/>
    <n v="7500"/>
    <n v="0.53281915320960871"/>
    <n v="13200"/>
    <n v="7800"/>
    <n v="0.51874366767983793"/>
    <n v="86000000"/>
    <n v="11700"/>
    <n v="830"/>
    <n v="0.18012872298217306"/>
    <n v="50500"/>
    <n v="28200"/>
    <n v="0.24604402078380491"/>
    <n v="0.44396937360811506"/>
    <n v="0.13816324882470626"/>
    <n v="0.22519034744974673"/>
    <n v="4.7284946192070375E-2"/>
    <n v="1550"/>
    <n v="4220"/>
    <n v="51900"/>
    <n v="5700"/>
    <n v="1600"/>
    <n v="3700"/>
    <n v="600"/>
    <n v="1700"/>
    <n v="11300"/>
    <n v="5800"/>
    <n v="0.72"/>
    <n v="3"/>
    <n v="5"/>
    <n v="1500"/>
    <n v="0.13"/>
    <n v="3600"/>
    <n v="0.32"/>
    <n v="2100"/>
    <n v="4300"/>
    <n v="0.63"/>
    <n v="1400"/>
    <n v="100"/>
    <n v="6000"/>
    <n v="3000"/>
    <n v="500"/>
    <n v="0.38100000000000001"/>
    <n v="0.17"/>
    <n v="0.48499999999999999"/>
    <n v="0.38900000000000001"/>
    <n v="0.11799999999999999"/>
    <n v="7.8E-2"/>
    <n v="0.16900000000000001"/>
    <n v="9.8000000000000004E-2"/>
    <n v="0.63"/>
    <n v="30891000"/>
    <n v="5700"/>
    <n v="0.2"/>
    <n v="0.28999999999999998"/>
    <n v="0.51"/>
    <n v="1200"/>
    <n v="44400"/>
    <n v="180000"/>
    <n v="50000"/>
    <n v="51000"/>
    <n v="1200"/>
    <n v="39300000"/>
    <n v="25400000"/>
    <n v="7400000"/>
    <n v="1900000"/>
    <n v="800000"/>
    <n v="600000"/>
    <n v="1600000"/>
    <n v="700000"/>
    <n v="8200000"/>
  </r>
  <r>
    <x v="6"/>
    <x v="1"/>
    <n v="1"/>
    <n v="0"/>
    <n v="0"/>
    <m/>
    <n v="256376"/>
    <n v="0"/>
    <m/>
    <n v="440"/>
    <n v="1.7162292882329"/>
    <n v="37"/>
    <n v="5511"/>
    <n v="21.495771835117171"/>
    <n v="241"/>
    <n v="4.3730720377426965E-2"/>
    <n v="1142"/>
    <n v="21"/>
    <n v="20358"/>
    <n v="32720"/>
    <n v="54674"/>
    <n v="38"/>
    <n v="67"/>
    <n v="101"/>
    <n v="103"/>
    <x v="6"/>
    <n v="22"/>
    <n v="3"/>
    <n v="0"/>
    <n v="7429"/>
    <n v="0"/>
    <n v="108.1"/>
    <n v="290163"/>
    <n v="38900"/>
    <n v="23000"/>
    <n v="0.79819674955493025"/>
    <s v="3 in 10"/>
    <n v="0.30490843243520921"/>
    <n v="11900"/>
    <n v="0.34595330439472943"/>
    <n v="13500"/>
    <n v="0.45036344489250763"/>
    <n v="17500"/>
    <n v="9800"/>
    <n v="0.69284064665127021"/>
    <n v="212000000"/>
    <n v="14000"/>
    <n v="1150"/>
    <n v="0.11695309661703505"/>
    <n v="59300"/>
    <n v="33600"/>
    <n v="0.2419897750319196"/>
    <n v="0.36605974294275129"/>
    <n v="0.19151126594463816"/>
    <n v="0.28099392675273349"/>
    <n v="5.3334671521152434E-2"/>
    <n v="1680"/>
    <n v="3970"/>
    <n v="70700"/>
    <n v="9900"/>
    <n v="3700"/>
    <n v="5600"/>
    <n v="1200"/>
    <n v="2000"/>
    <n v="19300"/>
    <n v="9700"/>
    <n v="0.75"/>
    <n v="3"/>
    <n v="5"/>
    <n v="2800"/>
    <n v="0.14000000000000001"/>
    <n v="7000"/>
    <n v="0.36"/>
    <n v="3400"/>
    <n v="6600"/>
    <n v="0.59"/>
    <n v="1400"/>
    <n v="300"/>
    <n v="6600"/>
    <n v="3200"/>
    <n v="800"/>
    <n v="0.38100000000000001"/>
    <n v="0.17"/>
    <n v="0.48499999999999999"/>
    <n v="0.38900000000000001"/>
    <n v="0.11799999999999999"/>
    <n v="7.8E-2"/>
    <n v="0.16900000000000001"/>
    <n v="9.8000000000000004E-2"/>
    <n v="0.75"/>
    <n v="75255000"/>
    <n v="6200"/>
    <n v="0.33"/>
    <n v="0.35"/>
    <n v="0.32"/>
    <n v="2400"/>
    <n v="57400"/>
    <n v="194000"/>
    <n v="64000"/>
    <n v="59000"/>
    <n v="1100"/>
    <n v="104700000"/>
    <n v="60900000"/>
    <n v="19200000"/>
    <n v="5500000"/>
    <n v="200000"/>
    <n v="600000"/>
    <n v="6100000"/>
    <n v="1100000"/>
    <n v="14200000"/>
  </r>
  <r>
    <x v="7"/>
    <x v="2"/>
    <s v="Not Inlcuded"/>
    <n v="1"/>
    <n v="0"/>
    <n v="2"/>
    <n v="208294"/>
    <n v="9.6018128222608405E-3"/>
    <n v="24"/>
    <n v="229"/>
    <n v="1.09940756814886"/>
    <n v="48"/>
    <n v="810"/>
    <n v="3.8887341930156412"/>
    <n v="88"/>
    <n v="0.10864197530864197"/>
    <n v="1097"/>
    <n v="27"/>
    <n v="21197"/>
    <n v="26500"/>
    <n v="47333"/>
    <n v="27"/>
    <n v="58"/>
    <n v="97"/>
    <n v="101"/>
    <x v="7"/>
    <n v="36"/>
    <n v="8"/>
    <n v="0"/>
    <n v="17668"/>
    <n v="0"/>
    <n v="103.1"/>
    <n v="254108"/>
    <n v="27900"/>
    <n v="14000"/>
    <n v="0.70336367233874164"/>
    <s v="4 in 10"/>
    <n v="0.18812661128616442"/>
    <n v="5300"/>
    <n v="0.20155399598968776"/>
    <n v="5600"/>
    <n v="0.63814093382984816"/>
    <n v="17800"/>
    <n v="11000"/>
    <n v="0.57578575413799515"/>
    <n v="142000000"/>
    <n v="2200"/>
    <n v="1120"/>
    <n v="0.14568616493586575"/>
    <n v="56900"/>
    <n v="27000"/>
    <n v="0.30087298659781136"/>
    <n v="0.35629094869227662"/>
    <n v="9.7240519225026786E-2"/>
    <n v="0.14405157120022483"/>
    <n v="4.0522738051325287E-2"/>
    <n v="1170"/>
    <n v="3550"/>
    <n v="59750"/>
    <n v="5000"/>
    <n v="1900"/>
    <n v="4400"/>
    <n v="700"/>
    <n v="1300"/>
    <n v="11600"/>
    <n v="4600"/>
    <n v="0.67"/>
    <n v="7"/>
    <n v="10"/>
    <n v="900"/>
    <n v="0.08"/>
    <n v="2500"/>
    <n v="0.21"/>
    <n v="2500"/>
    <n v="5400"/>
    <n v="0.76"/>
    <n v="1100"/>
    <n v="100"/>
    <n v="6400"/>
    <n v="3100"/>
    <n v="400"/>
    <n v="0.38100000000000001"/>
    <n v="0.17"/>
    <n v="0.48499999999999999"/>
    <n v="0.38900000000000001"/>
    <n v="0.11799999999999999"/>
    <n v="7.8E-2"/>
    <n v="0.16900000000000001"/>
    <n v="9.8000000000000004E-2"/>
    <n v="0.71"/>
    <n v="35722000"/>
    <n v="400"/>
    <n v="0.56000000000000005"/>
    <n v="0.41"/>
    <n v="0.03"/>
    <n v="1300"/>
    <n v="51300"/>
    <n v="144000"/>
    <n v="48000"/>
    <n v="57000"/>
    <n v="1000"/>
    <n v="59400000"/>
    <n v="43900000"/>
    <n v="16900000"/>
    <n v="2300000"/>
    <n v="1500000"/>
    <n v="1100000"/>
    <n v="6700000"/>
    <n v="600000"/>
    <n v="9300000"/>
  </r>
  <r>
    <x v="8"/>
    <x v="1"/>
    <n v="1"/>
    <n v="0"/>
    <n v="0"/>
    <m/>
    <n v="947243"/>
    <n v="0"/>
    <m/>
    <n v="1187"/>
    <n v="1.25311034233032"/>
    <n v="45"/>
    <n v="3870"/>
    <n v="4.0855408802176418"/>
    <n v="560"/>
    <n v="0.14470284237726097"/>
    <n v="872"/>
    <n v="19"/>
    <n v="43623"/>
    <n v="27810"/>
    <n v="46136"/>
    <n v="33"/>
    <n v="57"/>
    <n v="96"/>
    <n v="102"/>
    <x v="2"/>
    <n v="25"/>
    <n v="4"/>
    <n v="1"/>
    <n v="7060"/>
    <n v="0"/>
    <n v="98.4"/>
    <n v="348376"/>
    <n v="42000"/>
    <n v="21000"/>
    <n v="0.75458392101551486"/>
    <s v="3 in 10"/>
    <n v="0.17962019894341058"/>
    <n v="7500"/>
    <n v="0.31100375993527202"/>
    <n v="13100"/>
    <n v="0.57824472895150159"/>
    <n v="24200"/>
    <n v="14300"/>
    <n v="0.59146885597001608"/>
    <n v="172000000"/>
    <n v="4000"/>
    <n v="1100"/>
    <n v="0.22298303257605648"/>
    <n v="141800"/>
    <n v="59700"/>
    <n v="0.33965229553898824"/>
    <n v="0.39939775726059323"/>
    <n v="7.7168585960220373E-2"/>
    <n v="0.1435348822651458"/>
    <n v="2.3633721275511419E-2"/>
    <n v="3130"/>
    <n v="13750"/>
    <n v="61400"/>
    <n v="10900"/>
    <n v="1500"/>
    <n v="4100"/>
    <n v="700"/>
    <n v="1700"/>
    <n v="26000"/>
    <n v="11000"/>
    <n v="0.74"/>
    <n v="3"/>
    <n v="5"/>
    <n v="2600"/>
    <n v="0.1"/>
    <n v="7300"/>
    <n v="0.28000000000000003"/>
    <n v="4600"/>
    <n v="11400"/>
    <n v="0.7"/>
    <n v="2800"/>
    <n v="200"/>
    <n v="29700"/>
    <n v="14600"/>
    <n v="900"/>
    <n v="0.38100000000000001"/>
    <n v="0.17"/>
    <n v="0.48499999999999999"/>
    <n v="0.38900000000000001"/>
    <n v="0.11799999999999999"/>
    <n v="7.8E-2"/>
    <n v="0.16900000000000001"/>
    <n v="9.8000000000000004E-2"/>
    <n v="0.7"/>
    <n v="69877000"/>
    <n v="497200"/>
    <n v="0.49"/>
    <n v="0.45"/>
    <n v="0.06"/>
    <n v="2600"/>
    <n v="49700"/>
    <n v="477000"/>
    <n v="159000"/>
    <n v="142000"/>
    <n v="2700"/>
    <n v="111200000"/>
    <n v="32600000"/>
    <n v="4500000"/>
    <n v="2000000"/>
    <n v="700000"/>
    <n v="500000"/>
    <n v="9400000"/>
    <n v="1900000"/>
    <n v="9600000"/>
  </r>
  <r>
    <x v="9"/>
    <x v="0"/>
    <n v="2"/>
    <n v="0"/>
    <n v="1"/>
    <m/>
    <n v="116976"/>
    <n v="0"/>
    <m/>
    <n v="438"/>
    <n v="3.7443578169881002"/>
    <n v="9"/>
    <n v="7572"/>
    <n v="64.73122691834223"/>
    <n v="202"/>
    <n v="2.6677231907025884E-2"/>
    <n v="1046"/>
    <n v="30"/>
    <n v="14147"/>
    <n v="26500"/>
    <n v="48664"/>
    <n v="35"/>
    <n v="55"/>
    <n v="90"/>
    <n v="98"/>
    <x v="2"/>
    <n v="33"/>
    <n v="7"/>
    <n v="2"/>
    <n v="1750"/>
    <n v="1"/>
    <n v="136.19999999999999"/>
    <n v="254234"/>
    <n v="23600"/>
    <n v="13000"/>
    <n v="0.77133235308068115"/>
    <s v="3 in 10"/>
    <n v="0.26488775942397291"/>
    <n v="6300"/>
    <n v="0.33591698432867428"/>
    <n v="7900"/>
    <n v="0.48526048284625156"/>
    <n v="11400"/>
    <n v="6800"/>
    <n v="0.58347978910369069"/>
    <n v="120000000"/>
    <n v="13500"/>
    <n v="980"/>
    <n v="0.15177506000464111"/>
    <n v="30300"/>
    <n v="17300"/>
    <n v="0.20399938146544055"/>
    <n v="0.4165029826624852"/>
    <n v="0.17037108247119062"/>
    <n v="0.29081559277118935"/>
    <n v="3.2629332932726705E-2"/>
    <n v="1110"/>
    <n v="1010"/>
    <n v="60550"/>
    <n v="7300"/>
    <n v="500"/>
    <n v="3300"/>
    <n v="300"/>
    <n v="1400"/>
    <n v="13300"/>
    <n v="6500"/>
    <n v="0.73"/>
    <n v="3"/>
    <n v="5"/>
    <n v="1800"/>
    <n v="0.14000000000000001"/>
    <n v="4500"/>
    <n v="0.34"/>
    <n v="2400"/>
    <n v="4700"/>
    <n v="0.61"/>
    <n v="1100"/>
    <n v="100"/>
    <n v="2200"/>
    <n v="1100"/>
    <n v="500"/>
    <n v="0.38100000000000001"/>
    <n v="0.17"/>
    <n v="0.48499999999999999"/>
    <n v="0.38900000000000001"/>
    <n v="0.11799999999999999"/>
    <n v="7.8E-2"/>
    <n v="0.16900000000000001"/>
    <n v="9.8000000000000004E-2"/>
    <n v="0.69"/>
    <n v="47363000"/>
    <n v="1700"/>
    <n v="0.19"/>
    <n v="0.28999999999999998"/>
    <n v="0.52"/>
    <n v="1700"/>
    <n v="50600"/>
    <n v="95000"/>
    <n v="30000"/>
    <n v="30000"/>
    <n v="800"/>
    <n v="70700000"/>
    <n v="30600000"/>
    <n v="2700000"/>
    <n v="1300000"/>
    <n v="400000"/>
    <n v="300000"/>
    <n v="2900000"/>
    <n v="700000"/>
    <n v="10300000"/>
  </r>
  <r>
    <x v="10"/>
    <x v="0"/>
    <n v="2"/>
    <n v="0"/>
    <n v="1"/>
    <m/>
    <n v="132424"/>
    <n v="0"/>
    <m/>
    <n v="652"/>
    <n v="4.92357880746692"/>
    <n v="4"/>
    <n v="1601"/>
    <n v="12.089953482752371"/>
    <n v="105"/>
    <n v="6.5584009993753897E-2"/>
    <n v="842"/>
    <s v="NA"/>
    <s v="NA"/>
    <s v="NA"/>
    <s v="NA"/>
    <s v="NA"/>
    <n v="86"/>
    <n v="108"/>
    <n v="107"/>
    <x v="8"/>
    <s v="NA"/>
    <s v="NA"/>
    <s v="NA"/>
    <n v="1282"/>
    <n v="0"/>
    <n v="81.3"/>
    <n v="250890"/>
    <n v="10800"/>
    <n v="6000"/>
    <n v="0.76303731180449486"/>
    <s v="3 in 10"/>
    <n v="0.24229318119076101"/>
    <n v="2600"/>
    <n v="0.28232262814024112"/>
    <n v="3100"/>
    <n v="0.50630348762307908"/>
    <n v="5500"/>
    <n v="3400"/>
    <n v="0.57426337943475647"/>
    <n v="41000000"/>
    <n v="5500"/>
    <n v="820"/>
    <n v="0.21810163417323286"/>
    <n v="23600"/>
    <n v="13100"/>
    <n v="0.23527588108148689"/>
    <n v="0.44424233426797149"/>
    <n v="0.13345669213266664"/>
    <n v="0.22781016989619784"/>
    <n v="6.0342339530077865E-2"/>
    <n v="610"/>
    <n v="1760"/>
    <n v="58950"/>
    <n v="2600"/>
    <n v="600"/>
    <n v="1900"/>
    <n v="200"/>
    <n v="1100"/>
    <n v="4400"/>
    <n v="2500"/>
    <n v="0.75"/>
    <n v="1"/>
    <n v="2"/>
    <n v="800"/>
    <n v="0.19"/>
    <n v="1400"/>
    <n v="0.31"/>
    <n v="700"/>
    <n v="1500"/>
    <n v="0.54"/>
    <n v="900"/>
    <n v="100"/>
    <n v="3200"/>
    <n v="1600"/>
    <n v="200"/>
    <n v="0.38100000000000001"/>
    <n v="0.17"/>
    <n v="0.48499999999999999"/>
    <n v="0.38900000000000001"/>
    <n v="0.11799999999999999"/>
    <n v="7.8E-2"/>
    <n v="0.16900000000000001"/>
    <n v="9.8000000000000004E-2"/>
    <n v="0.64"/>
    <n v="12657000"/>
    <n v="8100"/>
    <n v="0.12"/>
    <n v="0.51"/>
    <n v="0.37"/>
    <n v="600"/>
    <n v="52800"/>
    <n v="94000"/>
    <n v="26000"/>
    <n v="24000"/>
    <n v="400"/>
    <n v="15100000"/>
    <n v="13900000"/>
    <n v="3800000"/>
    <n v="800000"/>
    <n v="200000"/>
    <n v="100000"/>
    <n v="100000"/>
    <n v="300000"/>
    <n v="7000000"/>
  </r>
  <r>
    <x v="11"/>
    <x v="1"/>
    <n v="1"/>
    <n v="0"/>
    <n v="0"/>
    <n v="2"/>
    <n v="7475433"/>
    <n v="2.6754303061775803E-4"/>
    <n v="42"/>
    <n v="10836"/>
    <n v="1.44954813988701"/>
    <n v="42"/>
    <n v="44929"/>
    <n v="6.0102204113126287"/>
    <n v="4647"/>
    <n v="0.10342985599501435"/>
    <n v="865"/>
    <n v="22"/>
    <n v="674648"/>
    <n v="26500"/>
    <n v="46889"/>
    <n v="25"/>
    <n v="44"/>
    <n v="95"/>
    <n v="104"/>
    <x v="9"/>
    <n v="36"/>
    <n v="5"/>
    <n v="1"/>
    <n v="254135"/>
    <n v="0"/>
    <n v="83.8"/>
    <n v="207301"/>
    <n v="626000"/>
    <n v="278000"/>
    <n v="0.69786888062227526"/>
    <s v="4 in 10"/>
    <n v="0.14883772189018332"/>
    <n v="93200"/>
    <n v="0.21378442352475172"/>
    <n v="133900"/>
    <n v="0.69214404134815954"/>
    <n v="433300"/>
    <n v="270400"/>
    <n v="0.5657584416629774"/>
    <n v="2272000000"/>
    <n v="92700"/>
    <n v="1090"/>
    <n v="0.19950646228068741"/>
    <n v="1938200"/>
    <n v="852900"/>
    <n v="0.36311363651114126"/>
    <n v="0.33549560664281086"/>
    <n v="9.7015105840096857E-2"/>
    <n v="0.14762128054805829"/>
    <n v="2.6191066562485182E-2"/>
    <n v="27230"/>
    <n v="114060"/>
    <n v="54050"/>
    <n v="147800"/>
    <n v="39300"/>
    <n v="53600"/>
    <n v="7400"/>
    <n v="13700"/>
    <n v="377400"/>
    <n v="148800"/>
    <n v="0.69"/>
    <n v="7"/>
    <n v="10"/>
    <n v="34500"/>
    <n v="0.09"/>
    <n v="78400"/>
    <n v="0.21"/>
    <n v="78800"/>
    <n v="183500"/>
    <n v="0.77"/>
    <n v="23100"/>
    <n v="3700"/>
    <n v="237400"/>
    <n v="116800"/>
    <n v="11800"/>
    <n v="0.38100000000000001"/>
    <n v="0.17"/>
    <n v="0.48499999999999999"/>
    <n v="0.38900000000000001"/>
    <n v="0.11799999999999999"/>
    <n v="7.8E-2"/>
    <n v="0.16900000000000001"/>
    <n v="9.8000000000000004E-2"/>
    <n v="0.71"/>
    <n v="958959000"/>
    <n v="37900"/>
    <n v="0.35"/>
    <n v="0.54"/>
    <n v="0.1"/>
    <n v="29600"/>
    <n v="45200"/>
    <n v="5345000"/>
    <n v="1795000"/>
    <n v="1938000"/>
    <n v="17100"/>
    <n v="1381800000"/>
    <n v="455900000"/>
    <n v="216600000"/>
    <n v="27200000"/>
    <n v="7500000"/>
    <n v="10100000"/>
    <n v="69000000"/>
    <n v="20900000"/>
    <n v="83000000"/>
  </r>
  <r>
    <x v="12"/>
    <x v="1"/>
    <n v="1"/>
    <n v="0"/>
    <n v="0"/>
    <n v="1"/>
    <n v="2803224"/>
    <n v="3.5673210560411802E-4"/>
    <n v="41"/>
    <n v="5207"/>
    <n v="1.8575040738806401"/>
    <n v="35"/>
    <n v="2698"/>
    <n v="0.96246322091991221"/>
    <n v="1602"/>
    <n v="0.59377316530763524"/>
    <n v="821"/>
    <n v="27"/>
    <n v="293354"/>
    <n v="27190"/>
    <n v="47434"/>
    <n v="34"/>
    <n v="65"/>
    <n v="98"/>
    <n v="102"/>
    <x v="2"/>
    <n v="26"/>
    <n v="5"/>
    <n v="2"/>
    <n v="51602"/>
    <n v="1"/>
    <n v="86.6"/>
    <n v="202675"/>
    <n v="435500"/>
    <n v="224000"/>
    <n v="0.67121519228747395"/>
    <s v="4 in 10"/>
    <n v="0.19803735184853535"/>
    <n v="86300"/>
    <n v="0.21982669550482856"/>
    <n v="95700"/>
    <n v="0.58288216304582419"/>
    <n v="253800"/>
    <n v="148100"/>
    <n v="0.50509293518478215"/>
    <n v="2303000000"/>
    <n v="43500"/>
    <n v="1020"/>
    <n v="5.3478755039149686E-2"/>
    <n v="862900"/>
    <n v="420600"/>
    <n v="0.31260940433839857"/>
    <n v="0.32546504219011163"/>
    <n v="0.12662324685860848"/>
    <n v="0.16680137232188236"/>
    <n v="2.3578337832861646E-2"/>
    <n v="10430"/>
    <n v="50290"/>
    <n v="61200"/>
    <n v="97900"/>
    <n v="38700"/>
    <n v="60900"/>
    <n v="6900"/>
    <n v="6800"/>
    <n v="227200"/>
    <n v="94200"/>
    <n v="0.62"/>
    <n v="2"/>
    <n v="3"/>
    <n v="20600"/>
    <n v="0.09"/>
    <n v="41500"/>
    <n v="0.18"/>
    <n v="45000"/>
    <n v="96000"/>
    <n v="0.72"/>
    <n v="11600"/>
    <n v="1000"/>
    <n v="100500"/>
    <n v="49500"/>
    <n v="7400"/>
    <n v="0.38100000000000001"/>
    <n v="0.17"/>
    <n v="0.48499999999999999"/>
    <n v="0.38900000000000001"/>
    <n v="0.11799999999999999"/>
    <n v="7.8E-2"/>
    <n v="0.16900000000000001"/>
    <n v="9.8000000000000004E-2"/>
    <n v="0.69"/>
    <n v="776115000"/>
    <n v="9100"/>
    <n v="0.68"/>
    <n v="0.28000000000000003"/>
    <n v="0.04"/>
    <n v="15800"/>
    <n v="51400"/>
    <n v="2351000"/>
    <n v="696000"/>
    <n v="863000"/>
    <n v="13700"/>
    <n v="1037700000"/>
    <n v="691400000"/>
    <n v="365300000"/>
    <n v="48500000"/>
    <n v="12600000"/>
    <n v="7800000"/>
    <n v="93900000"/>
    <n v="14300000"/>
    <n v="31300000"/>
  </r>
  <r>
    <x v="13"/>
    <x v="1"/>
    <n v="1"/>
    <n v="0"/>
    <n v="0"/>
    <n v="1"/>
    <n v="861351"/>
    <n v="1.16096689967272E-3"/>
    <n v="40"/>
    <n v="1769"/>
    <n v="2.05375044552104"/>
    <n v="32"/>
    <n v="8281"/>
    <n v="9.6139668961898241"/>
    <n v="696"/>
    <n v="8.4047820311556581E-2"/>
    <n v="1053"/>
    <n v="23"/>
    <n v="109682"/>
    <n v="26500"/>
    <n v="57515"/>
    <n v="23"/>
    <n v="39"/>
    <n v="87"/>
    <n v="98"/>
    <x v="10"/>
    <n v="47"/>
    <n v="6"/>
    <n v="1"/>
    <n v="19555"/>
    <n v="0"/>
    <n v="172.6"/>
    <n v="361970"/>
    <n v="113500"/>
    <n v="62000"/>
    <n v="0.72346634718766323"/>
    <s v="4 in 10"/>
    <n v="0.20860478219530232"/>
    <n v="23700"/>
    <n v="0.33318660421875551"/>
    <n v="37800"/>
    <n v="0.52508187484593438"/>
    <n v="59600"/>
    <n v="33700"/>
    <n v="0.54403781056396505"/>
    <n v="499000000"/>
    <n v="26900"/>
    <n v="1190"/>
    <n v="0.26214121377996885"/>
    <n v="297400"/>
    <n v="151300"/>
    <n v="0.27216890238963759"/>
    <n v="0.38836093997038579"/>
    <n v="0.1397283477788123"/>
    <n v="0.22491770997402061"/>
    <n v="4.0694016549215152E-2"/>
    <n v="14660"/>
    <n v="23770"/>
    <n v="58450"/>
    <n v="35300"/>
    <n v="3000"/>
    <n v="9200"/>
    <n v="1900"/>
    <n v="4700"/>
    <n v="74100"/>
    <n v="33600"/>
    <n v="0.69"/>
    <n v="3"/>
    <n v="4"/>
    <n v="9800"/>
    <n v="0.13"/>
    <n v="20400"/>
    <n v="0.27"/>
    <n v="13100"/>
    <n v="28100"/>
    <n v="0.65"/>
    <n v="13200"/>
    <n v="3500"/>
    <n v="46800"/>
    <n v="23000"/>
    <n v="2700"/>
    <n v="0.38100000000000001"/>
    <n v="0.17"/>
    <n v="0.48499999999999999"/>
    <n v="0.38900000000000001"/>
    <n v="0.11799999999999999"/>
    <n v="7.8E-2"/>
    <n v="0.16900000000000001"/>
    <n v="9.8000000000000004E-2"/>
    <n v="0.63"/>
    <n v="215163000"/>
    <n v="19500"/>
    <n v="0.45"/>
    <n v="0.28999999999999998"/>
    <n v="0.26"/>
    <n v="6300"/>
    <n v="45700"/>
    <n v="773000"/>
    <n v="265000"/>
    <n v="297000"/>
    <n v="8200"/>
    <n v="324800000"/>
    <n v="81400000"/>
    <n v="23700000"/>
    <n v="5000000"/>
    <n v="2400000"/>
    <n v="2300000"/>
    <n v="28100000"/>
    <n v="3100000"/>
    <n v="28200000"/>
  </r>
  <r>
    <x v="14"/>
    <x v="1"/>
    <n v="1"/>
    <n v="0"/>
    <n v="0"/>
    <n v="2"/>
    <n v="1117092"/>
    <n v="1.79036283493212E-3"/>
    <n v="39"/>
    <n v="2152"/>
    <n v="1.9264304103869601"/>
    <n v="34"/>
    <n v="6702"/>
    <n v="5.9995058598575586"/>
    <n v="459"/>
    <n v="6.8487018800358096E-2"/>
    <n v="824"/>
    <n v="27"/>
    <n v="91333"/>
    <n v="26500"/>
    <n v="40147"/>
    <n v="42"/>
    <n v="62"/>
    <n v="100"/>
    <n v="106"/>
    <x v="11"/>
    <n v="30"/>
    <n v="5"/>
    <n v="0"/>
    <n v="151857"/>
    <n v="0"/>
    <n v="79.599999999999994"/>
    <n v="185749"/>
    <n v="141900"/>
    <n v="68000"/>
    <n v="0.69130371804743429"/>
    <s v="4 in 10"/>
    <n v="0.13743194607805159"/>
    <n v="19500"/>
    <n v="0.17216849904566039"/>
    <n v="24400"/>
    <n v="0.70744384891148937"/>
    <n v="100400"/>
    <n v="64800"/>
    <n v="0.49654804493817861"/>
    <n v="486000000"/>
    <n v="40700"/>
    <n v="920"/>
    <n v="0.12230897863040212"/>
    <n v="295300"/>
    <n v="146800"/>
    <n v="0.32536524154915331"/>
    <n v="0.32853348246854103"/>
    <n v="0.10964272396314295"/>
    <n v="0.1862012317098449"/>
    <n v="3.454503761905147E-2"/>
    <n v="4290"/>
    <n v="12540"/>
    <n v="49450"/>
    <n v="26000"/>
    <n v="12000"/>
    <n v="17900"/>
    <n v="2700"/>
    <n v="6700"/>
    <n v="61600"/>
    <n v="25600"/>
    <n v="0.68"/>
    <n v="2"/>
    <n v="3"/>
    <n v="5000"/>
    <n v="0.08"/>
    <n v="10300"/>
    <n v="0.17"/>
    <n v="13900"/>
    <n v="30500"/>
    <n v="0.77"/>
    <n v="5100"/>
    <n v="1000"/>
    <n v="28300"/>
    <n v="13900"/>
    <n v="2000"/>
    <n v="0.38100000000000001"/>
    <n v="0.17"/>
    <n v="0.48499999999999999"/>
    <n v="0.38900000000000001"/>
    <n v="0.11799999999999999"/>
    <n v="7.8E-2"/>
    <n v="0.16900000000000001"/>
    <n v="9.8000000000000004E-2"/>
    <n v="0.71"/>
    <n v="140491000"/>
    <n v="11600"/>
    <n v="7.0000000000000007E-2"/>
    <n v="0.74"/>
    <n v="0.19"/>
    <n v="5300"/>
    <n v="40400"/>
    <n v="809000"/>
    <n v="250000"/>
    <n v="295000"/>
    <n v="2900"/>
    <n v="191900000"/>
    <n v="155300000"/>
    <n v="74000000"/>
    <n v="7000000"/>
    <n v="4900000"/>
    <n v="1500000"/>
    <n v="7500000"/>
    <n v="3300000"/>
    <n v="40700000"/>
  </r>
  <r>
    <x v="15"/>
    <x v="0"/>
    <n v="2"/>
    <n v="0"/>
    <n v="1"/>
    <n v="5"/>
    <n v="1362133"/>
    <n v="3.6707135059498501E-3"/>
    <n v="38"/>
    <n v="3393"/>
    <n v="2.4909461851375698"/>
    <n v="23"/>
    <n v="3181"/>
    <n v="2.3353079324853008"/>
    <n v="755"/>
    <n v="0.23734674630619301"/>
    <n v="1642"/>
    <n v="31"/>
    <n v="175367"/>
    <n v="34300"/>
    <n v="78984"/>
    <n v="44"/>
    <n v="60"/>
    <n v="91"/>
    <n v="98"/>
    <x v="12"/>
    <n v="31"/>
    <n v="6"/>
    <n v="2"/>
    <n v="37528"/>
    <n v="1"/>
    <n v="177.6"/>
    <n v="422856"/>
    <n v="368600"/>
    <n v="196000"/>
    <n v="0.69664718956019411"/>
    <s v="4 in 10"/>
    <n v="0.24838938062699548"/>
    <n v="91600"/>
    <n v="0.29128949916858132"/>
    <n v="107400"/>
    <n v="0.50417065648167492"/>
    <n v="185800"/>
    <n v="98800"/>
    <n v="0.6668232373219708"/>
    <n v="2700000000"/>
    <n v="5400"/>
    <n v="1360"/>
    <n v="0.20397577147050211"/>
    <n v="489900"/>
    <n v="247200"/>
    <n v="0.27094398198290998"/>
    <n v="0.34981382598291633"/>
    <n v="0.1540963230202807"/>
    <n v="0.20270048813548139"/>
    <n v="2.6383079638018583E-2"/>
    <n v="17980"/>
    <n v="24660"/>
    <n v="71900"/>
    <n v="87200"/>
    <n v="31000"/>
    <n v="56900"/>
    <n v="4700"/>
    <n v="1600"/>
    <n v="184900"/>
    <n v="84100"/>
    <n v="0.67"/>
    <n v="2"/>
    <n v="3"/>
    <n v="23700"/>
    <n v="0.13"/>
    <n v="54800"/>
    <n v="0.3"/>
    <n v="33900"/>
    <n v="64700"/>
    <n v="0.62"/>
    <n v="19600"/>
    <n v="2300"/>
    <n v="41200"/>
    <n v="20300"/>
    <n v="6600"/>
    <n v="0.38100000000000001"/>
    <n v="0.17"/>
    <n v="0.48499999999999999"/>
    <n v="0.38900000000000001"/>
    <n v="0.11799999999999999"/>
    <n v="7.8E-2"/>
    <n v="0.16900000000000001"/>
    <n v="9.8000000000000004E-2"/>
    <n v="0.76"/>
    <n v="870321000"/>
    <n v="3000"/>
    <n v="0.73"/>
    <n v="0.25"/>
    <n v="0.02"/>
    <n v="16500"/>
    <n v="59200"/>
    <n v="1306000"/>
    <n v="392000"/>
    <n v="490000"/>
    <n v="15100"/>
    <n v="1207200000"/>
    <n v="1090200000"/>
    <n v="266300000"/>
    <n v="26600000"/>
    <n v="7600000"/>
    <n v="3500000"/>
    <n v="76300000"/>
    <n v="8800000"/>
    <n v="13100000"/>
  </r>
  <r>
    <x v="16"/>
    <x v="1"/>
    <n v="1"/>
    <n v="0"/>
    <n v="0"/>
    <n v="16"/>
    <n v="4113323"/>
    <n v="3.8897990748599101E-3"/>
    <n v="37"/>
    <n v="4818"/>
    <n v="1.1713157464171899"/>
    <n v="47"/>
    <n v="3029"/>
    <n v="0.73638758735941723"/>
    <n v="1145"/>
    <n v="0.37801254539451962"/>
    <n v="1120"/>
    <n v="28"/>
    <n v="655940"/>
    <n v="27810"/>
    <n v="78465"/>
    <n v="32"/>
    <n v="52"/>
    <n v="82"/>
    <n v="94"/>
    <x v="2"/>
    <n v="36"/>
    <n v="11"/>
    <n v="4"/>
    <n v="331627"/>
    <n v="0"/>
    <n v="230.1"/>
    <n v="321934"/>
    <n v="1141400"/>
    <n v="586000"/>
    <n v="0.66083801369767525"/>
    <s v="4 in 10"/>
    <n v="0.23154427385619483"/>
    <n v="264300"/>
    <n v="0.30127247640114763"/>
    <n v="343900"/>
    <n v="0.51097308307234057"/>
    <n v="583200"/>
    <n v="311600"/>
    <n v="0.69969563063108609"/>
    <n v="6765000000"/>
    <n v="57100"/>
    <n v="1310"/>
    <n v="0.27470933171028672"/>
    <n v="2063700"/>
    <n v="953200"/>
    <n v="0.29154625408788787"/>
    <n v="0.3233315733501238"/>
    <n v="0.1589286937323233"/>
    <n v="0.16839307654399507"/>
    <n v="1.7629809267545416E-2"/>
    <n v="91270"/>
    <n v="148490"/>
    <n v="62700"/>
    <n v="232000"/>
    <n v="187900"/>
    <n v="97400"/>
    <n v="14800"/>
    <n v="5400"/>
    <n v="524500"/>
    <n v="226800"/>
    <n v="0.64"/>
    <n v="7"/>
    <n v="10"/>
    <n v="76500"/>
    <n v="0.15"/>
    <n v="129800"/>
    <n v="0.25"/>
    <n v="86700"/>
    <n v="195000"/>
    <n v="0.65"/>
    <n v="86400"/>
    <n v="5400"/>
    <n v="339900"/>
    <n v="167200"/>
    <n v="17900"/>
    <n v="0.38100000000000001"/>
    <n v="0.17"/>
    <n v="0.48499999999999999"/>
    <n v="0.38900000000000001"/>
    <n v="0.11799999999999999"/>
    <n v="7.8E-2"/>
    <n v="0.16900000000000001"/>
    <n v="9.8000000000000004E-2"/>
    <n v="0.76"/>
    <n v="2261095000"/>
    <n v="38300"/>
    <n v="0.8"/>
    <n v="0.12"/>
    <n v="7.0000000000000007E-2"/>
    <n v="25400"/>
    <n v="52100"/>
    <n v="5040000"/>
    <n v="1442000"/>
    <n v="2064000"/>
    <n v="49000"/>
    <n v="2794400000"/>
    <n v="1778600000"/>
    <n v="1766300000"/>
    <n v="112600000"/>
    <n v="13700000"/>
    <n v="44000000"/>
    <n v="196100000"/>
    <n v="27900000"/>
    <n v="31600000"/>
  </r>
  <r>
    <x v="17"/>
    <x v="1"/>
    <n v="1"/>
    <n v="0"/>
    <n v="0"/>
    <n v="2"/>
    <n v="469026"/>
    <n v="4.2641559316540997E-3"/>
    <n v="36"/>
    <n v="1024"/>
    <n v="2.1832478370068999"/>
    <n v="28"/>
    <n v="7413"/>
    <n v="15.805093960675954"/>
    <n v="346"/>
    <n v="4.6674760555780383E-2"/>
    <n v="1798"/>
    <n v="20"/>
    <n v="24710"/>
    <n v="26500"/>
    <n v="39258"/>
    <n v="38"/>
    <n v="67"/>
    <n v="95"/>
    <n v="100"/>
    <x v="13"/>
    <n v="25"/>
    <n v="5"/>
    <n v="1"/>
    <n v="5405"/>
    <n v="0"/>
    <n v="110.4"/>
    <n v="285982"/>
    <n v="26900"/>
    <n v="15000"/>
    <n v="0.77248922463734537"/>
    <s v="3 in 10"/>
    <n v="0.22807799442896937"/>
    <n v="6100"/>
    <n v="0.3053296193129062"/>
    <n v="8200"/>
    <n v="0.55584029712163419"/>
    <n v="14900"/>
    <n v="9400"/>
    <n v="0.68729955099422702"/>
    <n v="96000000"/>
    <n v="8600"/>
    <n v="880"/>
    <n v="0.12123966439998932"/>
    <n v="77600"/>
    <n v="39600"/>
    <n v="0.28882142605405886"/>
    <n v="0.37734189776483884"/>
    <n v="0.12376870894728625"/>
    <n v="0.2201605691470189"/>
    <n v="3.692251302496221E-2"/>
    <n v="2320"/>
    <n v="7810"/>
    <n v="49700"/>
    <n v="6500"/>
    <n v="700"/>
    <n v="3500"/>
    <n v="500"/>
    <n v="3500"/>
    <n v="15400"/>
    <n v="6600"/>
    <n v="0.75"/>
    <n v="2"/>
    <n v="3"/>
    <n v="1700"/>
    <n v="0.11"/>
    <n v="4700"/>
    <n v="0.31"/>
    <n v="2900"/>
    <n v="6700"/>
    <n v="0.7"/>
    <n v="2200"/>
    <n v="300"/>
    <n v="14500"/>
    <n v="7100"/>
    <n v="500"/>
    <n v="0.38100000000000001"/>
    <n v="0.17"/>
    <n v="0.48499999999999999"/>
    <n v="0.38900000000000001"/>
    <n v="0.11799999999999999"/>
    <n v="7.8E-2"/>
    <n v="0.16900000000000001"/>
    <n v="9.8000000000000004E-2"/>
    <n v="0.71"/>
    <n v="34564000"/>
    <n v="3300"/>
    <n v="0.25"/>
    <n v="0.53"/>
    <n v="0.22"/>
    <n v="1700"/>
    <n v="41600"/>
    <n v="274000"/>
    <n v="95000"/>
    <n v="78000"/>
    <n v="900"/>
    <n v="45700000"/>
    <n v="23700000"/>
    <n v="2600000"/>
    <n v="900000"/>
    <n v="400000"/>
    <n v="200000"/>
    <n v="2600000"/>
    <n v="1100000"/>
    <n v="18700000"/>
  </r>
  <r>
    <x v="18"/>
    <x v="0"/>
    <n v="2"/>
    <n v="0"/>
    <n v="1"/>
    <n v="3"/>
    <n v="703064"/>
    <n v="4.26703685581966E-3"/>
    <n v="35"/>
    <n v="2413"/>
    <n v="3.4321199776976199"/>
    <n v="12"/>
    <n v="10284"/>
    <n v="14.627402341749825"/>
    <n v="840"/>
    <n v="8.168028004667445E-2"/>
    <n v="757"/>
    <n v="24"/>
    <n v="55383"/>
    <n v="26500"/>
    <n v="35176"/>
    <n v="40"/>
    <n v="73"/>
    <n v="103"/>
    <n v="104"/>
    <x v="4"/>
    <n v="21"/>
    <n v="2"/>
    <n v="1"/>
    <n v="12986"/>
    <n v="0"/>
    <n v="72.599999999999994"/>
    <n v="150657"/>
    <n v="58000"/>
    <n v="35000"/>
    <n v="0.75289836839762325"/>
    <s v="3 in 10"/>
    <n v="0.25103766598350069"/>
    <n v="14600"/>
    <n v="0.26524637032189174"/>
    <n v="15400"/>
    <n v="0.50083529958837814"/>
    <n v="29000"/>
    <n v="18000"/>
    <n v="0.51804256194098897"/>
    <n v="196000000"/>
    <n v="22600"/>
    <n v="860"/>
    <n v="6.8351524058608448E-2"/>
    <n v="147000"/>
    <n v="77600"/>
    <n v="0.29105035864343515"/>
    <n v="0.36513806762450673"/>
    <n v="0.12946583417263749"/>
    <n v="0.23391220263522428"/>
    <n v="3.5142813022812094E-2"/>
    <n v="2450"/>
    <n v="8370"/>
    <n v="55750"/>
    <n v="11000"/>
    <n v="7800"/>
    <n v="10200"/>
    <n v="1000"/>
    <n v="3600"/>
    <n v="24200"/>
    <n v="11500"/>
    <n v="0.73"/>
    <n v="3"/>
    <n v="5"/>
    <n v="2700"/>
    <n v="0.11"/>
    <n v="6500"/>
    <n v="0.27"/>
    <n v="4700"/>
    <n v="10400"/>
    <n v="0.67"/>
    <n v="2300"/>
    <n v="400"/>
    <n v="19900"/>
    <n v="9800"/>
    <n v="900"/>
    <n v="0.38100000000000001"/>
    <n v="0.17"/>
    <n v="0.48499999999999999"/>
    <n v="0.38900000000000001"/>
    <n v="0.11799999999999999"/>
    <n v="7.8E-2"/>
    <n v="0.16900000000000001"/>
    <n v="9.8000000000000004E-2"/>
    <n v="0.71"/>
    <n v="59306000"/>
    <n v="5900"/>
    <n v="0.3"/>
    <n v="0.45"/>
    <n v="0.25"/>
    <n v="2400"/>
    <n v="48000"/>
    <n v="514000"/>
    <n v="163000"/>
    <n v="147000"/>
    <n v="2000"/>
    <n v="71700000"/>
    <n v="65000000"/>
    <n v="38700000"/>
    <n v="2000000"/>
    <n v="1000000"/>
    <n v="100000"/>
    <n v="4800000"/>
    <n v="2300000"/>
    <n v="10000000"/>
  </r>
  <r>
    <x v="19"/>
    <x v="3"/>
    <s v="Not Inlcuded"/>
    <n v="1"/>
    <n v="1"/>
    <n v="3"/>
    <n v="251909"/>
    <n v="1.19090623995172E-2"/>
    <n v="22"/>
    <n v="730"/>
    <n v="2.8978718505491998"/>
    <n v="20"/>
    <n v="13594"/>
    <n v="53.963931419679326"/>
    <n v="339"/>
    <n v="2.4937472414300426E-2"/>
    <n v="909"/>
    <n v="30"/>
    <n v="22498"/>
    <n v="26500"/>
    <n v="47194"/>
    <n v="49"/>
    <n v="68"/>
    <n v="98"/>
    <n v="101"/>
    <x v="14"/>
    <n v="26"/>
    <n v="4"/>
    <n v="8"/>
    <n v="5376"/>
    <n v="0"/>
    <n v="136.6"/>
    <n v="242316"/>
    <n v="54700"/>
    <n v="32000"/>
    <n v="0.76726665764424595"/>
    <s v="3 in 10"/>
    <n v="0.27797451717717497"/>
    <n v="15200"/>
    <n v="0.31088678763097366"/>
    <n v="17000"/>
    <n v="0.4649702457011427"/>
    <n v="25400"/>
    <n v="14500"/>
    <n v="0.59758551307847085"/>
    <n v="269000000"/>
    <n v="22200"/>
    <n v="870"/>
    <n v="0.10849830457726216"/>
    <n v="53200"/>
    <n v="31400"/>
    <n v="0.238056555106861"/>
    <n v="0.34518576445654742"/>
    <n v="0.1559180757082686"/>
    <n v="0.31520312010944546"/>
    <n v="4.3934846168390281E-2"/>
    <n v="2100"/>
    <n v="2550"/>
    <n v="54500"/>
    <n v="11700"/>
    <n v="3800"/>
    <n v="7800"/>
    <n v="900"/>
    <n v="6000"/>
    <n v="24200"/>
    <n v="12000"/>
    <n v="0.74"/>
    <n v="3"/>
    <n v="5"/>
    <n v="3100"/>
    <n v="0.13"/>
    <n v="8500"/>
    <n v="0.35"/>
    <n v="4200"/>
    <n v="8700"/>
    <n v="0.61"/>
    <n v="2200"/>
    <n v="200"/>
    <n v="4300"/>
    <n v="2100"/>
    <n v="900"/>
    <n v="0.38100000000000001"/>
    <n v="0.17"/>
    <n v="0.48499999999999999"/>
    <n v="0.38900000000000001"/>
    <n v="0.11799999999999999"/>
    <n v="7.8E-2"/>
    <n v="0.16900000000000001"/>
    <n v="9.8000000000000004E-2"/>
    <n v="0.64"/>
    <n v="77294000"/>
    <n v="9800"/>
    <n v="0.28999999999999998"/>
    <n v="0.31"/>
    <n v="0.41"/>
    <n v="2300"/>
    <n v="44400"/>
    <n v="196000"/>
    <n v="63000"/>
    <n v="53000"/>
    <n v="2700"/>
    <n v="111800000"/>
    <n v="78100000"/>
    <n v="24500000"/>
    <n v="3600000"/>
    <n v="1400000"/>
    <n v="900000"/>
    <n v="12800000"/>
    <n v="1600000"/>
    <n v="34600000"/>
  </r>
  <r>
    <x v="20"/>
    <x v="0"/>
    <n v="2"/>
    <n v="0"/>
    <n v="1"/>
    <n v="1"/>
    <n v="220429"/>
    <n v="4.5366081595434298E-3"/>
    <n v="34"/>
    <n v="817"/>
    <n v="3.7064088663469801"/>
    <n v="10"/>
    <n v="2629"/>
    <n v="11.926742851439691"/>
    <n v="222"/>
    <n v="8.4442753898820846E-2"/>
    <n v="748"/>
    <n v="22"/>
    <n v="10269"/>
    <n v="26500"/>
    <n v="33500"/>
    <n v="58"/>
    <n v="89"/>
    <n v="104"/>
    <n v="103"/>
    <x v="15"/>
    <n v="7"/>
    <n v="1"/>
    <n v="4"/>
    <n v="767"/>
    <n v="0"/>
    <n v="112.8"/>
    <n v="205567"/>
    <n v="25800"/>
    <n v="15000"/>
    <n v="0.74816048868527008"/>
    <s v="3 in 10"/>
    <n v="0.22374888725471223"/>
    <n v="5800"/>
    <n v="0.26883926152417076"/>
    <n v="6900"/>
    <n v="0.55416650539923362"/>
    <n v="14300"/>
    <n v="9300"/>
    <n v="0.5189650841497111"/>
    <n v="85000000"/>
    <n v="13400"/>
    <n v="770"/>
    <n v="0.11059039797807005"/>
    <n v="41900"/>
    <n v="22100"/>
    <n v="0.28210274797272761"/>
    <n v="0.36628434819561156"/>
    <n v="0.16778972501070663"/>
    <n v="0.22329749108182495"/>
    <n v="3.4432496987724888E-2"/>
    <n v="1060"/>
    <n v="1910"/>
    <n v="54350"/>
    <n v="5400"/>
    <n v="1400"/>
    <n v="4500"/>
    <n v="300"/>
    <n v="3200"/>
    <n v="11400"/>
    <n v="5400"/>
    <n v="0.72"/>
    <n v="1"/>
    <n v="2"/>
    <n v="1300"/>
    <n v="0.12"/>
    <n v="2700"/>
    <n v="0.24"/>
    <n v="2200"/>
    <n v="5000"/>
    <n v="0.69"/>
    <n v="1100"/>
    <n v="0"/>
    <n v="4000"/>
    <n v="2000"/>
    <n v="400"/>
    <n v="0.38100000000000001"/>
    <n v="0.17"/>
    <n v="0.48499999999999999"/>
    <n v="0.38900000000000001"/>
    <n v="0.11799999999999999"/>
    <n v="7.8E-2"/>
    <n v="0.16900000000000001"/>
    <n v="9.8000000000000004E-2"/>
    <n v="0.64"/>
    <n v="27113000"/>
    <n v="4700"/>
    <n v="0.14000000000000001"/>
    <n v="0.44"/>
    <n v="0.41"/>
    <n v="1600"/>
    <n v="40300"/>
    <n v="157000"/>
    <n v="35000"/>
    <n v="42000"/>
    <n v="600"/>
    <n v="32400000"/>
    <n v="28200000"/>
    <n v="6600000"/>
    <n v="600000"/>
    <n v="300000"/>
    <n v="0"/>
    <n v="600000"/>
    <n v="600000"/>
    <n v="15800000"/>
  </r>
  <r>
    <x v="21"/>
    <x v="1"/>
    <n v="1"/>
    <n v="0"/>
    <n v="0"/>
    <n v="10"/>
    <n v="2153379"/>
    <n v="4.6438643638672004E-3"/>
    <n v="33"/>
    <n v="2951"/>
    <n v="1.37040437377721"/>
    <n v="44"/>
    <n v="14474"/>
    <n v="6.7215292802613931"/>
    <n v="1689"/>
    <n v="0.11669199944728478"/>
    <n v="815"/>
    <n v="28"/>
    <n v="191717"/>
    <n v="26500"/>
    <n v="39731"/>
    <n v="36"/>
    <n v="64"/>
    <n v="99"/>
    <n v="102"/>
    <x v="16"/>
    <n v="26"/>
    <n v="4"/>
    <n v="2"/>
    <n v="191957"/>
    <n v="0"/>
    <n v="80.7"/>
    <n v="173277"/>
    <n v="266500"/>
    <n v="147000"/>
    <n v="0.73261518771331058"/>
    <s v="4 in 10"/>
    <n v="0.21217737094837935"/>
    <n v="56600"/>
    <n v="0.25643382352941174"/>
    <n v="68400"/>
    <n v="0.56907262905162059"/>
    <n v="151600"/>
    <n v="92800"/>
    <n v="0.44823691805747273"/>
    <n v="1030000000"/>
    <n v="41600"/>
    <n v="890"/>
    <n v="4.3649238045021743E-2"/>
    <n v="578400"/>
    <n v="288100"/>
    <n v="0.30402014459371529"/>
    <n v="0.33040550171800392"/>
    <n v="0.12023123556440042"/>
    <n v="0.22510617020461143"/>
    <n v="2.9170234976535848E-2"/>
    <n v="8640"/>
    <n v="34850"/>
    <n v="54200"/>
    <n v="53900"/>
    <n v="18800"/>
    <n v="52800"/>
    <n v="3700"/>
    <n v="9200"/>
    <n v="126200"/>
    <n v="55100"/>
    <n v="0.68"/>
    <n v="2"/>
    <n v="3"/>
    <n v="10000"/>
    <n v="0.08"/>
    <n v="30400"/>
    <n v="0.24"/>
    <n v="25500"/>
    <n v="55500"/>
    <n v="0.71"/>
    <n v="9300"/>
    <n v="800"/>
    <n v="82200"/>
    <n v="40500"/>
    <n v="4400"/>
    <n v="0.38100000000000001"/>
    <n v="0.17"/>
    <n v="0.48499999999999999"/>
    <n v="0.38900000000000001"/>
    <n v="0.11799999999999999"/>
    <n v="7.8E-2"/>
    <n v="0.16900000000000001"/>
    <n v="9.8000000000000004E-2"/>
    <n v="0.64"/>
    <n v="335654000"/>
    <n v="14300"/>
    <n v="0.55000000000000004"/>
    <n v="0.33"/>
    <n v="0.11"/>
    <n v="7500"/>
    <n v="45000"/>
    <n v="1589000"/>
    <n v="471000"/>
    <n v="578000"/>
    <n v="8900"/>
    <n v="412300000"/>
    <n v="404100000"/>
    <n v="92200000"/>
    <n v="13500000"/>
    <n v="2700000"/>
    <n v="3300000"/>
    <n v="51500000"/>
    <n v="10700000"/>
    <n v="40100000"/>
  </r>
  <r>
    <x v="22"/>
    <x v="1"/>
    <n v="1"/>
    <n v="0"/>
    <n v="0"/>
    <n v="11"/>
    <n v="1884826"/>
    <n v="5.8360824818842697E-3"/>
    <n v="31"/>
    <n v="1805"/>
    <n v="0.95764807998191803"/>
    <n v="50"/>
    <n v="1634"/>
    <n v="0.86692352503626324"/>
    <n v="878"/>
    <n v="0.53733170134638919"/>
    <n v="1007"/>
    <n v="24"/>
    <n v="174187"/>
    <n v="30280"/>
    <n v="51690"/>
    <n v="32"/>
    <n v="55"/>
    <n v="99"/>
    <n v="104"/>
    <x v="1"/>
    <n v="33"/>
    <n v="4"/>
    <n v="1"/>
    <n v="170070"/>
    <n v="1"/>
    <n v="111.5"/>
    <n v="285229"/>
    <n v="221000"/>
    <n v="105000"/>
    <n v="0.68232404784235612"/>
    <s v="4 in 10"/>
    <n v="0.16451418826307432"/>
    <n v="36400"/>
    <n v="0.21204362557280051"/>
    <n v="46900"/>
    <n v="0.64503331629445004"/>
    <n v="142500"/>
    <n v="86100"/>
    <n v="0.54231368186874307"/>
    <n v="991000000"/>
    <n v="32400"/>
    <n v="1250"/>
    <n v="0.22640612679188782"/>
    <n v="526600"/>
    <n v="240000"/>
    <n v="0.32105371458628934"/>
    <n v="0.36525186213236666"/>
    <n v="0.11069999739702786"/>
    <n v="0.16447034648588205"/>
    <n v="3.8678030872258788E-2"/>
    <n v="5960"/>
    <n v="20440"/>
    <n v="66950"/>
    <n v="48100"/>
    <n v="13600"/>
    <n v="29200"/>
    <n v="2900"/>
    <n v="6800"/>
    <n v="113200"/>
    <n v="46300"/>
    <n v="0.66"/>
    <n v="7"/>
    <n v="10"/>
    <n v="10500"/>
    <n v="0.09"/>
    <n v="24600"/>
    <n v="0.22"/>
    <n v="22700"/>
    <n v="49300"/>
    <n v="0.72"/>
    <n v="6300"/>
    <n v="800"/>
    <n v="37400"/>
    <n v="18400"/>
    <n v="3700"/>
    <n v="0.38100000000000001"/>
    <n v="0.17"/>
    <n v="0.48499999999999999"/>
    <n v="0.38900000000000001"/>
    <n v="0.11799999999999999"/>
    <n v="7.8E-2"/>
    <n v="0.16900000000000001"/>
    <n v="9.8000000000000004E-2"/>
    <n v="0.73"/>
    <n v="380256000"/>
    <s v=" -   "/>
    <n v="0.39"/>
    <n v="0.47"/>
    <n v="0.14000000000000001"/>
    <n v="13900"/>
    <n v="55800"/>
    <n v="1345000"/>
    <n v="448000"/>
    <n v="527000"/>
    <n v="5200"/>
    <n v="498600000"/>
    <n v="289400000"/>
    <n v="117100000"/>
    <n v="9300000"/>
    <n v="2600000"/>
    <n v="1500000"/>
    <n v="24500000"/>
    <n v="5000000"/>
    <n v="43400000"/>
  </r>
  <r>
    <x v="23"/>
    <x v="0"/>
    <n v="2"/>
    <n v="0"/>
    <n v="1"/>
    <n v="18"/>
    <n v="2605629"/>
    <n v="6.9081208414551697E-3"/>
    <n v="30"/>
    <n v="8168"/>
    <n v="3.1347517240558802"/>
    <n v="15"/>
    <n v="25773"/>
    <n v="9.8912776914902309"/>
    <n v="1622"/>
    <n v="6.2934078298995069E-2"/>
    <n v="797"/>
    <n v="28"/>
    <n v="270399"/>
    <n v="26500"/>
    <n v="35468"/>
    <n v="40"/>
    <n v="79"/>
    <n v="101"/>
    <n v="103"/>
    <x v="17"/>
    <n v="17"/>
    <n v="2"/>
    <n v="1"/>
    <n v="106360"/>
    <n v="0"/>
    <n v="76.5"/>
    <n v="150374"/>
    <n v="446100"/>
    <n v="230000"/>
    <n v="0.70722252644320838"/>
    <s v="3 in 10"/>
    <n v="0.16148885955258904"/>
    <n v="72100"/>
    <n v="0.24524449365372158"/>
    <n v="109400"/>
    <n v="0.62062411608209478"/>
    <n v="276900"/>
    <n v="171500"/>
    <n v="0.40618760355155276"/>
    <n v="1618000000"/>
    <n v="77100"/>
    <n v="810"/>
    <n v="7.6215650343952075E-3"/>
    <n v="729300"/>
    <n v="364700"/>
    <n v="0.32710735339706853"/>
    <n v="0.30907939017329633"/>
    <n v="0.12071618198270011"/>
    <n v="0.23250408649178247"/>
    <n v="3.051054772843096E-2"/>
    <n v="10660"/>
    <n v="32780"/>
    <n v="54200"/>
    <n v="92000"/>
    <n v="37000"/>
    <n v="70000"/>
    <n v="8100"/>
    <n v="8400"/>
    <n v="212000"/>
    <n v="91700"/>
    <n v="0.69"/>
    <n v="3"/>
    <n v="5"/>
    <n v="16300"/>
    <n v="0.08"/>
    <n v="50300"/>
    <n v="0.24"/>
    <n v="43700"/>
    <n v="96700"/>
    <n v="0.72"/>
    <n v="10400"/>
    <n v="800"/>
    <n v="59400"/>
    <n v="29200"/>
    <n v="7200"/>
    <n v="0.38100000000000001"/>
    <n v="0.17"/>
    <n v="0.48499999999999999"/>
    <n v="0.38900000000000001"/>
    <n v="0.11799999999999999"/>
    <n v="7.8E-2"/>
    <n v="0.16900000000000001"/>
    <n v="9.8000000000000004E-2"/>
    <n v="0.64"/>
    <n v="507589000"/>
    <n v="34800"/>
    <n v="0.47"/>
    <n v="0.37"/>
    <n v="0.16"/>
    <n v="13700"/>
    <n v="45100"/>
    <n v="2212000"/>
    <n v="633000"/>
    <n v="729000"/>
    <n v="15100"/>
    <n v="643500000"/>
    <n v="550700000"/>
    <n v="256700000"/>
    <n v="28400000"/>
    <n v="9600000"/>
    <n v="1800000"/>
    <n v="83900000"/>
    <n v="13200000"/>
    <n v="30400000"/>
  </r>
  <r>
    <x v="24"/>
    <x v="1"/>
    <n v="1"/>
    <n v="0"/>
    <n v="0"/>
    <n v="14"/>
    <n v="2023128"/>
    <n v="6.9199773815596397E-3"/>
    <n v="29"/>
    <n v="1176"/>
    <n v="0.58127810005100999"/>
    <n v="52"/>
    <n v="1688"/>
    <n v="0.83435155857661991"/>
    <n v="639"/>
    <n v="0.37855450236966826"/>
    <n v="1552"/>
    <n v="26"/>
    <n v="224531"/>
    <n v="33060"/>
    <n v="65137"/>
    <n v="31"/>
    <n v="43"/>
    <n v="87"/>
    <n v="97"/>
    <x v="11"/>
    <n v="38"/>
    <n v="7"/>
    <n v="1"/>
    <n v="152272"/>
    <n v="1"/>
    <n v="136.6"/>
    <n v="335607"/>
    <n v="310700"/>
    <n v="164000"/>
    <n v="0.68233368251220161"/>
    <s v="4 in 10"/>
    <n v="0.25989425957568679"/>
    <n v="80800"/>
    <n v="0.22250539803900746"/>
    <n v="69100"/>
    <n v="0.5273055499242183"/>
    <n v="163800"/>
    <n v="92200"/>
    <n v="0.61584720654627545"/>
    <n v="1867000000"/>
    <n v="3500"/>
    <n v="1380"/>
    <n v="0.18730114040017595"/>
    <n v="704500"/>
    <n v="312600"/>
    <n v="0.32107168055932273"/>
    <n v="0.3315283424669403"/>
    <n v="0.14434989651311386"/>
    <n v="0.15663508082347272"/>
    <n v="1.7963650222907312E-2"/>
    <n v="9660"/>
    <n v="13930"/>
    <n v="71900"/>
    <n v="75400"/>
    <n v="27400"/>
    <n v="46600"/>
    <n v="4600"/>
    <n v="2100"/>
    <n v="165800"/>
    <n v="70000"/>
    <n v="0.63"/>
    <n v="3"/>
    <n v="4"/>
    <n v="20700"/>
    <n v="0.13"/>
    <n v="33400"/>
    <n v="0.2"/>
    <n v="29300"/>
    <n v="65000"/>
    <n v="0.67"/>
    <n v="8900"/>
    <n v="800"/>
    <n v="20500"/>
    <n v="10100"/>
    <n v="5500"/>
    <n v="0.38100000000000001"/>
    <n v="0.17"/>
    <n v="0.48499999999999999"/>
    <n v="0.38900000000000001"/>
    <n v="0.11799999999999999"/>
    <n v="7.8E-2"/>
    <n v="0.16900000000000001"/>
    <n v="9.8000000000000004E-2"/>
    <n v="0.76"/>
    <n v="681513000"/>
    <n v="1400"/>
    <n v="0.73"/>
    <n v="0.26"/>
    <n v="0.01"/>
    <n v="13600"/>
    <n v="59200"/>
    <n v="1669000"/>
    <n v="544000"/>
    <n v="704000"/>
    <n v="8900"/>
    <n v="879600000"/>
    <n v="667900000"/>
    <n v="219500000"/>
    <n v="24000000"/>
    <n v="6500000"/>
    <n v="9700000"/>
    <n v="39500000"/>
    <n v="7800000"/>
    <n v="13100000"/>
  </r>
  <r>
    <x v="25"/>
    <x v="0"/>
    <n v="2"/>
    <n v="0"/>
    <n v="1"/>
    <n v="14"/>
    <n v="1587006"/>
    <n v="8.8216427663159406E-3"/>
    <n v="28"/>
    <n v="5519"/>
    <n v="3.4776176019498299"/>
    <n v="11"/>
    <n v="27281"/>
    <n v="17.190231164847518"/>
    <n v="1844"/>
    <n v="6.7592830174846963E-2"/>
    <n v="801"/>
    <n v="26"/>
    <n v="120796"/>
    <n v="26500"/>
    <n v="35299"/>
    <n v="39"/>
    <n v="76"/>
    <n v="103"/>
    <n v="105"/>
    <x v="3"/>
    <n v="18"/>
    <n v="2"/>
    <n v="1"/>
    <n v="76276"/>
    <n v="0"/>
    <n v="78.3"/>
    <n v="155640"/>
    <n v="172100"/>
    <n v="91000"/>
    <n v="0.71658184445528927"/>
    <s v="3 in 10"/>
    <n v="0.17471514151409331"/>
    <n v="30100"/>
    <n v="0.2427267392201182"/>
    <n v="41800"/>
    <n v="0.60847864360295867"/>
    <n v="104700"/>
    <n v="66000"/>
    <n v="0.4379938262864263"/>
    <n v="569000000"/>
    <n v="34800"/>
    <n v="840"/>
    <n v="2.24940803140323E-2"/>
    <n v="382600"/>
    <n v="189700"/>
    <n v="0.32193480735316271"/>
    <n v="0.3339460130514938"/>
    <n v="0.10400483026602329"/>
    <n v="0.20500096544456339"/>
    <n v="3.2602076688756441E-2"/>
    <n v="5630"/>
    <n v="18250"/>
    <n v="52800"/>
    <n v="37900"/>
    <n v="10900"/>
    <n v="28000"/>
    <n v="2900"/>
    <n v="7200"/>
    <n v="83200"/>
    <n v="36200"/>
    <n v="0.69"/>
    <n v="3"/>
    <n v="5"/>
    <n v="6400"/>
    <n v="0.08"/>
    <n v="18100"/>
    <n v="0.22"/>
    <n v="17800"/>
    <n v="39300"/>
    <n v="0.74"/>
    <n v="5800"/>
    <n v="600"/>
    <n v="35200"/>
    <n v="17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187516000"/>
    <n v="14300"/>
    <n v="0.32"/>
    <n v="0.51"/>
    <n v="0.17"/>
    <n v="5600"/>
    <n v="43900"/>
    <n v="1138000"/>
    <n v="335000"/>
    <n v="383000"/>
    <n v="5000"/>
    <n v="251700000"/>
    <n v="200100000"/>
    <n v="55300000"/>
    <n v="9500000"/>
    <n v="2900000"/>
    <n v="1000000"/>
    <n v="17100000"/>
    <n v="5800000"/>
    <n v="25800000"/>
  </r>
  <r>
    <x v="26"/>
    <x v="1"/>
    <n v="1"/>
    <n v="0"/>
    <n v="0"/>
    <n v="21"/>
    <n v="2301503"/>
    <n v="9.1244721384243204E-3"/>
    <n v="27"/>
    <n v="4143"/>
    <n v="1.80012800330914"/>
    <n v="36"/>
    <n v="7144"/>
    <n v="3.1040585217573038"/>
    <n v="1317"/>
    <n v="0.18435050391937291"/>
    <n v="825"/>
    <n v="25"/>
    <n v="207837"/>
    <n v="26500"/>
    <n v="39897"/>
    <n v="39"/>
    <n v="65"/>
    <n v="100"/>
    <n v="106"/>
    <x v="16"/>
    <n v="32"/>
    <n v="6"/>
    <n v="1"/>
    <n v="175815"/>
    <n v="0"/>
    <n v="88.6"/>
    <n v="202215"/>
    <n v="272900"/>
    <n v="135000"/>
    <n v="0.69827705367233939"/>
    <s v="4 in 10"/>
    <n v="0.16705080522526153"/>
    <n v="45600"/>
    <n v="0.20668364449167292"/>
    <n v="56400"/>
    <n v="0.65791759037027542"/>
    <n v="179500"/>
    <n v="112600"/>
    <n v="0.52445616594654243"/>
    <n v="927000000"/>
    <n v="85600"/>
    <n v="930"/>
    <n v="7.5640649218524453E-2"/>
    <n v="668100"/>
    <n v="320100"/>
    <n v="0.32877203781409658"/>
    <n v="0.32792418589075156"/>
    <n v="0.11077913933152574"/>
    <n v="0.1814908749888155"/>
    <n v="3.0552751451464626E-2"/>
    <n v="9280"/>
    <n v="34770"/>
    <n v="51050"/>
    <n v="58600"/>
    <n v="23500"/>
    <n v="25600"/>
    <n v="4600"/>
    <n v="16600"/>
    <n v="140600"/>
    <n v="58900"/>
    <n v="0.68"/>
    <n v="2"/>
    <n v="3"/>
    <n v="13100"/>
    <n v="0.09"/>
    <n v="28300"/>
    <n v="0.2"/>
    <n v="30200"/>
    <n v="64500"/>
    <n v="0.74"/>
    <n v="9600"/>
    <n v="1200"/>
    <n v="52900"/>
    <n v="26000"/>
    <n v="4700"/>
    <n v="0.38100000000000001"/>
    <n v="0.17"/>
    <n v="0.48499999999999999"/>
    <n v="0.38900000000000001"/>
    <n v="0.11799999999999999"/>
    <n v="7.8E-2"/>
    <n v="0.16900000000000001"/>
    <n v="9.8000000000000004E-2"/>
    <n v="0.67"/>
    <n v="321490000"/>
    <n v="38700"/>
    <n v="0.12"/>
    <n v="0.6"/>
    <n v="0.28000000000000003"/>
    <n v="10700"/>
    <n v="41500"/>
    <n v="1882000"/>
    <n v="597000"/>
    <n v="668000"/>
    <n v="6500"/>
    <n v="417500000"/>
    <n v="191600000"/>
    <n v="175100000"/>
    <n v="10500000"/>
    <n v="5400000"/>
    <n v="3200000"/>
    <n v="21500000"/>
    <n v="6800000"/>
    <n v="95400000"/>
  </r>
  <r>
    <x v="27"/>
    <x v="0"/>
    <n v="2"/>
    <n v="0"/>
    <n v="1"/>
    <n v="7"/>
    <n v="736376"/>
    <n v="9.5060132323704204E-3"/>
    <n v="26"/>
    <n v="2270"/>
    <n v="3.0826642910686899"/>
    <n v="17"/>
    <n v="21932"/>
    <n v="29.783697458906861"/>
    <n v="1007"/>
    <n v="4.5914645267189497E-2"/>
    <n v="760"/>
    <n v="26"/>
    <n v="57191"/>
    <n v="26500"/>
    <n v="34415"/>
    <n v="40"/>
    <n v="88"/>
    <n v="104"/>
    <n v="104"/>
    <x v="5"/>
    <n v="14"/>
    <n v="2"/>
    <n v="1"/>
    <n v="16514"/>
    <n v="0"/>
    <n v="76"/>
    <n v="152885"/>
    <n v="72800"/>
    <n v="43000"/>
    <n v="0.75858417552984414"/>
    <s v="3 in 10"/>
    <n v="0.23972931794160846"/>
    <n v="17500"/>
    <n v="0.27187624394328302"/>
    <n v="19800"/>
    <n v="0.51834516080326132"/>
    <n v="37700"/>
    <n v="23800"/>
    <n v="0.5"/>
    <n v="229000000"/>
    <n v="31100"/>
    <n v="810"/>
    <n v="5.5140731687929323E-2"/>
    <n v="149300"/>
    <n v="78100"/>
    <n v="0.26725820355291724"/>
    <n v="0.41572078252155353"/>
    <n v="0.12450053763329962"/>
    <n v="0.19184486193578951"/>
    <n v="3.2097083959720649E-2"/>
    <n v="2650"/>
    <n v="7300"/>
    <n v="57250"/>
    <n v="20100"/>
    <n v="3800"/>
    <n v="10900"/>
    <n v="1200"/>
    <n v="5900"/>
    <n v="42700"/>
    <n v="20800"/>
    <n v="0.72"/>
    <n v="1"/>
    <n v="2"/>
    <n v="4700"/>
    <n v="0.11"/>
    <n v="11100"/>
    <n v="0.26"/>
    <n v="8300"/>
    <n v="18400"/>
    <n v="0.68"/>
    <n v="3100"/>
    <n v="200"/>
    <n v="13600"/>
    <n v="67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6739000"/>
    <n v="16700"/>
    <n v="0.2"/>
    <n v="0.4"/>
    <n v="0.39"/>
    <n v="5500"/>
    <n v="49300"/>
    <n v="525000"/>
    <n v="136000"/>
    <n v="149000"/>
    <n v="1600"/>
    <n v="108100000"/>
    <n v="69900000"/>
    <n v="14500000"/>
    <n v="2100000"/>
    <n v="700000"/>
    <n v="200000"/>
    <n v="4500000"/>
    <n v="3300000"/>
    <n v="26000000"/>
  </r>
  <r>
    <x v="28"/>
    <x v="2"/>
    <n v="4"/>
    <n v="1"/>
    <n v="0"/>
    <n v="7"/>
    <n v="729710"/>
    <n v="9.59285195488618E-3"/>
    <n v="25"/>
    <n v="858"/>
    <n v="1.1758095681846199"/>
    <n v="46"/>
    <n v="5041"/>
    <n v="6.9082238149401816"/>
    <n v="460"/>
    <n v="9.1251735766712957E-2"/>
    <n v="1348"/>
    <n v="30"/>
    <n v="89013"/>
    <n v="32130"/>
    <n v="57820"/>
    <n v="37"/>
    <n v="61"/>
    <n v="96"/>
    <n v="101"/>
    <x v="17"/>
    <n v="26"/>
    <n v="3"/>
    <n v="2"/>
    <n v="19978"/>
    <n v="1"/>
    <n v="134.6"/>
    <n v="255555"/>
    <n v="159400"/>
    <n v="82000"/>
    <n v="0.66004293940995096"/>
    <s v="4 in 10"/>
    <n v="0.21768361900819708"/>
    <n v="34700"/>
    <n v="0.24236893764072073"/>
    <n v="38600"/>
    <n v="0.54431880185892489"/>
    <n v="86700"/>
    <n v="48000"/>
    <n v="0.60505442985132141"/>
    <n v="904000000"/>
    <n v="5900"/>
    <n v="1180"/>
    <n v="0.11432917497154606"/>
    <n v="258000"/>
    <n v="123900"/>
    <n v="0.31459506817027644"/>
    <n v="0.34297964389413738"/>
    <n v="0.13207627627860458"/>
    <n v="0.18569373965428346"/>
    <n v="2.5473237787693299E-2"/>
    <n v="2910"/>
    <n v="4720"/>
    <n v="71900"/>
    <n v="37900"/>
    <n v="12300"/>
    <n v="22400"/>
    <n v="2100"/>
    <n v="1800"/>
    <n v="87000"/>
    <n v="37000"/>
    <n v="0.61"/>
    <n v="7"/>
    <n v="10"/>
    <n v="8600"/>
    <n v="0.1"/>
    <n v="17200"/>
    <n v="0.2"/>
    <n v="17200"/>
    <n v="34300"/>
    <n v="0.69"/>
    <n v="3900"/>
    <n v="500"/>
    <n v="7800"/>
    <n v="3800"/>
    <n v="2900"/>
    <n v="0.38100000000000001"/>
    <n v="0.17"/>
    <n v="0.48499999999999999"/>
    <n v="0.38900000000000001"/>
    <n v="0.11799999999999999"/>
    <n v="7.8E-2"/>
    <n v="0.16900000000000001"/>
    <n v="9.8000000000000004E-2"/>
    <n v="0.73"/>
    <n v="362752000"/>
    <n v="2200"/>
    <n v="0.72"/>
    <n v="0.26"/>
    <n v="0.03"/>
    <n v="7900"/>
    <n v="59200"/>
    <n v="666000"/>
    <n v="206000"/>
    <n v="258000"/>
    <n v="6500"/>
    <n v="462400000"/>
    <n v="278900000"/>
    <n v="87700000"/>
    <n v="13700000"/>
    <n v="2300000"/>
    <n v="1800000"/>
    <n v="44300000"/>
    <n v="3500000"/>
    <n v="9600000"/>
  </r>
  <r>
    <x v="29"/>
    <x v="2"/>
    <n v="4"/>
    <n v="1"/>
    <n v="0"/>
    <n v="14"/>
    <n v="1363304"/>
    <n v="1.02691696056052E-2"/>
    <n v="23"/>
    <n v="1224"/>
    <n v="0.89781882837576898"/>
    <n v="51"/>
    <n v="5493"/>
    <n v="4.0291820459706713"/>
    <n v="220"/>
    <n v="4.0050973966866923E-2"/>
    <n v="1256"/>
    <n v="27"/>
    <n v="146085"/>
    <n v="33680"/>
    <n v="60183"/>
    <n v="30"/>
    <n v="56"/>
    <n v="98"/>
    <n v="103"/>
    <x v="18"/>
    <n v="29"/>
    <n v="4"/>
    <n v="1"/>
    <n v="558758"/>
    <n v="1"/>
    <n v="165.9"/>
    <n v="308041"/>
    <n v="200700"/>
    <n v="100000"/>
    <n v="0.68517056820024869"/>
    <s v="4 in 10"/>
    <n v="0.18620902629389996"/>
    <n v="37400"/>
    <n v="0.26435356055964815"/>
    <n v="53100"/>
    <n v="0.58826810912043193"/>
    <n v="118100"/>
    <n v="66400"/>
    <n v="0.56878912390039438"/>
    <n v="1157000000"/>
    <n v="7100"/>
    <n v="1400"/>
    <n v="0.31363064654734341"/>
    <n v="399500"/>
    <n v="182000"/>
    <n v="0.33408599360623986"/>
    <n v="0.35767743460641416"/>
    <n v="0.12819458598342071"/>
    <n v="0.16934387204161466"/>
    <n v="3.2563474054678368E-2"/>
    <n v="6360"/>
    <n v="16200"/>
    <n v="71900"/>
    <n v="48200"/>
    <n v="10000"/>
    <n v="26100"/>
    <n v="4300"/>
    <n v="3000"/>
    <n v="114600"/>
    <n v="47600"/>
    <n v="0.66"/>
    <n v="7"/>
    <n v="10"/>
    <n v="11600"/>
    <n v="0.1"/>
    <n v="27200"/>
    <n v="0.24"/>
    <n v="22000"/>
    <n v="47100"/>
    <n v="0.7"/>
    <n v="7700"/>
    <n v="1400"/>
    <n v="32500"/>
    <n v="16000"/>
    <n v="3800"/>
    <n v="0.38100000000000001"/>
    <n v="0.17"/>
    <n v="0.48499999999999999"/>
    <n v="0.38900000000000001"/>
    <n v="0.11799999999999999"/>
    <n v="7.8E-2"/>
    <n v="0.16900000000000001"/>
    <n v="9.8000000000000004E-2"/>
    <n v="0.71"/>
    <n v="518544000"/>
    <n v="2300"/>
    <n v="0.64"/>
    <n v="0.34"/>
    <n v="0.02"/>
    <n v="15700"/>
    <n v="59200"/>
    <n v="984000"/>
    <n v="323000"/>
    <n v="400000"/>
    <n v="8900"/>
    <n v="640200000"/>
    <n v="309200000"/>
    <n v="103900000"/>
    <n v="18700000"/>
    <n v="6900000"/>
    <n v="8800000"/>
    <n v="43400000"/>
    <n v="4500000"/>
    <n v="21500000"/>
  </r>
  <r>
    <x v="30"/>
    <x v="3"/>
    <n v="3"/>
    <n v="1"/>
    <n v="1"/>
    <n v="16"/>
    <n v="1317567"/>
    <n v="1.21435949746768E-2"/>
    <n v="21"/>
    <n v="3496"/>
    <n v="2.6533755019668801"/>
    <n v="22"/>
    <n v="12084"/>
    <n v="9.171450104624661"/>
    <n v="1001"/>
    <n v="8.2836809003641182E-2"/>
    <n v="842"/>
    <n v="28"/>
    <n v="103626"/>
    <n v="30190"/>
    <n v="46616"/>
    <n v="38"/>
    <n v="71"/>
    <n v="103"/>
    <n v="104"/>
    <x v="13"/>
    <n v="20"/>
    <n v="3"/>
    <n v="1"/>
    <n v="17321"/>
    <n v="0"/>
    <n v="90.2"/>
    <n v="256857"/>
    <n v="204900"/>
    <n v="99000"/>
    <n v="0.72444555750340878"/>
    <s v="3 in 10"/>
    <n v="0.18824143702756646"/>
    <n v="38600"/>
    <n v="0.26665137637063679"/>
    <n v="54600"/>
    <n v="0.58791350897654238"/>
    <n v="120400"/>
    <n v="70200"/>
    <n v="0.62702231407627473"/>
    <n v="698000000"/>
    <n v="41500"/>
    <n v="1020"/>
    <n v="9.9316408398540307E-2"/>
    <n v="266100"/>
    <n v="138900"/>
    <n v="0.29391311419712673"/>
    <n v="0.37593831747523199"/>
    <n v="0.16985763001806717"/>
    <n v="0.23298154913528607"/>
    <n v="3.777052317108575E-2"/>
    <n v="7940"/>
    <n v="17070"/>
    <n v="67050"/>
    <n v="31200"/>
    <n v="15100"/>
    <n v="31800"/>
    <n v="3000"/>
    <n v="6100"/>
    <n v="86900"/>
    <n v="31300"/>
    <n v="0.7"/>
    <n v="3"/>
    <n v="5"/>
    <n v="6600"/>
    <n v="0.08"/>
    <n v="17600"/>
    <n v="0.2"/>
    <n v="16500"/>
    <n v="42300"/>
    <n v="0.77"/>
    <n v="7300"/>
    <n v="900"/>
    <n v="32600"/>
    <n v="16000"/>
    <n v="2500"/>
    <n v="0.38100000000000001"/>
    <n v="0.17"/>
    <n v="0.48499999999999999"/>
    <n v="0.38900000000000001"/>
    <n v="0.11799999999999999"/>
    <n v="7.8E-2"/>
    <n v="0.16900000000000001"/>
    <n v="9.8000000000000004E-2"/>
    <n v="0.74"/>
    <n v="209999000"/>
    <n v="13800"/>
    <n v="0.46"/>
    <n v="0.38"/>
    <n v="0.16"/>
    <n v="9700"/>
    <n v="55500"/>
    <n v="864000"/>
    <n v="253000"/>
    <n v="266000"/>
    <n v="12700"/>
    <n v="305400000"/>
    <n v="241000000"/>
    <n v="82100000"/>
    <n v="9200000"/>
    <n v="4100000"/>
    <n v="1300000"/>
    <n v="22100000"/>
    <n v="4500000"/>
    <n v="27800000"/>
  </r>
  <r>
    <x v="31"/>
    <x v="3"/>
    <n v="3"/>
    <n v="1"/>
    <n v="1"/>
    <n v="6"/>
    <n v="482884"/>
    <n v="1.24253443891286E-2"/>
    <n v="20"/>
    <n v="1594"/>
    <n v="3.3009998260451701"/>
    <n v="13"/>
    <n v="15345"/>
    <n v="31.777818275196523"/>
    <n v="368"/>
    <n v="2.3981753014011079E-2"/>
    <n v="759"/>
    <n v="26"/>
    <n v="40621"/>
    <n v="26500"/>
    <n v="35319"/>
    <n v="38"/>
    <n v="80"/>
    <n v="102"/>
    <n v="102"/>
    <x v="13"/>
    <n v="16"/>
    <n v="2"/>
    <n v="3"/>
    <n v="10265"/>
    <n v="0"/>
    <n v="86.6"/>
    <n v="175884"/>
    <n v="52000"/>
    <n v="28000"/>
    <n v="0.73587164248062664"/>
    <s v="3 in 10"/>
    <n v="0.19875513889422522"/>
    <n v="10300"/>
    <n v="0.24912590771122295"/>
    <n v="13000"/>
    <n v="0.58264494563338076"/>
    <n v="30300"/>
    <n v="18900"/>
    <n v="0.60335861321776818"/>
    <n v="160000000"/>
    <n v="15700"/>
    <n v="860"/>
    <n v="0.10065468599566472"/>
    <n v="97100"/>
    <n v="50600"/>
    <n v="0.30458939871694485"/>
    <n v="0.38144702608486386"/>
    <n v="0.14783433342751751"/>
    <n v="0.20545472091975603"/>
    <n v="3.5743499642426818E-2"/>
    <n v="2400"/>
    <n v="4380"/>
    <n v="57150"/>
    <n v="11300"/>
    <n v="6700"/>
    <n v="5400"/>
    <n v="900"/>
    <n v="1900"/>
    <n v="28000"/>
    <n v="11600"/>
    <n v="0.71"/>
    <n v="3"/>
    <n v="5"/>
    <n v="2400"/>
    <n v="0.08"/>
    <n v="5800"/>
    <n v="0.21"/>
    <n v="5900"/>
    <n v="13600"/>
    <n v="0.76"/>
    <n v="2800"/>
    <n v="200"/>
    <n v="6900"/>
    <n v="3400"/>
    <n v="900"/>
    <n v="0.38100000000000001"/>
    <n v="0.17"/>
    <n v="0.48499999999999999"/>
    <n v="0.38900000000000001"/>
    <n v="0.11799999999999999"/>
    <n v="7.8E-2"/>
    <n v="0.16900000000000001"/>
    <n v="9.8000000000000004E-2"/>
    <n v="0.73"/>
    <n v="59758000"/>
    <n v="4500"/>
    <n v="0.38"/>
    <n v="0.46"/>
    <n v="0.16"/>
    <n v="2900"/>
    <n v="47900"/>
    <n v="371000"/>
    <n v="107000"/>
    <n v="97000"/>
    <n v="1800"/>
    <n v="76600000"/>
    <n v="32500000"/>
    <n v="31600000"/>
    <n v="1700000"/>
    <n v="1100000"/>
    <n v="200000"/>
    <n v="6300000"/>
    <n v="1600000"/>
    <n v="8400000"/>
  </r>
  <r>
    <x v="32"/>
    <x v="2"/>
    <n v="4"/>
    <n v="1"/>
    <n v="0"/>
    <n v="16"/>
    <n v="1274756"/>
    <n v="1.2551421605389501E-2"/>
    <n v="19"/>
    <n v="2726"/>
    <n v="2.13844845601824"/>
    <n v="31"/>
    <n v="11911"/>
    <n v="9.3437489213622058"/>
    <n v="710"/>
    <n v="5.9608765007136258E-2"/>
    <n v="817"/>
    <n v="25"/>
    <n v="126726"/>
    <n v="26500"/>
    <n v="38600"/>
    <n v="35"/>
    <n v="81"/>
    <n v="101"/>
    <n v="103"/>
    <x v="0"/>
    <n v="17"/>
    <n v="3"/>
    <n v="1"/>
    <n v="28737"/>
    <n v="0"/>
    <n v="88.4"/>
    <n v="202029"/>
    <n v="129000"/>
    <n v="78000"/>
    <n v="0.76845263900577188"/>
    <s v="3 in 10"/>
    <n v="0.25624292778199742"/>
    <n v="33100"/>
    <n v="0.30856571543719868"/>
    <n v="39800"/>
    <n v="0.50557252026723298"/>
    <n v="65200"/>
    <n v="39900"/>
    <n v="0.56247810639043183"/>
    <n v="465000000"/>
    <n v="29700"/>
    <n v="870"/>
    <n v="1.8968343902065147E-2"/>
    <n v="302200"/>
    <n v="161900"/>
    <n v="0.27036190093635853"/>
    <n v="0.36088787931604888"/>
    <n v="0.15931619675145667"/>
    <n v="0.23425916207024486"/>
    <n v="3.5553471794460459E-2"/>
    <n v="4520"/>
    <n v="18390"/>
    <n v="57800"/>
    <n v="26700"/>
    <n v="10200"/>
    <n v="29600"/>
    <n v="2100"/>
    <n v="5400"/>
    <n v="58700"/>
    <n v="27300"/>
    <n v="0.71"/>
    <n v="3"/>
    <n v="5"/>
    <n v="6300"/>
    <n v="0.11"/>
    <n v="14900"/>
    <n v="0.25"/>
    <n v="11600"/>
    <n v="25600"/>
    <n v="0.69"/>
    <n v="5700"/>
    <n v="400"/>
    <n v="36600"/>
    <n v="18000"/>
    <n v="2200"/>
    <n v="0.38100000000000001"/>
    <n v="0.17"/>
    <n v="0.48499999999999999"/>
    <n v="0.38900000000000001"/>
    <n v="0.11799999999999999"/>
    <n v="7.8E-2"/>
    <n v="0.16900000000000001"/>
    <n v="9.8000000000000004E-2"/>
    <n v="0.71"/>
    <n v="144693000"/>
    <n v="8800"/>
    <n v="0.51"/>
    <n v="0.35"/>
    <n v="0.14000000000000001"/>
    <n v="5900"/>
    <n v="48500"/>
    <n v="1034000"/>
    <n v="319000"/>
    <n v="302000"/>
    <n v="4200"/>
    <n v="171000000"/>
    <n v="195500000"/>
    <n v="45000000"/>
    <n v="6400000"/>
    <n v="2700000"/>
    <n v="300000"/>
    <n v="17900000"/>
    <n v="5400000"/>
    <n v="20700000"/>
  </r>
  <r>
    <x v="33"/>
    <x v="3"/>
    <n v="3"/>
    <n v="1"/>
    <n v="1"/>
    <n v="10"/>
    <n v="698748"/>
    <n v="1.43113110878313E-2"/>
    <n v="18"/>
    <n v="2145"/>
    <n v="3.0697762283398302"/>
    <n v="18"/>
    <n v="2470"/>
    <n v="3.5348938386943503"/>
    <n v="727"/>
    <n v="0.294331983805668"/>
    <n v="915"/>
    <n v="21"/>
    <n v="83994"/>
    <n v="26500"/>
    <n v="49294"/>
    <n v="17"/>
    <n v="30"/>
    <n v="74"/>
    <n v="95"/>
    <x v="19"/>
    <n v="51"/>
    <n v="15"/>
    <n v="2"/>
    <n v="33810"/>
    <n v="0"/>
    <n v="117.9"/>
    <n v="301753"/>
    <n v="55900"/>
    <n v="27000"/>
    <n v="0.70555044219456564"/>
    <s v="4 in 10"/>
    <n v="0.16270628832984677"/>
    <n v="9100"/>
    <n v="0.28010513329399772"/>
    <n v="15700"/>
    <n v="0.62434515188900208"/>
    <n v="34900"/>
    <n v="21300"/>
    <n v="0.47915993537964457"/>
    <n v="234000000"/>
    <n v="3900"/>
    <n v="1170"/>
    <n v="7.8837534096549866E-2"/>
    <n v="242100"/>
    <n v="116800"/>
    <n v="0.31484786732881603"/>
    <n v="0.31729051897254906"/>
    <n v="0.14091419801940408"/>
    <n v="0.19013151077990656"/>
    <n v="4.8800076840135292E-2"/>
    <n v="6900"/>
    <n v="18650"/>
    <n v="57650"/>
    <n v="15500"/>
    <n v="2800"/>
    <n v="3300"/>
    <n v="700"/>
    <n v="1600"/>
    <n v="37100"/>
    <n v="15300"/>
    <n v="0.69"/>
    <n v="3"/>
    <n v="4"/>
    <n v="3900"/>
    <n v="0.1"/>
    <n v="8300"/>
    <n v="0.22"/>
    <n v="7100"/>
    <n v="16900"/>
    <n v="0.73"/>
    <n v="7400"/>
    <n v="300"/>
    <n v="40700"/>
    <n v="20000"/>
    <n v="1200"/>
    <n v="0.38100000000000001"/>
    <n v="0.17"/>
    <n v="0.48499999999999999"/>
    <n v="0.38900000000000001"/>
    <n v="0.11799999999999999"/>
    <n v="7.8E-2"/>
    <n v="0.16900000000000001"/>
    <n v="9.8000000000000004E-2"/>
    <n v="0.6"/>
    <n v="128510000"/>
    <n v="2100"/>
    <n v="0.69"/>
    <n v="0.25"/>
    <n v="0.06"/>
    <n v="4600"/>
    <n v="43900"/>
    <n v="615000"/>
    <n v="225000"/>
    <n v="242000"/>
    <n v="3600"/>
    <n v="158500000"/>
    <n v="28400000"/>
    <n v="18000000"/>
    <n v="2000000"/>
    <n v="2000000"/>
    <n v="500000"/>
    <n v="10600000"/>
    <n v="2000000"/>
    <n v="12400000"/>
  </r>
  <r>
    <x v="34"/>
    <x v="2"/>
    <n v="4"/>
    <n v="1"/>
    <n v="0"/>
    <n v="7"/>
    <n v="473221"/>
    <n v="1.4792242947798099E-2"/>
    <n v="16"/>
    <n v="737"/>
    <n v="1.5574118646467501"/>
    <n v="40"/>
    <n v="5288"/>
    <n v="11.174482958279535"/>
    <n v="319"/>
    <n v="6.0325264750378214E-2"/>
    <n v="842"/>
    <n v="27"/>
    <n v="43226"/>
    <n v="26500"/>
    <n v="36528"/>
    <n v="36"/>
    <n v="53"/>
    <n v="95"/>
    <n v="101"/>
    <x v="2"/>
    <n v="27"/>
    <n v="8"/>
    <n v="2"/>
    <n v="17415"/>
    <n v="0"/>
    <n v="84.3"/>
    <n v="203675"/>
    <n v="51500"/>
    <n v="27000"/>
    <n v="0.7168587414457992"/>
    <s v="4 in 10"/>
    <n v="0.17442582247051522"/>
    <n v="9000"/>
    <n v="0.25500465549348234"/>
    <n v="13100"/>
    <n v="0.63367085661080069"/>
    <n v="32600"/>
    <n v="20100"/>
    <n v="0.55628194460953284"/>
    <n v="168000000"/>
    <n v="19900"/>
    <n v="850"/>
    <n v="0.11032386556682565"/>
    <n v="129900"/>
    <n v="62100"/>
    <n v="0.34839308239318911"/>
    <n v="0.30778440383165961"/>
    <n v="0.10390164768831094"/>
    <n v="0.18317611835293623"/>
    <n v="3.7734884506975437E-2"/>
    <n v="3330"/>
    <n v="11550"/>
    <n v="44200"/>
    <n v="12100"/>
    <n v="3700"/>
    <n v="5300"/>
    <n v="900"/>
    <n v="3100"/>
    <n v="27300"/>
    <n v="12400"/>
    <n v="0.71"/>
    <n v="7"/>
    <n v="10"/>
    <n v="3300"/>
    <n v="0.12"/>
    <n v="7700"/>
    <n v="0.28000000000000003"/>
    <n v="5300"/>
    <n v="11400"/>
    <n v="0.68"/>
    <n v="2300"/>
    <n v="600"/>
    <n v="19800"/>
    <n v="9800"/>
    <n v="1000"/>
    <n v="0.38100000000000001"/>
    <n v="0.17"/>
    <n v="0.48499999999999999"/>
    <n v="0.38900000000000001"/>
    <n v="0.11799999999999999"/>
    <n v="7.8E-2"/>
    <n v="0.16900000000000001"/>
    <n v="9.8000000000000004E-2"/>
    <n v="0.67"/>
    <n v="70574000"/>
    <n v="7400"/>
    <n v="0.38"/>
    <n v="0.34"/>
    <n v="0.27"/>
    <n v="1900"/>
    <n v="40300"/>
    <n v="340000"/>
    <n v="102000"/>
    <n v="130000"/>
    <n v="2000"/>
    <n v="82200000"/>
    <n v="35500000"/>
    <n v="14700000"/>
    <n v="2800000"/>
    <n v="1400000"/>
    <n v="600000"/>
    <n v="7700000"/>
    <n v="1600000"/>
    <n v="21100000"/>
  </r>
  <r>
    <x v="35"/>
    <x v="3"/>
    <n v="3"/>
    <n v="1"/>
    <n v="1"/>
    <n v="11"/>
    <n v="703389"/>
    <n v="1.5638572681688199E-2"/>
    <n v="15"/>
    <n v="2205"/>
    <n v="3.1348229784656798"/>
    <n v="14"/>
    <n v="22269"/>
    <n v="31.659579549865008"/>
    <n v="768"/>
    <n v="3.4487404014549375E-2"/>
    <n v="697"/>
    <n v="26"/>
    <n v="53551"/>
    <n v="26500"/>
    <n v="30965"/>
    <n v="47"/>
    <n v="73"/>
    <n v="104"/>
    <n v="105"/>
    <x v="17"/>
    <n v="26"/>
    <n v="3"/>
    <n v="1"/>
    <n v="4726"/>
    <n v="0"/>
    <n v="79.099999999999994"/>
    <n v="128101"/>
    <n v="96600"/>
    <n v="52000"/>
    <n v="0.71715230001348984"/>
    <s v="3 in 10"/>
    <n v="0.17437446341942758"/>
    <n v="16900"/>
    <n v="0.23782285341911727"/>
    <n v="23000"/>
    <n v="0.60905903162075781"/>
    <n v="58800"/>
    <n v="37700"/>
    <n v="0.48753376272595056"/>
    <n v="274000000"/>
    <n v="48400"/>
    <n v="740"/>
    <n v="1.1587512437468236E-2"/>
    <n v="181100"/>
    <n v="87800"/>
    <n v="0.34418996408968844"/>
    <n v="0.2810270765243208"/>
    <n v="0.10199019786248645"/>
    <n v="0.23854949767459663"/>
    <n v="3.2578287231814961E-2"/>
    <n v="2370"/>
    <n v="13910"/>
    <n v="43700"/>
    <n v="22400"/>
    <n v="9900"/>
    <n v="10600"/>
    <n v="2300"/>
    <n v="5800"/>
    <n v="46900"/>
    <n v="20800"/>
    <n v="0.7"/>
    <n v="2"/>
    <n v="3"/>
    <n v="4200"/>
    <n v="0.09"/>
    <n v="11200"/>
    <n v="0.24"/>
    <n v="10100"/>
    <n v="21400"/>
    <n v="0.72"/>
    <n v="2500"/>
    <n v="500"/>
    <n v="23600"/>
    <n v="116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8382000"/>
    <n v="20100"/>
    <n v="0.09"/>
    <n v="0.48"/>
    <n v="0.43"/>
    <n v="2800"/>
    <n v="37200"/>
    <n v="563000"/>
    <n v="171000"/>
    <n v="181000"/>
    <n v="1300"/>
    <n v="111800000"/>
    <n v="71000000"/>
    <n v="50000000"/>
    <n v="4400000"/>
    <n v="3200000"/>
    <n v="800000"/>
    <n v="3600000"/>
    <n v="2300000"/>
    <n v="26700000"/>
  </r>
  <r>
    <x v="36"/>
    <x v="2"/>
    <n v="4"/>
    <n v="1"/>
    <n v="0"/>
    <n v="75"/>
    <n v="4289280"/>
    <n v="1.74854521038495E-2"/>
    <n v="14"/>
    <n v="10024"/>
    <n v="2.3369889585198398"/>
    <n v="26"/>
    <n v="36161"/>
    <n v="8.4305524470307383"/>
    <n v="3938"/>
    <n v="0.10890185559027682"/>
    <n v="1021"/>
    <n v="21"/>
    <n v="443892"/>
    <n v="26500"/>
    <n v="54870"/>
    <n v="23"/>
    <n v="33"/>
    <n v="71"/>
    <n v="92"/>
    <x v="20"/>
    <n v="56"/>
    <n v="19"/>
    <n v="4"/>
    <n v="127388"/>
    <n v="0"/>
    <n v="99"/>
    <n v="245169"/>
    <n v="454500"/>
    <n v="212000"/>
    <n v="0.70243657360326006"/>
    <s v="5 in 10"/>
    <n v="0.20049670476642997"/>
    <n v="91100"/>
    <n v="0.23704784028016085"/>
    <n v="107800"/>
    <n v="0.62111853161928399"/>
    <n v="282300"/>
    <n v="172700"/>
    <n v="0.56696039140823529"/>
    <n v="2007000000"/>
    <n v="23100"/>
    <n v="1240"/>
    <n v="0.22304121906444643"/>
    <n v="1645200"/>
    <n v="766200"/>
    <n v="0.30339788144942537"/>
    <n v="0.35036715759329451"/>
    <n v="0.14216314495427593"/>
    <n v="0.15851814623699123"/>
    <n v="3.1262049813291795E-2"/>
    <n v="27490"/>
    <n v="91070"/>
    <n v="50400"/>
    <n v="103900"/>
    <n v="24500"/>
    <n v="40200"/>
    <n v="9000"/>
    <n v="12300"/>
    <n v="261000"/>
    <n v="101300"/>
    <n v="0.68"/>
    <n v="4"/>
    <n v="5"/>
    <n v="30300"/>
    <n v="0.12"/>
    <n v="56100"/>
    <n v="0.22"/>
    <n v="50000"/>
    <n v="117400"/>
    <n v="0.73"/>
    <n v="33600"/>
    <n v="5900"/>
    <n v="143300"/>
    <n v="70500"/>
    <n v="8000"/>
    <n v="0.38100000000000001"/>
    <n v="0.17"/>
    <n v="0.48499999999999999"/>
    <n v="0.38900000000000001"/>
    <n v="0.11799999999999999"/>
    <n v="7.8E-2"/>
    <n v="0.16900000000000001"/>
    <n v="9.8000000000000004E-2"/>
    <n v="0.7"/>
    <n v="830291000"/>
    <n v="7200"/>
    <n v="0.53"/>
    <n v="0.44"/>
    <n v="0.03"/>
    <n v="16600"/>
    <n v="41200"/>
    <n v="3666000"/>
    <n v="1263000"/>
    <n v="1645000"/>
    <n v="22400"/>
    <n v="1239200000"/>
    <n v="403600000"/>
    <n v="143200000"/>
    <n v="39300000"/>
    <n v="8800000"/>
    <n v="20100000"/>
    <n v="71500000"/>
    <n v="13300000"/>
    <n v="67900000"/>
  </r>
  <r>
    <x v="37"/>
    <x v="3"/>
    <n v="3"/>
    <n v="1"/>
    <n v="1"/>
    <n v="31"/>
    <n v="1613988"/>
    <n v="1.9207082084872901E-2"/>
    <n v="13"/>
    <n v="6134"/>
    <n v="3.8005239196326102"/>
    <n v="8"/>
    <n v="7170"/>
    <n v="4.4424122112432061"/>
    <n v="1977"/>
    <n v="0.27573221757322175"/>
    <n v="970"/>
    <n v="20"/>
    <n v="136282"/>
    <n v="26500"/>
    <n v="48747"/>
    <n v="24"/>
    <n v="40"/>
    <n v="86"/>
    <n v="100"/>
    <x v="10"/>
    <n v="44"/>
    <n v="11"/>
    <n v="1"/>
    <n v="84989"/>
    <n v="0"/>
    <n v="107.7"/>
    <n v="268765"/>
    <n v="103100"/>
    <n v="49000"/>
    <n v="0.70465267703133394"/>
    <s v="4 in 10"/>
    <n v="0.17493265112312731"/>
    <n v="18100"/>
    <n v="0.25366784890594413"/>
    <n v="26200"/>
    <n v="0.61566563947516328"/>
    <n v="63500"/>
    <n v="37500"/>
    <n v="0.5101003602676274"/>
    <n v="395000000"/>
    <n v="7300"/>
    <n v="1100"/>
    <n v="0.17267297584113561"/>
    <n v="470500"/>
    <n v="213000"/>
    <n v="0.33280069297841047"/>
    <n v="0.3321108298538944"/>
    <n v="0.11587848164345385"/>
    <n v="0.16211913557086272"/>
    <n v="3.5266897754703166E-2"/>
    <n v="10980"/>
    <n v="18290"/>
    <n v="52700"/>
    <n v="22100"/>
    <n v="4400"/>
    <n v="8500"/>
    <n v="2300"/>
    <n v="3300"/>
    <n v="58100"/>
    <n v="21800"/>
    <n v="0.68"/>
    <n v="3"/>
    <n v="4"/>
    <n v="5600"/>
    <n v="0.1"/>
    <n v="12000"/>
    <n v="0.21"/>
    <n v="10600"/>
    <n v="26600"/>
    <n v="0.74"/>
    <n v="9700"/>
    <n v="1400"/>
    <n v="46700"/>
    <n v="23000"/>
    <n v="1700"/>
    <n v="0.38100000000000001"/>
    <n v="0.17"/>
    <n v="0.48499999999999999"/>
    <n v="0.38900000000000001"/>
    <n v="0.11799999999999999"/>
    <n v="7.8E-2"/>
    <n v="0.16900000000000001"/>
    <n v="9.8000000000000004E-2"/>
    <n v="0.61"/>
    <n v="155457000"/>
    <n v="2500"/>
    <n v="0.6"/>
    <n v="0.36"/>
    <n v="0.04"/>
    <n v="4200"/>
    <n v="42300"/>
    <n v="1229000"/>
    <n v="416000"/>
    <n v="471000"/>
    <n v="9000"/>
    <n v="224100000"/>
    <n v="71600000"/>
    <n v="26100000"/>
    <n v="8700000"/>
    <n v="2200000"/>
    <n v="1100000"/>
    <n v="36300000"/>
    <n v="4900000"/>
    <n v="20300000"/>
  </r>
  <r>
    <x v="38"/>
    <x v="2"/>
    <n v="4"/>
    <n v="1"/>
    <n v="0"/>
    <n v="58"/>
    <n v="2524302"/>
    <n v="2.2976648594344101E-2"/>
    <n v="12"/>
    <n v="3592"/>
    <n v="1.4229676163945499"/>
    <n v="43"/>
    <n v="16043"/>
    <n v="6.355420231018317"/>
    <n v="1395"/>
    <n v="8.6953811631241038E-2"/>
    <n v="793"/>
    <n v="24"/>
    <n v="213289"/>
    <n v="26500"/>
    <n v="43618"/>
    <n v="34"/>
    <n v="53"/>
    <n v="97"/>
    <n v="105"/>
    <x v="7"/>
    <n v="38"/>
    <n v="7"/>
    <n v="1"/>
    <n v="283756"/>
    <n v="0"/>
    <n v="74.400000000000006"/>
    <n v="201294"/>
    <n v="303100"/>
    <n v="139000"/>
    <n v="0.68014581545942909"/>
    <s v="4 in 10"/>
    <n v="0.14625576530982562"/>
    <n v="44300"/>
    <n v="0.18413360342586421"/>
    <n v="55800"/>
    <n v="0.68427216881223074"/>
    <n v="207400"/>
    <n v="128800"/>
    <n v="0.54604966490957996"/>
    <n v="1068000000"/>
    <n v="64600"/>
    <n v="1050"/>
    <n v="6.7260043623556837E-2"/>
    <n v="749400"/>
    <n v="340000"/>
    <n v="0.35242860679672705"/>
    <n v="0.32325832782388758"/>
    <n v="9.5826722738907646E-2"/>
    <n v="0.15898105227979153"/>
    <n v="2.8732983314966088E-2"/>
    <n v="10230"/>
    <n v="38890"/>
    <n v="53800"/>
    <n v="57600"/>
    <n v="27500"/>
    <n v="31800"/>
    <n v="3300"/>
    <n v="8300"/>
    <n v="159400"/>
    <n v="55300"/>
    <n v="0.65"/>
    <n v="3"/>
    <n v="4"/>
    <n v="12900"/>
    <n v="0.08"/>
    <n v="24900"/>
    <n v="0.16"/>
    <n v="33300"/>
    <n v="76500"/>
    <n v="0.78"/>
    <n v="12900"/>
    <n v="1800"/>
    <n v="78100"/>
    <n v="38400"/>
    <n v="4400"/>
    <n v="0.38100000000000001"/>
    <n v="0.17"/>
    <n v="0.48499999999999999"/>
    <n v="0.38900000000000001"/>
    <n v="0.11799999999999999"/>
    <n v="7.8E-2"/>
    <n v="0.16900000000000001"/>
    <n v="9.8000000000000004E-2"/>
    <n v="0.71"/>
    <n v="403223000"/>
    <n v="12900"/>
    <n v="0.15"/>
    <n v="0.76"/>
    <n v="0.08"/>
    <n v="10000"/>
    <n v="42500"/>
    <n v="1952000"/>
    <n v="649000"/>
    <n v="749000"/>
    <n v="10500"/>
    <n v="532300000"/>
    <n v="270800000"/>
    <n v="149600000"/>
    <n v="11900000"/>
    <n v="2700000"/>
    <n v="12700000"/>
    <n v="31800000"/>
    <n v="7300000"/>
    <n v="49000000"/>
  </r>
  <r>
    <x v="39"/>
    <x v="3"/>
    <s v="Not Inlcuded"/>
    <n v="1"/>
    <n v="1"/>
    <n v="3"/>
    <n v="208827"/>
    <n v="1.43659584249163E-2"/>
    <n v="17"/>
    <n v="606"/>
    <n v="2.9019236018330901"/>
    <n v="19"/>
    <n v="2882"/>
    <n v="13.800897393536276"/>
    <n v="231"/>
    <n v="8.0152671755725186E-2"/>
    <n v="1177"/>
    <n v="32"/>
    <n v="24049"/>
    <n v="29350"/>
    <n v="50579"/>
    <n v="53"/>
    <n v="70"/>
    <n v="96"/>
    <n v="103"/>
    <x v="21"/>
    <n v="23"/>
    <n v="6"/>
    <n v="3"/>
    <n v="11102"/>
    <n v="1"/>
    <n v="121.7"/>
    <n v="300808"/>
    <n v="62400"/>
    <n v="37000"/>
    <n v="0.75240251572327044"/>
    <s v="4 in 10"/>
    <n v="0.31435845703031179"/>
    <n v="19600"/>
    <n v="0.30372612127908283"/>
    <n v="19000"/>
    <n v="0.43938447743030534"/>
    <n v="27400"/>
    <n v="15500"/>
    <n v="0.57087357087357082"/>
    <n v="372000000"/>
    <n v="0"/>
    <n v="1040"/>
    <n v="0.18495707038665696"/>
    <n v="75000"/>
    <n v="38400"/>
    <n v="0.27951100416814945"/>
    <n v="0.30490866053819138"/>
    <n v="0.16251298366852379"/>
    <n v="0.22185211300917174"/>
    <n v="3.4040871024763872E-2"/>
    <n v="1100"/>
    <n v="1480"/>
    <n v="63350"/>
    <n v="9100"/>
    <n v="8700"/>
    <n v="15700"/>
    <n v="1700"/>
    <n v="400"/>
    <n v="22600"/>
    <n v="9500"/>
    <n v="0.66"/>
    <n v="3"/>
    <n v="5"/>
    <n v="1900"/>
    <n v="0.08"/>
    <n v="5300"/>
    <n v="0.23"/>
    <n v="4600"/>
    <n v="9300"/>
    <n v="0.7"/>
    <n v="1200"/>
    <n v="100"/>
    <n v="2100"/>
    <n v="1000"/>
    <n v="700"/>
    <n v="0.38100000000000001"/>
    <n v="0.17"/>
    <n v="0.48499999999999999"/>
    <n v="0.38900000000000001"/>
    <n v="0.11799999999999999"/>
    <n v="7.8E-2"/>
    <n v="0.16900000000000001"/>
    <n v="9.8000000000000004E-2"/>
    <n v="0.76"/>
    <n v="73923000"/>
    <s v=" -   "/>
    <n v="0.75"/>
    <n v="0.25"/>
    <n v="0"/>
    <n v="1900"/>
    <n v="52900"/>
    <n v="213000"/>
    <n v="65000"/>
    <n v="75000"/>
    <n v="1800"/>
    <n v="91700000"/>
    <n v="196000000"/>
    <n v="61700000"/>
    <n v="7100000"/>
    <n v="4600000"/>
    <n v="1200000"/>
    <n v="5500000"/>
    <n v="1400000"/>
    <n v="2800000"/>
  </r>
  <r>
    <x v="40"/>
    <x v="2"/>
    <n v="4"/>
    <n v="1"/>
    <n v="0"/>
    <n v="20"/>
    <n v="692835"/>
    <n v="2.8866901931917401E-2"/>
    <n v="11"/>
    <n v="1594"/>
    <n v="2.3006920839738099"/>
    <n v="27"/>
    <n v="19340"/>
    <n v="27.914294168164137"/>
    <n v="566"/>
    <n v="2.9265770423991727E-2"/>
    <n v="727"/>
    <n v="31"/>
    <n v="52421"/>
    <n v="26500"/>
    <n v="32603"/>
    <n v="51"/>
    <n v="63"/>
    <n v="100"/>
    <n v="105"/>
    <x v="0"/>
    <n v="35"/>
    <n v="5"/>
    <n v="0"/>
    <n v="56448"/>
    <n v="0"/>
    <n v="66.3"/>
    <n v="126502"/>
    <n v="136300"/>
    <n v="62000"/>
    <n v="0.669879035488264"/>
    <s v="4 in 10"/>
    <n v="0.12066664711403097"/>
    <n v="16500"/>
    <n v="0.15872829657437823"/>
    <n v="21600"/>
    <n v="0.72397788596902868"/>
    <n v="98700"/>
    <n v="63500"/>
    <n v="0.48076468402742595"/>
    <n v="429000000"/>
    <n v="83100"/>
    <n v="780"/>
    <n v="8.0922286267665441E-2"/>
    <n v="206300"/>
    <n v="91600"/>
    <n v="0.38720181305010448"/>
    <n v="0.26276534519617978"/>
    <n v="7.3805700254973586E-2"/>
    <n v="0.18363421515799555"/>
    <n v="2.0031350770897148E-2"/>
    <n v="1110"/>
    <n v="7000"/>
    <n v="43200"/>
    <n v="25600"/>
    <n v="8000"/>
    <n v="17200"/>
    <n v="1400"/>
    <n v="9100"/>
    <n v="69200"/>
    <n v="25600"/>
    <n v="0.66"/>
    <n v="7"/>
    <n v="10"/>
    <n v="3700"/>
    <n v="0.05"/>
    <n v="11100"/>
    <n v="0.16"/>
    <n v="15800"/>
    <n v="34800"/>
    <n v="0.81"/>
    <n v="1700"/>
    <n v="200"/>
    <n v="20800"/>
    <n v="10200"/>
    <n v="2000"/>
    <n v="0.38100000000000001"/>
    <n v="0.17"/>
    <n v="0.48499999999999999"/>
    <n v="0.38900000000000001"/>
    <n v="0.11799999999999999"/>
    <n v="7.8E-2"/>
    <n v="0.16900000000000001"/>
    <n v="9.8000000000000004E-2"/>
    <n v="0.64"/>
    <n v="146453000"/>
    <n v="31500"/>
    <n v="0.03"/>
    <n v="0.52"/>
    <n v="0.46"/>
    <n v="3500"/>
    <n v="35200"/>
    <n v="525000"/>
    <n v="151000"/>
    <n v="206000"/>
    <n v="1600"/>
    <n v="179400000"/>
    <n v="134100000"/>
    <n v="44300000"/>
    <n v="4400000"/>
    <n v="1900000"/>
    <n v="2500000"/>
    <n v="1500000"/>
    <n v="2500000"/>
    <n v="58200000"/>
  </r>
  <r>
    <x v="41"/>
    <x v="3"/>
    <n v="3"/>
    <n v="1"/>
    <n v="1"/>
    <n v="36"/>
    <n v="961530"/>
    <n v="3.7440329474899302E-2"/>
    <n v="10"/>
    <n v="2600"/>
    <n v="2.7040237954093902"/>
    <n v="21"/>
    <n v="11507"/>
    <n v="11.967385312990753"/>
    <n v="1494"/>
    <n v="0.12983401407838707"/>
    <n v="762"/>
    <n v="25"/>
    <n v="81638"/>
    <n v="26500"/>
    <n v="34539"/>
    <n v="39"/>
    <n v="68"/>
    <n v="101"/>
    <n v="104"/>
    <x v="3"/>
    <n v="21"/>
    <n v="4"/>
    <n v="2"/>
    <n v="31171"/>
    <n v="0"/>
    <n v="74.7"/>
    <n v="128934"/>
    <n v="105300"/>
    <n v="54000"/>
    <n v="0.71462760767073763"/>
    <s v="3 in 10"/>
    <n v="0.16017505055011819"/>
    <n v="16900"/>
    <n v="0.24689342231419864"/>
    <n v="26000"/>
    <n v="0.63170085721608871"/>
    <n v="66500"/>
    <n v="43000"/>
    <n v="0.41497789240972732"/>
    <n v="342000000"/>
    <n v="34500"/>
    <n v="810"/>
    <n v="8.7987266682467716E-2"/>
    <n v="227000"/>
    <n v="108900"/>
    <n v="0.34246693049130772"/>
    <n v="0.32371270675371905"/>
    <n v="0.10210553335057633"/>
    <n v="0.20990707841398898"/>
    <n v="3.4541610026331084E-2"/>
    <n v="3930"/>
    <n v="23370"/>
    <n v="48250"/>
    <n v="23300"/>
    <n v="10700"/>
    <n v="11800"/>
    <n v="1700"/>
    <n v="4800"/>
    <n v="51900"/>
    <n v="23400"/>
    <n v="0.72"/>
    <n v="3"/>
    <n v="5"/>
    <n v="4600"/>
    <n v="0.09"/>
    <n v="13100"/>
    <n v="0.25"/>
    <n v="11000"/>
    <n v="24500"/>
    <n v="0.73"/>
    <n v="4100"/>
    <n v="700"/>
    <n v="51700"/>
    <n v="25400"/>
    <n v="1800"/>
    <n v="0.38100000000000001"/>
    <n v="0.17"/>
    <n v="0.48499999999999999"/>
    <n v="0.38900000000000001"/>
    <n v="0.11799999999999999"/>
    <n v="7.8E-2"/>
    <n v="0.16900000000000001"/>
    <n v="9.8000000000000004E-2"/>
    <n v="0.57999999999999996"/>
    <n v="127420000"/>
    <n v="9200"/>
    <n v="0.37"/>
    <n v="0.46"/>
    <n v="0.18"/>
    <n v="3600"/>
    <n v="41900"/>
    <n v="734000"/>
    <n v="229000"/>
    <n v="227000"/>
    <n v="2200"/>
    <n v="157400000"/>
    <n v="82800000"/>
    <n v="61100000"/>
    <n v="2400000"/>
    <n v="2100000"/>
    <n v="600000"/>
    <n v="7500000"/>
    <n v="2400000"/>
    <n v="25500000"/>
  </r>
  <r>
    <x v="42"/>
    <x v="3"/>
    <n v="3"/>
    <n v="1"/>
    <n v="1"/>
    <n v="39"/>
    <n v="1015912"/>
    <n v="3.8389151816298997E-2"/>
    <n v="9"/>
    <n v="3956"/>
    <n v="3.8940380662892"/>
    <n v="6"/>
    <n v="13647"/>
    <n v="13.433250124026491"/>
    <n v="1212"/>
    <n v="8.8810727632446698E-2"/>
    <n v="733"/>
    <n v="29"/>
    <n v="89375"/>
    <n v="26500"/>
    <n v="33645"/>
    <n v="46"/>
    <n v="72"/>
    <n v="102"/>
    <n v="104"/>
    <x v="22"/>
    <n v="16"/>
    <n v="2"/>
    <n v="0"/>
    <n v="48900"/>
    <n v="0"/>
    <n v="79.900000000000006"/>
    <n v="146871"/>
    <n v="160900"/>
    <n v="84000"/>
    <n v="0.69169905145348254"/>
    <s v="3 in 10"/>
    <n v="0.16832741097830678"/>
    <n v="27100"/>
    <n v="0.24542156399870785"/>
    <n v="39500"/>
    <n v="0.6079877245732177"/>
    <n v="97800"/>
    <n v="59500"/>
    <n v="0.46367631459312014"/>
    <n v="520000000"/>
    <n v="74000"/>
    <n v="770"/>
    <n v="9.7761134615186235E-2"/>
    <n v="277000"/>
    <n v="129100"/>
    <n v="0.35025210382461847"/>
    <n v="0.28352186737674756"/>
    <n v="8.7653194665634288E-2"/>
    <n v="0.23818231143899499"/>
    <n v="2.7970343757699682E-2"/>
    <n v="4010"/>
    <n v="24180"/>
    <n v="46850"/>
    <n v="31800"/>
    <n v="20100"/>
    <n v="21300"/>
    <n v="2000"/>
    <n v="6200"/>
    <n v="71600"/>
    <n v="31700"/>
    <n v="0.68"/>
    <n v="3"/>
    <n v="5"/>
    <n v="5800"/>
    <n v="0.08"/>
    <n v="16900"/>
    <n v="0.24"/>
    <n v="15100"/>
    <n v="32100"/>
    <n v="0.73"/>
    <n v="4200"/>
    <n v="400"/>
    <n v="58200"/>
    <n v="28600"/>
    <n v="2500"/>
    <n v="0.38100000000000001"/>
    <n v="0.17"/>
    <n v="0.48499999999999999"/>
    <n v="0.38900000000000001"/>
    <n v="0.11799999999999999"/>
    <n v="7.8E-2"/>
    <n v="0.16900000000000001"/>
    <n v="9.8000000000000004E-2"/>
    <n v="0.6"/>
    <n v="167853000"/>
    <n v="24300"/>
    <n v="0.33"/>
    <n v="0.33"/>
    <n v="0.34"/>
    <n v="5700"/>
    <n v="40400"/>
    <n v="823000"/>
    <n v="227000"/>
    <n v="277000"/>
    <n v="3000"/>
    <n v="209600000"/>
    <n v="143600000"/>
    <n v="107600000"/>
    <n v="5800000"/>
    <n v="2100000"/>
    <n v="500000"/>
    <n v="15600000"/>
    <n v="3800000"/>
    <n v="31800000"/>
  </r>
  <r>
    <x v="43"/>
    <x v="3"/>
    <n v="3"/>
    <n v="1"/>
    <n v="1"/>
    <n v="64"/>
    <n v="1540674"/>
    <n v="4.1540260950726701E-2"/>
    <n v="8"/>
    <n v="4808"/>
    <n v="3.1207121039233399"/>
    <n v="16"/>
    <n v="14558"/>
    <n v="9.4491112331356284"/>
    <n v="1224"/>
    <n v="8.4077483170765216E-2"/>
    <n v="774"/>
    <n v="24"/>
    <n v="129343"/>
    <n v="26500"/>
    <n v="38060"/>
    <n v="41"/>
    <n v="63"/>
    <n v="96"/>
    <n v="103"/>
    <x v="0"/>
    <n v="29"/>
    <n v="8"/>
    <n v="1"/>
    <n v="61352"/>
    <n v="0"/>
    <n v="79.3"/>
    <n v="185922"/>
    <n v="220000"/>
    <n v="107000"/>
    <n v="0.70129036649520127"/>
    <s v="4 in 10"/>
    <n v="0.16113436118343624"/>
    <n v="35500"/>
    <n v="0.20638793843804953"/>
    <n v="45400"/>
    <n v="0.64734562936506856"/>
    <n v="142400"/>
    <n v="89300"/>
    <n v="0.44923857868020306"/>
    <n v="740000000"/>
    <n v="53400"/>
    <n v="900"/>
    <n v="0.14539616469500644"/>
    <n v="419200"/>
    <n v="199000"/>
    <n v="0.34986896896913394"/>
    <n v="0.3106404869468154"/>
    <n v="9.3366402893724415E-2"/>
    <n v="0.2040707598909505"/>
    <n v="2.7696778151951058E-2"/>
    <n v="7260"/>
    <n v="19750"/>
    <n v="49400"/>
    <n v="36000"/>
    <n v="21400"/>
    <n v="35400"/>
    <n v="3300"/>
    <n v="7000"/>
    <n v="89700"/>
    <n v="36300"/>
    <n v="0.68"/>
    <n v="2"/>
    <n v="3"/>
    <n v="5700"/>
    <n v="0.06"/>
    <n v="16500"/>
    <n v="0.18"/>
    <n v="19800"/>
    <n v="44300"/>
    <n v="0.78"/>
    <n v="8800"/>
    <n v="1800"/>
    <n v="29100"/>
    <n v="14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203699000"/>
    <n v="11600"/>
    <n v="0.18"/>
    <n v="0.69"/>
    <n v="0.13"/>
    <n v="6200"/>
    <n v="40400"/>
    <n v="1193000"/>
    <n v="382000"/>
    <n v="419000"/>
    <n v="4900"/>
    <n v="266900000"/>
    <n v="277400000"/>
    <n v="124000000"/>
    <n v="9100000"/>
    <n v="2900000"/>
    <n v="2900000"/>
    <n v="15600000"/>
    <n v="4400000"/>
    <n v="36500000"/>
  </r>
  <r>
    <x v="44"/>
    <x v="3"/>
    <n v="3"/>
    <n v="1"/>
    <n v="1"/>
    <n v="53"/>
    <n v="1122252"/>
    <n v="4.7226469634270997E-2"/>
    <n v="7"/>
    <n v="2710"/>
    <n v="2.4147874096013999"/>
    <n v="25"/>
    <n v="4119"/>
    <n v="3.6702986495011816"/>
    <n v="794"/>
    <n v="0.19276523428016509"/>
    <n v="726"/>
    <n v="29"/>
    <n v="86362"/>
    <n v="26500"/>
    <n v="33944"/>
    <n v="49"/>
    <n v="72"/>
    <n v="103"/>
    <n v="107"/>
    <x v="3"/>
    <n v="26"/>
    <n v="4"/>
    <n v="1"/>
    <n v="24251"/>
    <n v="0"/>
    <n v="70.099999999999994"/>
    <n v="138975"/>
    <n v="196200"/>
    <n v="94000"/>
    <n v="0.68808189103349837"/>
    <s v="4 in 10"/>
    <n v="0.1357784423510951"/>
    <n v="26700"/>
    <n v="0.17859926738433793"/>
    <n v="35100"/>
    <n v="0.68522999954147834"/>
    <n v="134400"/>
    <n v="85400"/>
    <n v="0.52541329380914381"/>
    <n v="616000000"/>
    <n v="58800"/>
    <n v="810"/>
    <n v="0.17042945987669733"/>
    <n v="301000"/>
    <n v="148800"/>
    <n v="0.33447498696683231"/>
    <n v="0.29157168435558239"/>
    <n v="9.0507213607927225E-2"/>
    <n v="0.19099282884772537"/>
    <n v="3.0245603543170661E-2"/>
    <n v="3350"/>
    <n v="16120"/>
    <n v="48000"/>
    <n v="33200"/>
    <n v="28500"/>
    <n v="18400"/>
    <n v="2500"/>
    <n v="7600"/>
    <n v="78200"/>
    <n v="30900"/>
    <n v="0.67"/>
    <n v="3"/>
    <n v="5"/>
    <n v="4200"/>
    <n v="0.05"/>
    <n v="12000"/>
    <n v="0.15"/>
    <n v="18400"/>
    <n v="40200"/>
    <n v="0.81"/>
    <n v="4100"/>
    <n v="400"/>
    <n v="27800"/>
    <n v="13700"/>
    <n v="2400"/>
    <n v="0.38100000000000001"/>
    <n v="0.17"/>
    <n v="0.48499999999999999"/>
    <n v="0.38900000000000001"/>
    <n v="0.11799999999999999"/>
    <n v="7.8E-2"/>
    <n v="0.16900000000000001"/>
    <n v="9.8000000000000004E-2"/>
    <n v="0.69"/>
    <n v="175789000"/>
    <n v="14000"/>
    <n v="0.14000000000000001"/>
    <n v="0.68"/>
    <n v="0.18"/>
    <n v="4500"/>
    <n v="40000"/>
    <n v="832000"/>
    <n v="243000"/>
    <n v="301000"/>
    <n v="3900"/>
    <n v="235400000"/>
    <n v="133600000"/>
    <n v="177500000"/>
    <n v="8600000"/>
    <n v="2200000"/>
    <n v="1500000"/>
    <n v="12300000"/>
    <n v="3800000"/>
    <n v="41600000"/>
  </r>
  <r>
    <x v="45"/>
    <x v="3"/>
    <n v="3"/>
    <n v="1"/>
    <n v="1"/>
    <n v="66"/>
    <n v="1384557"/>
    <n v="4.7668676695867301E-2"/>
    <n v="6"/>
    <n v="5327"/>
    <n v="3.8474400114982599"/>
    <n v="7"/>
    <n v="5580"/>
    <n v="4.0301699388324206"/>
    <n v="1419"/>
    <n v="0.25430107526881718"/>
    <n v="728"/>
    <n v="27"/>
    <n v="114609"/>
    <n v="26500"/>
    <n v="35228"/>
    <n v="44"/>
    <n v="79"/>
    <n v="103"/>
    <n v="104"/>
    <x v="0"/>
    <n v="15"/>
    <n v="2"/>
    <n v="1"/>
    <n v="45808"/>
    <n v="0"/>
    <n v="80.3"/>
    <n v="162464"/>
    <n v="177500"/>
    <n v="96000"/>
    <n v="0.71980769831111668"/>
    <s v="3 in 10"/>
    <n v="0.18406957031095991"/>
    <n v="32700"/>
    <n v="0.24083763735799535"/>
    <n v="42800"/>
    <n v="0.59519451187572869"/>
    <n v="105600"/>
    <n v="65500"/>
    <n v="0.50063773618485452"/>
    <n v="605000000"/>
    <n v="42900"/>
    <n v="830"/>
    <n v="5.2790276783667142E-2"/>
    <n v="345000"/>
    <n v="173900"/>
    <n v="0.31684318000523154"/>
    <n v="0.33091087701898775"/>
    <n v="0.11682718399287947"/>
    <n v="0.2267485217195809"/>
    <n v="3.2878349735913581E-2"/>
    <n v="6530"/>
    <n v="34030"/>
    <n v="52050"/>
    <n v="39700"/>
    <n v="15100"/>
    <n v="23200"/>
    <n v="4000"/>
    <n v="8100"/>
    <n v="96800"/>
    <n v="40600"/>
    <n v="0.69"/>
    <n v="3"/>
    <n v="5"/>
    <n v="7100"/>
    <n v="7.0000000000000007E-2"/>
    <n v="19100"/>
    <n v="0.2"/>
    <n v="20900"/>
    <n v="46900"/>
    <n v="0.76"/>
    <n v="6200"/>
    <n v="1100"/>
    <n v="63300"/>
    <n v="31100"/>
    <n v="3200"/>
    <n v="0.38100000000000001"/>
    <n v="0.17"/>
    <n v="0.48499999999999999"/>
    <n v="0.38900000000000001"/>
    <n v="0.11799999999999999"/>
    <n v="7.8E-2"/>
    <n v="0.16900000000000001"/>
    <n v="9.8000000000000004E-2"/>
    <n v="0.67"/>
    <n v="229362000"/>
    <n v="15600"/>
    <n v="0.35"/>
    <n v="0.48"/>
    <n v="0.16"/>
    <n v="8500"/>
    <n v="43400"/>
    <n v="1093000"/>
    <n v="332000"/>
    <n v="345000"/>
    <n v="6600"/>
    <n v="272000000"/>
    <n v="167800000"/>
    <n v="82500000"/>
    <n v="13300000"/>
    <n v="4500000"/>
    <n v="2800000"/>
    <n v="28600000"/>
    <n v="5500000"/>
    <n v="28300000"/>
  </r>
  <r>
    <x v="46"/>
    <x v="2"/>
    <n v="4"/>
    <n v="1"/>
    <n v="0"/>
    <n v="82"/>
    <n v="1676122"/>
    <n v="4.8922453138852601E-2"/>
    <n v="5"/>
    <n v="2834"/>
    <n v="1.6908077097013201"/>
    <n v="38"/>
    <n v="13354"/>
    <n v="7.9672004782468111"/>
    <n v="1077"/>
    <n v="8.064999251160701E-2"/>
    <n v="1070"/>
    <n v="22"/>
    <n v="174821"/>
    <n v="30900"/>
    <n v="65161"/>
    <n v="28"/>
    <n v="46"/>
    <n v="92"/>
    <n v="100"/>
    <x v="18"/>
    <n v="32"/>
    <n v="6"/>
    <n v="2"/>
    <n v="16190"/>
    <n v="0"/>
    <n v="119"/>
    <n v="409228"/>
    <n v="204900"/>
    <n v="104000"/>
    <n v="0.72515057678565353"/>
    <s v="3 in 10"/>
    <n v="0.20821887061280453"/>
    <n v="42700"/>
    <n v="0.31616107893414264"/>
    <n v="64800"/>
    <n v="0.54510278467671502"/>
    <n v="111700"/>
    <n v="60500"/>
    <n v="0.57377049180327866"/>
    <n v="957000000"/>
    <n v="16600"/>
    <n v="1360"/>
    <n v="0.34257917343181155"/>
    <n v="477000"/>
    <n v="235100"/>
    <n v="0.28959612540871832"/>
    <n v="0.37856879218773515"/>
    <n v="0.13312081254407282"/>
    <n v="0.20169057768482643"/>
    <n v="4.181049261852577E-2"/>
    <n v="22920"/>
    <n v="39970"/>
    <n v="65950"/>
    <n v="55900"/>
    <n v="10500"/>
    <n v="14400"/>
    <n v="3000"/>
    <n v="6000"/>
    <n v="123500"/>
    <n v="52800"/>
    <n v="0.7"/>
    <n v="7"/>
    <n v="10"/>
    <n v="16300"/>
    <n v="0.13"/>
    <n v="35300"/>
    <n v="0.28999999999999998"/>
    <n v="21400"/>
    <n v="47300"/>
    <n v="0.65"/>
    <n v="20800"/>
    <n v="2600"/>
    <n v="77000"/>
    <n v="37900"/>
    <n v="4200"/>
    <n v="0.38100000000000001"/>
    <n v="0.17"/>
    <n v="0.48499999999999999"/>
    <n v="0.38900000000000001"/>
    <n v="0.11799999999999999"/>
    <n v="7.8E-2"/>
    <n v="0.16900000000000001"/>
    <n v="9.8000000000000004E-2"/>
    <n v="0.65"/>
    <n v="413235000"/>
    <n v="16000"/>
    <n v="0.55000000000000004"/>
    <n v="0.4"/>
    <n v="0.05"/>
    <n v="13200"/>
    <n v="52800"/>
    <n v="1408000"/>
    <n v="484000"/>
    <n v="477000"/>
    <n v="14900"/>
    <n v="636900000"/>
    <n v="139600000"/>
    <n v="61400000"/>
    <n v="11600000"/>
    <n v="3100000"/>
    <n v="2400000"/>
    <n v="58500000"/>
    <n v="5000000"/>
    <n v="38300000"/>
  </r>
  <r>
    <x v="47"/>
    <x v="2"/>
    <n v="4"/>
    <n v="1"/>
    <n v="0"/>
    <n v="68"/>
    <n v="1243456"/>
    <n v="5.4686293684698101E-2"/>
    <n v="4"/>
    <n v="2701"/>
    <n v="2.1721717535642502"/>
    <n v="29"/>
    <n v="8147"/>
    <n v="6.5519005095475835"/>
    <n v="790"/>
    <n v="9.6968209156744811E-2"/>
    <n v="1088"/>
    <n v="22"/>
    <n v="124989"/>
    <n v="30650"/>
    <n v="60186"/>
    <n v="26"/>
    <n v="44"/>
    <n v="91"/>
    <n v="102"/>
    <x v="1"/>
    <n v="38"/>
    <n v="6"/>
    <n v="2"/>
    <n v="56853"/>
    <n v="0"/>
    <n v="116.4"/>
    <n v="397820"/>
    <n v="127200"/>
    <n v="65000"/>
    <n v="0.72198502134807863"/>
    <s v="4 in 10"/>
    <n v="0.19547147279269653"/>
    <n v="24900"/>
    <n v="0.28436071086249431"/>
    <n v="36200"/>
    <n v="0.58199116921481431"/>
    <n v="74000"/>
    <n v="43400"/>
    <n v="0.53318485523385306"/>
    <n v="628000000"/>
    <n v="15300"/>
    <n v="1370"/>
    <n v="0.29610589680207866"/>
    <n v="367000"/>
    <n v="180900"/>
    <n v="0.27968939485030442"/>
    <n v="0.43786885555420318"/>
    <n v="0.11545582087825558"/>
    <n v="0.1696793020018324"/>
    <n v="4.1165934412740399E-2"/>
    <n v="9850"/>
    <n v="21570"/>
    <n v="66950"/>
    <n v="30800"/>
    <n v="7100"/>
    <n v="15700"/>
    <n v="1800"/>
    <n v="2600"/>
    <n v="67900"/>
    <n v="29700"/>
    <n v="0.7"/>
    <n v="7"/>
    <n v="10"/>
    <n v="7900"/>
    <n v="0.12"/>
    <n v="17500"/>
    <n v="0.26"/>
    <n v="12700"/>
    <n v="28400"/>
    <n v="0.69"/>
    <n v="10600"/>
    <n v="1800"/>
    <n v="45300"/>
    <n v="22300"/>
    <n v="2300"/>
    <n v="0.38100000000000001"/>
    <n v="0.17"/>
    <n v="0.48499999999999999"/>
    <n v="0.38900000000000001"/>
    <n v="0.11799999999999999"/>
    <n v="7.8E-2"/>
    <n v="0.16900000000000001"/>
    <n v="9.8000000000000004E-2"/>
    <n v="0.69"/>
    <n v="245697000"/>
    <n v="6000"/>
    <n v="0.61"/>
    <n v="0.3"/>
    <n v="0.09"/>
    <n v="7400"/>
    <n v="53200"/>
    <n v="985000"/>
    <n v="347000"/>
    <n v="367000"/>
    <n v="7900"/>
    <n v="366500000"/>
    <n v="162800000"/>
    <n v="43000000"/>
    <n v="6000000"/>
    <n v="1800000"/>
    <n v="1300000"/>
    <n v="28800000"/>
    <n v="3200000"/>
    <n v="14700000"/>
  </r>
  <r>
    <x v="48"/>
    <x v="3"/>
    <n v="3"/>
    <n v="1"/>
    <n v="1"/>
    <n v="14"/>
    <n v="185701"/>
    <n v="7.5390008669850905E-2"/>
    <n v="3"/>
    <n v="734"/>
    <n v="3.9525904545479"/>
    <n v="5"/>
    <n v="21697"/>
    <n v="116.83835843641121"/>
    <n v="229"/>
    <n v="1.0554454532884731E-2"/>
    <n v="781"/>
    <n v="21"/>
    <n v="12780"/>
    <n v="26500"/>
    <n v="34553"/>
    <n v="50"/>
    <n v="108"/>
    <n v="119"/>
    <n v="116"/>
    <x v="2"/>
    <n v="15"/>
    <n v="0"/>
    <n v="0"/>
    <n v="1268"/>
    <n v="0"/>
    <n v="95.4"/>
    <n v="235012"/>
    <n v="21800"/>
    <n v="12000"/>
    <n v="0.73696645949971751"/>
    <s v="2 in 10"/>
    <n v="0.20115416323165705"/>
    <n v="4400"/>
    <n v="0.30370065036182103"/>
    <n v="6600"/>
    <n v="0.51955665475863333"/>
    <n v="11300"/>
    <n v="7000"/>
    <n v="0.54604604604604601"/>
    <n v="73000000"/>
    <n v="9500"/>
    <n v="800"/>
    <n v="0.24558379759267171"/>
    <n v="36200"/>
    <n v="21800"/>
    <n v="0.18138635752722712"/>
    <n v="0.4779066552163051"/>
    <n v="0.16685998376450834"/>
    <n v="0.21228942303963388"/>
    <n v="3.5321734236335681E-2"/>
    <n v="540"/>
    <n v="2530"/>
    <n v="64850"/>
    <n v="6900"/>
    <n v="1300"/>
    <n v="2200"/>
    <n v="200"/>
    <n v="1300"/>
    <n v="11800"/>
    <n v="6400"/>
    <n v="0.72"/>
    <n v="1"/>
    <n v="2"/>
    <n v="1900"/>
    <n v="0.16"/>
    <n v="3100"/>
    <n v="0.26"/>
    <n v="2100"/>
    <n v="4500"/>
    <n v="0.62"/>
    <n v="900"/>
    <n v="100"/>
    <n v="4400"/>
    <n v="2200"/>
    <n v="500"/>
    <n v="0.38100000000000001"/>
    <n v="0.17"/>
    <n v="0.48499999999999999"/>
    <n v="0.38900000000000001"/>
    <n v="0.11799999999999999"/>
    <n v="7.8E-2"/>
    <n v="0.16900000000000001"/>
    <n v="9.8000000000000004E-2"/>
    <n v="0.72"/>
    <n v="32212000"/>
    <n v="4000"/>
    <n v="0.32"/>
    <n v="0.35"/>
    <n v="0.34"/>
    <n v="1500"/>
    <n v="54600"/>
    <n v="147000"/>
    <n v="41000"/>
    <n v="36000"/>
    <n v="700"/>
    <n v="44300000"/>
    <n v="13800000"/>
    <n v="7300000"/>
    <n v="200000"/>
    <n v="500000"/>
    <n v="0"/>
    <n v="1600000"/>
    <n v="500000"/>
    <n v="5100000"/>
  </r>
  <r>
    <x v="49"/>
    <x v="2"/>
    <n v="4"/>
    <n v="1"/>
    <n v="0"/>
    <n v="208"/>
    <n v="2674009"/>
    <n v="7.7785826450097906E-2"/>
    <n v="2"/>
    <n v="5777"/>
    <n v="2.16042653558757"/>
    <n v="30"/>
    <n v="21457"/>
    <n v="8.0242811449026537"/>
    <n v="2214"/>
    <n v="0.10318311040686023"/>
    <n v="878"/>
    <n v="28"/>
    <n v="267074"/>
    <n v="26500"/>
    <n v="43463"/>
    <n v="38"/>
    <n v="69"/>
    <n v="98"/>
    <n v="102"/>
    <x v="0"/>
    <n v="24"/>
    <n v="5"/>
    <n v="1"/>
    <n v="120152"/>
    <n v="0"/>
    <n v="98"/>
    <n v="194603"/>
    <n v="403400"/>
    <n v="216000"/>
    <n v="0.72418397626112763"/>
    <s v="4 in 10"/>
    <n v="0.23113624928431389"/>
    <n v="93300"/>
    <n v="0.2727761680864722"/>
    <n v="110100"/>
    <n v="0.55882010315794173"/>
    <n v="225400"/>
    <n v="131000"/>
    <n v="0.52362387315574366"/>
    <n v="1789000000"/>
    <n v="49400"/>
    <n v="950"/>
    <n v="0.15760936949838655"/>
    <n v="781500"/>
    <n v="396700"/>
    <n v="0.29296012333072607"/>
    <n v="0.32028778165219152"/>
    <n v="0.14340324516797623"/>
    <n v="0.23515185607603112"/>
    <n v="3.2490336495883371E-2"/>
    <n v="13380"/>
    <n v="31820"/>
    <n v="58300"/>
    <n v="76200"/>
    <n v="55200"/>
    <n v="58100"/>
    <n v="7000"/>
    <n v="6600"/>
    <n v="175600"/>
    <n v="78200"/>
    <n v="0.69"/>
    <n v="2"/>
    <n v="3"/>
    <n v="18300"/>
    <n v="0.1"/>
    <n v="47200"/>
    <n v="0.27"/>
    <n v="34800"/>
    <n v="73300"/>
    <n v="0.7"/>
    <n v="15300"/>
    <n v="1300"/>
    <n v="45800"/>
    <n v="22500"/>
    <n v="6200"/>
    <n v="0.38100000000000001"/>
    <n v="0.17"/>
    <n v="0.48499999999999999"/>
    <n v="0.38900000000000001"/>
    <n v="0.11799999999999999"/>
    <n v="7.8E-2"/>
    <n v="0.16900000000000001"/>
    <n v="9.8000000000000004E-2"/>
    <n v="0.66"/>
    <n v="530660000"/>
    <n v="18500"/>
    <n v="0.68"/>
    <n v="0.21"/>
    <n v="0.11"/>
    <n v="13600"/>
    <n v="49200"/>
    <n v="2124000"/>
    <n v="605000"/>
    <n v="782000"/>
    <n v="13200"/>
    <n v="599100000"/>
    <n v="523600000"/>
    <n v="492700000"/>
    <n v="30700000"/>
    <n v="8600000"/>
    <n v="8800000"/>
    <n v="74200000"/>
    <n v="16300000"/>
    <n v="35500000"/>
  </r>
  <r>
    <x v="50"/>
    <x v="3"/>
    <n v="3"/>
    <n v="1"/>
    <n v="1"/>
    <n v="75"/>
    <n v="359031"/>
    <n v="0.208895610685428"/>
    <n v="1"/>
    <n v="3728"/>
    <n v="10.383504488470299"/>
    <n v="1"/>
    <n v="10586"/>
    <n v="29.484919129545919"/>
    <n v="1856"/>
    <n v="0.17532590213489516"/>
    <n v="732"/>
    <n v="33"/>
    <n v="29072"/>
    <n v="26500"/>
    <n v="31983"/>
    <n v="50"/>
    <n v="75"/>
    <n v="105"/>
    <n v="108"/>
    <x v="13"/>
    <n v="27"/>
    <n v="6"/>
    <n v="0"/>
    <n v="12181"/>
    <n v="0"/>
    <n v="78.599999999999994"/>
    <n v="108236"/>
    <n v="62800"/>
    <n v="36000"/>
    <n v="0.68777953865117103"/>
    <s v="4 in 10"/>
    <n v="0.20023223630839709"/>
    <n v="12600"/>
    <n v="0.26645139739449952"/>
    <n v="16800"/>
    <n v="0.52825806862105718"/>
    <n v="33200"/>
    <n v="19700"/>
    <n v="0.45995386940268829"/>
    <n v="217000000"/>
    <n v="21700"/>
    <n v="730"/>
    <n v="0.17992563925492311"/>
    <n v="97800"/>
    <n v="48400"/>
    <n v="0.30976463484852435"/>
    <n v="0.27582163876603211"/>
    <n v="7.1797870922597984E-2"/>
    <n v="0.23743816637111645"/>
    <n v="2.9145806768948603E-2"/>
    <n v="1340"/>
    <n v="10520"/>
    <n v="43400"/>
    <n v="14200"/>
    <n v="6000"/>
    <n v="10200"/>
    <n v="600"/>
    <n v="4100"/>
    <n v="28900"/>
    <n v="13600"/>
    <n v="0.66"/>
    <n v="3"/>
    <n v="5"/>
    <n v="2300"/>
    <n v="0.08"/>
    <n v="7000"/>
    <n v="0.24"/>
    <n v="6200"/>
    <n v="11500"/>
    <n v="0.68"/>
    <n v="1400"/>
    <n v="200"/>
    <n v="17900"/>
    <n v="8800"/>
    <n v="1100"/>
    <n v="0.38100000000000001"/>
    <n v="0.17"/>
    <n v="0.48499999999999999"/>
    <n v="0.38900000000000001"/>
    <n v="0.11799999999999999"/>
    <n v="7.8E-2"/>
    <n v="0.16900000000000001"/>
    <n v="9.8000000000000004E-2"/>
    <n v="0.56999999999999995"/>
    <n v="67504000"/>
    <n v="6600"/>
    <n v="0.15"/>
    <n v="0.54"/>
    <n v="0.31"/>
    <n v="3000"/>
    <n v="38200"/>
    <n v="281000"/>
    <n v="75000"/>
    <n v="98000"/>
    <n v="1300"/>
    <n v="83600000"/>
    <n v="71000000"/>
    <n v="32700000"/>
    <n v="1500000"/>
    <n v="1700000"/>
    <n v="100000"/>
    <n v="5500000"/>
    <n v="1800000"/>
    <n v="195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Alaska"/>
    <x v="0"/>
    <n v="2"/>
    <n v="0"/>
    <n v="1"/>
    <m/>
    <n v="179356"/>
    <n v="0"/>
    <m/>
    <n v="1000"/>
    <n v="5.5755034679631503"/>
    <n v="2"/>
    <n v="9082"/>
    <n v="50.636722496041394"/>
    <n v="339"/>
    <n v="3.732658004844748E-2"/>
    <n v="1212"/>
    <n v="24"/>
    <n v="13273"/>
    <n v="33130"/>
    <n v="50578"/>
    <n v="35"/>
    <n v="63"/>
    <n v="94"/>
    <n v="103"/>
    <n v="69"/>
    <n v="32"/>
    <n v="5"/>
    <n v="0"/>
    <n v="2718"/>
    <n v="0"/>
    <n v="126.9"/>
    <n v="300889"/>
    <n v="17400"/>
    <n v="9000"/>
    <n v="0.71184871727056331"/>
    <s v="3 in 10"/>
    <n v="0.18667734920453244"/>
    <n v="3300"/>
    <n v="0.27675403456564041"/>
    <n v="4800"/>
    <n v="0.57451070161382622"/>
    <n v="10000"/>
    <n v="5800"/>
    <n v="0.58859617466618552"/>
    <n v="70000000"/>
    <n v="6000"/>
    <n v="1200"/>
    <n v="9.1569202625392018E-2"/>
    <n v="41900"/>
    <n v="18500"/>
    <n v="0.35079353625141896"/>
    <n v="0.37322376150897923"/>
    <n v="7.1801045521658113E-2"/>
    <n v="0.19556698206320955"/>
    <n v="7.1069101529360093E-2"/>
    <n v="1950"/>
    <n v="3580"/>
    <n v="67600"/>
    <n v="4800"/>
    <n v="1200"/>
    <n v="1100"/>
    <n v="400"/>
    <n v="700"/>
    <n v="10600"/>
    <n v="5100"/>
    <n v="0.67"/>
    <n v="2"/>
    <n v="3"/>
    <n v="1300"/>
    <n v="0.13"/>
    <n v="2500"/>
    <n v="0.23"/>
    <n v="1800"/>
    <n v="4200"/>
    <n v="0.66"/>
    <n v="1900"/>
    <n v="100"/>
    <n v="9900"/>
    <n v="4900"/>
    <n v="400"/>
    <n v="0.38100000000000001"/>
    <n v="0.17"/>
    <n v="0.48499999999999999"/>
    <n v="0.38900000000000001"/>
    <n v="0.11799999999999999"/>
    <n v="7.8E-2"/>
    <n v="0.16900000000000001"/>
    <n v="9.8000000000000004E-2"/>
    <n v="0.66"/>
    <n v="34900000"/>
    <n v="3000"/>
    <n v="0.46"/>
    <n v="0.25"/>
    <n v="0.28999999999999998"/>
    <n v="1400"/>
    <n v="59200"/>
    <n v="125000"/>
    <n v="34000"/>
    <n v="42000"/>
    <n v="1200"/>
    <n v="33600000"/>
    <n v="11900000"/>
    <n v="9200000"/>
    <n v="1600000"/>
    <n v="1200000"/>
    <n v="200000"/>
    <n v="3200000"/>
    <n v="400000"/>
    <n v="8200000"/>
    <n v="0.107"/>
    <n v="0.57899999999999996"/>
    <n v="2.5999999999999999E-2"/>
    <n v="6.7000000000000004E-2"/>
    <n v="7.0000000000000007E-2"/>
    <n v="0.13800000000000001"/>
    <n v="1.4999999999999999E-2"/>
    <n v="0.15300000000000002"/>
    <n v="0.105"/>
  </r>
  <r>
    <s v="California"/>
    <x v="1"/>
    <n v="1"/>
    <n v="0"/>
    <n v="0"/>
    <m/>
    <n v="8772631"/>
    <n v="0"/>
    <m/>
    <n v="17203"/>
    <n v="1.9609852506049701"/>
    <n v="33"/>
    <n v="72070"/>
    <n v="8.2153233163460317"/>
    <n v="6242"/>
    <n v="8.6610240044401279E-2"/>
    <n v="1526"/>
    <n v="22"/>
    <n v="998510"/>
    <n v="29350"/>
    <n v="81133"/>
    <n v="24"/>
    <n v="32"/>
    <n v="66"/>
    <n v="85"/>
    <n v="78"/>
    <n v="51"/>
    <n v="16"/>
    <n v="5"/>
    <n v="132901"/>
    <n v="1"/>
    <n v="201.9"/>
    <n v="554886"/>
    <n v="1046600"/>
    <n v="536000"/>
    <n v="0.67734195590224988"/>
    <s v="4 in 10"/>
    <n v="0.26308920407588055"/>
    <n v="275400"/>
    <n v="0.27755924883795363"/>
    <n v="290500"/>
    <n v="0.50318207224034894"/>
    <n v="526600"/>
    <n v="282900"/>
    <n v="0.65540952949885067"/>
    <n v="7828000000"/>
    <n v="49700"/>
    <n v="1610"/>
    <n v="0.35827618443552267"/>
    <n v="4066700"/>
    <n v="1658300"/>
    <n v="0.31426321694835074"/>
    <n v="0.3583042691648492"/>
    <n v="0.12131546858618443"/>
    <n v="0.1342106628834295"/>
    <n v="2.1287238515010118E-2"/>
    <n v="161550"/>
    <n v="271530"/>
    <n v="64850"/>
    <n v="307800"/>
    <n v="25600"/>
    <n v="97300"/>
    <n v="15900"/>
    <n v="18300"/>
    <n v="710900"/>
    <n v="304500"/>
    <n v="0.64"/>
    <n v="3"/>
    <n v="4"/>
    <n v="132400"/>
    <n v="0.19"/>
    <n v="189500"/>
    <n v="0.27"/>
    <n v="109400"/>
    <n v="236800"/>
    <n v="0.6"/>
    <n v="118100"/>
    <n v="31500"/>
    <n v="494600"/>
    <n v="243300"/>
    <n v="24100"/>
    <n v="0.38100000000000001"/>
    <n v="0.17"/>
    <n v="0.48499999999999999"/>
    <n v="0.38900000000000001"/>
    <n v="0.11799999999999999"/>
    <n v="7.8E-2"/>
    <n v="0.16900000000000001"/>
    <n v="9.8000000000000004E-2"/>
    <n v="0.7"/>
    <n v="3103715000"/>
    <n v="23900"/>
    <n v="0.76"/>
    <n v="0.21"/>
    <n v="0.03"/>
    <n v="45000"/>
    <n v="50400"/>
    <n v="9930000"/>
    <n v="3318000"/>
    <n v="4067000"/>
    <n v="71200"/>
    <n v="5416200000"/>
    <n v="1566000000"/>
    <n v="175300000"/>
    <n v="78800000"/>
    <n v="18300000"/>
    <n v="14300000"/>
    <n v="385800000"/>
    <n v="34100000"/>
    <n v="138800000"/>
    <n v="0.13400000000000001"/>
    <n v="0.34200000000000003"/>
    <n v="5.0999999999999997E-2"/>
    <n v="0.40300000000000002"/>
    <n v="0.151"/>
    <n v="2E-3"/>
    <n v="3.0000000000000001E-3"/>
    <n v="5.0000000000000001E-3"/>
    <n v="4.7E-2"/>
  </r>
  <r>
    <s v="District of Columbia"/>
    <x v="1"/>
    <n v="1"/>
    <n v="0"/>
    <n v="0"/>
    <m/>
    <n v="125835"/>
    <n v="0"/>
    <m/>
    <n v="184"/>
    <n v="1.4622322883140599"/>
    <n v="41"/>
    <n v="724"/>
    <n v="5.7535661779314173"/>
    <n v="110"/>
    <n v="0.15193370165745856"/>
    <n v="1765"/>
    <n v="29"/>
    <n v="32990"/>
    <n v="41400"/>
    <n v="71400"/>
    <n v="40"/>
    <n v="65"/>
    <n v="94"/>
    <n v="102"/>
    <n v="73"/>
    <n v="21"/>
    <n v="7"/>
    <n v="0"/>
    <n v="31278"/>
    <n v="0"/>
    <s v="NA"/>
    <n v="626911"/>
    <n v="72200"/>
    <n v="38000"/>
    <n v="0.5978157990535129"/>
    <s v="5 in 10"/>
    <n v="0.14727245057483987"/>
    <n v="10600"/>
    <n v="0.24875140078305502"/>
    <n v="18000"/>
    <n v="0.55751857334569255"/>
    <n v="40200"/>
    <n v="16600"/>
    <n v="0.44051825677267376"/>
    <n v="457000000"/>
    <n v="0"/>
    <n v="1600"/>
    <n v="0.65561416110564408"/>
    <n v="75400"/>
    <n v="40700"/>
    <n v="0.2672459538339082"/>
    <n v="0.35034491907667814"/>
    <n v="0.12466171398248872"/>
    <n v="0.19393738392146459"/>
    <n v="3.1201910321040062E-2"/>
    <n v="6380"/>
    <n v="6600"/>
    <n v="74100"/>
    <n v="12200"/>
    <n v="6200"/>
    <n v="9200"/>
    <n v="500"/>
    <n v="0"/>
    <n v="26400"/>
    <n v="11400"/>
    <n v="0.57999999999999996"/>
    <n v="7"/>
    <n v="10"/>
    <n v="3100"/>
    <n v="0.12"/>
    <n v="6100"/>
    <n v="0.23"/>
    <n v="4200"/>
    <n v="8600"/>
    <n v="0.62"/>
    <n v="8400"/>
    <n v="1600"/>
    <n v="12000"/>
    <n v="5900"/>
    <n v="900"/>
    <n v="0.38100000000000001"/>
    <n v="0.17"/>
    <n v="0.48499999999999999"/>
    <n v="0.38900000000000001"/>
    <n v="0.11799999999999999"/>
    <n v="7.8E-2"/>
    <n v="0.16900000000000001"/>
    <n v="9.8000000000000004E-2"/>
    <n v="0.49"/>
    <n v="161161000"/>
    <s v=" -   "/>
    <n v="0.95"/>
    <n v="0.05"/>
    <n v="0"/>
    <n v="900"/>
    <n v="53400"/>
    <n v="162000"/>
    <n v="40000"/>
    <n v="75000"/>
    <n v="10700"/>
    <n v="209600000"/>
    <n v="160400000"/>
    <n v="54100000"/>
    <n v="2800000"/>
    <n v="1100000"/>
    <n v="7800000"/>
    <n v="19600000"/>
    <n v="1300000"/>
    <n v="0"/>
    <n v="0.16500000000000001"/>
    <n v="0.35899999999999999"/>
    <n v="0.43099999999999999"/>
    <n v="0.115"/>
    <n v="3.7999999999999999E-2"/>
    <n v="0"/>
    <n v="0"/>
    <n v="0"/>
    <n v="5.5E-2"/>
  </r>
  <r>
    <s v="Hawaii"/>
    <x v="0"/>
    <n v="2"/>
    <n v="0"/>
    <n v="1"/>
    <m/>
    <n v="304399"/>
    <n v="0"/>
    <m/>
    <n v="744"/>
    <n v="2.4441604604482898"/>
    <n v="24"/>
    <n v="2556"/>
    <n v="8.3968738399272009"/>
    <n v="273"/>
    <n v="0.1068075117370892"/>
    <n v="1408"/>
    <n v="22"/>
    <n v="27014"/>
    <n v="30770"/>
    <n v="84510"/>
    <n v="34"/>
    <n v="44"/>
    <n v="74"/>
    <n v="89"/>
    <n v="70"/>
    <n v="52"/>
    <n v="19"/>
    <n v="9"/>
    <n v="2476"/>
    <n v="0"/>
    <n v="315"/>
    <n v="636451"/>
    <n v="52800"/>
    <n v="22000"/>
    <n v="0.66784904709931991"/>
    <s v="4 in 10"/>
    <n v="0.18885753782642453"/>
    <n v="10000"/>
    <n v="0.21230139943568088"/>
    <n v="11200"/>
    <n v="0.63877894976044847"/>
    <n v="33700"/>
    <n v="18500"/>
    <n v="0.71846846846846846"/>
    <n v="284000000"/>
    <n v="12600"/>
    <n v="1650"/>
    <n v="0.40678148840486872"/>
    <n v="124400"/>
    <n v="51900"/>
    <n v="0.32349976527615076"/>
    <n v="0.39216052260004919"/>
    <n v="0.12471687136700328"/>
    <n v="0.12411268782620331"/>
    <n v="6.4075864299601507E-2"/>
    <n v="6460"/>
    <n v="3600"/>
    <n v="71850"/>
    <n v="10300"/>
    <n v="4800"/>
    <n v="3000"/>
    <n v="800"/>
    <n v="900"/>
    <n v="28500"/>
    <n v="10000"/>
    <n v="0.64"/>
    <n v="3"/>
    <n v="4"/>
    <n v="3100"/>
    <n v="0.11"/>
    <n v="5100"/>
    <n v="0.18"/>
    <n v="5000"/>
    <n v="12200"/>
    <n v="0.74"/>
    <n v="7900"/>
    <n v="1900"/>
    <n v="7500"/>
    <n v="3700"/>
    <n v="800"/>
    <n v="0.38100000000000001"/>
    <n v="0.17"/>
    <n v="0.48499999999999999"/>
    <n v="0.38900000000000001"/>
    <n v="0.11799999999999999"/>
    <n v="7.8E-2"/>
    <n v="0.16900000000000001"/>
    <n v="9.8000000000000004E-2"/>
    <n v="0.83"/>
    <n v="114072000"/>
    <n v="8800"/>
    <n v="0.36"/>
    <n v="0.33"/>
    <n v="0.31"/>
    <n v="3600"/>
    <n v="59200"/>
    <n v="308000"/>
    <n v="89000"/>
    <n v="124000"/>
    <n v="3000"/>
    <n v="170900000"/>
    <n v="42900000"/>
    <n v="40700000"/>
    <n v="3300000"/>
    <n v="1200000"/>
    <n v="1100000"/>
    <n v="10600000"/>
    <n v="1200000"/>
    <n v="12200000"/>
    <n v="9.4E-2"/>
    <n v="0.19600000000000001"/>
    <n v="1.2999999999999999E-2"/>
    <n v="0.109"/>
    <n v="0.375"/>
    <n v="0"/>
    <n v="9.7000000000000003E-2"/>
    <n v="9.7000000000000003E-2"/>
    <n v="0.20899999999999999"/>
  </r>
  <r>
    <s v="Louisiana"/>
    <x v="1"/>
    <n v="1"/>
    <n v="0"/>
    <n v="0"/>
    <m/>
    <n v="1082943"/>
    <n v="0"/>
    <m/>
    <n v="1768"/>
    <n v="1.63258823409911"/>
    <n v="39"/>
    <n v="5852"/>
    <n v="5.4037931820973029"/>
    <n v="602"/>
    <n v="0.10287081339712918"/>
    <n v="844"/>
    <n v="32"/>
    <n v="113468"/>
    <n v="26500"/>
    <n v="36786"/>
    <n v="39"/>
    <n v="57"/>
    <n v="97"/>
    <n v="105"/>
    <n v="71"/>
    <n v="31"/>
    <n v="6"/>
    <n v="1"/>
    <n v="16853"/>
    <n v="0"/>
    <n v="86"/>
    <n v="166565"/>
    <n v="197700"/>
    <n v="94000"/>
    <n v="0.69226935945808299"/>
    <s v="4 in 10"/>
    <n v="0.13704351695472336"/>
    <n v="27100"/>
    <n v="0.214358673557104"/>
    <n v="42400"/>
    <n v="0.68667388072531632"/>
    <n v="135700"/>
    <n v="87000"/>
    <n v="0.49611861137897784"/>
    <n v="733000000"/>
    <n v="41900"/>
    <n v="870"/>
    <n v="9.3185107547548857E-2"/>
    <n v="357600"/>
    <n v="169400"/>
    <n v="0.36034501554062226"/>
    <n v="0.29971182419463949"/>
    <n v="8.8152266798565443E-2"/>
    <n v="0.17397393653764656"/>
    <n v="2.1839504389532138E-2"/>
    <n v="3170"/>
    <n v="17330"/>
    <n v="46600"/>
    <n v="47100"/>
    <n v="16400"/>
    <n v="14500"/>
    <n v="2800"/>
    <n v="7700"/>
    <n v="121500"/>
    <n v="47800"/>
    <n v="0.68"/>
    <n v="7"/>
    <n v="10"/>
    <n v="8200"/>
    <n v="7.0000000000000007E-2"/>
    <n v="24200"/>
    <n v="0.2"/>
    <n v="26500"/>
    <n v="59800"/>
    <n v="0.77"/>
    <n v="4000"/>
    <n v="600"/>
    <n v="39900"/>
    <n v="19600"/>
    <n v="3800"/>
    <n v="0.38100000000000001"/>
    <n v="0.17"/>
    <n v="0.48499999999999999"/>
    <n v="0.38900000000000001"/>
    <n v="0.11799999999999999"/>
    <n v="7.8E-2"/>
    <n v="0.16900000000000001"/>
    <n v="9.8000000000000004E-2"/>
    <n v="0.69"/>
    <n v="326111000"/>
    <n v="14000"/>
    <n v="0.45"/>
    <n v="0.44"/>
    <n v="0.12"/>
    <n v="5500"/>
    <n v="41300"/>
    <n v="848000"/>
    <n v="262000"/>
    <n v="358000"/>
    <n v="5800"/>
    <n v="407200000"/>
    <n v="111600000"/>
    <n v="102800000"/>
    <n v="7700000"/>
    <n v="4700000"/>
    <n v="3500000"/>
    <n v="40700000"/>
    <n v="4300000"/>
    <n v="50100000"/>
    <n v="0.192"/>
    <n v="0.57399999999999995"/>
    <n v="0.30599999999999999"/>
    <n v="5.5E-2"/>
    <n v="1.7999999999999999E-2"/>
    <n v="4.0000000000000001E-3"/>
    <n v="0"/>
    <n v="4.0000000000000001E-3"/>
    <n v="4.3999999999999997E-2"/>
  </r>
  <r>
    <s v="Montana"/>
    <x v="0"/>
    <n v="2"/>
    <n v="0"/>
    <n v="1"/>
    <m/>
    <n v="235070"/>
    <n v="0"/>
    <m/>
    <n v="1303"/>
    <n v="5.54302973582337"/>
    <n v="3"/>
    <n v="5037"/>
    <n v="21.427659846003319"/>
    <n v="313"/>
    <n v="6.2140162795314674E-2"/>
    <n v="831"/>
    <n v="21"/>
    <n v="15741"/>
    <n v="26500"/>
    <n v="36718"/>
    <n v="45"/>
    <n v="87"/>
    <n v="98"/>
    <n v="103"/>
    <n v="65"/>
    <n v="13"/>
    <n v="5"/>
    <n v="2"/>
    <n v="2092"/>
    <n v="0"/>
    <n v="106.3"/>
    <n v="277801"/>
    <n v="24800"/>
    <n v="14000"/>
    <n v="0.73801115241635684"/>
    <s v="3 in 10"/>
    <n v="0.22366835382019765"/>
    <n v="5600"/>
    <n v="0.29926890013657909"/>
    <n v="7500"/>
    <n v="0.53281915320960871"/>
    <n v="13200"/>
    <n v="7800"/>
    <n v="0.51874366767983793"/>
    <n v="86000000"/>
    <n v="11700"/>
    <n v="830"/>
    <n v="0.18012872298217306"/>
    <n v="50500"/>
    <n v="28200"/>
    <n v="0.24604402078380491"/>
    <n v="0.44396937360811506"/>
    <n v="0.13816324882470626"/>
    <n v="0.22519034744974673"/>
    <n v="4.7284946192070375E-2"/>
    <n v="1550"/>
    <n v="4220"/>
    <n v="51900"/>
    <n v="5700"/>
    <n v="1600"/>
    <n v="3700"/>
    <n v="600"/>
    <n v="1700"/>
    <n v="11300"/>
    <n v="5800"/>
    <n v="0.72"/>
    <n v="3"/>
    <n v="5"/>
    <n v="1500"/>
    <n v="0.13"/>
    <n v="3600"/>
    <n v="0.32"/>
    <n v="2100"/>
    <n v="4300"/>
    <n v="0.63"/>
    <n v="1400"/>
    <n v="100"/>
    <n v="6000"/>
    <n v="3000"/>
    <n v="500"/>
    <n v="0.38100000000000001"/>
    <n v="0.17"/>
    <n v="0.48499999999999999"/>
    <n v="0.38900000000000001"/>
    <n v="0.11799999999999999"/>
    <n v="7.8E-2"/>
    <n v="0.16900000000000001"/>
    <n v="9.8000000000000004E-2"/>
    <n v="0.63"/>
    <n v="30891000"/>
    <n v="5700"/>
    <n v="0.2"/>
    <n v="0.28999999999999998"/>
    <n v="0.51"/>
    <n v="1200"/>
    <n v="44400"/>
    <n v="180000"/>
    <n v="50000"/>
    <n v="51000"/>
    <n v="1200"/>
    <n v="39300000"/>
    <n v="25400000"/>
    <n v="7400000"/>
    <n v="1900000"/>
    <n v="800000"/>
    <n v="600000"/>
    <n v="1600000"/>
    <n v="700000"/>
    <n v="8200000"/>
    <n v="0.13100000000000001"/>
    <n v="0.83799999999999997"/>
    <n v="4.0000000000000001E-3"/>
    <n v="4.2999999999999997E-2"/>
    <n v="7.0000000000000001E-3"/>
    <n v="5.5E-2"/>
    <n v="0"/>
    <n v="5.5E-2"/>
    <n v="5.3999999999999999E-2"/>
  </r>
  <r>
    <s v="New Hampshire"/>
    <x v="1"/>
    <n v="1"/>
    <n v="0"/>
    <n v="0"/>
    <m/>
    <n v="256376"/>
    <n v="0"/>
    <m/>
    <n v="440"/>
    <n v="1.7162292882329"/>
    <n v="37"/>
    <n v="5511"/>
    <n v="21.495771835117171"/>
    <n v="241"/>
    <n v="4.3730720377426965E-2"/>
    <n v="1142"/>
    <n v="21"/>
    <n v="20358"/>
    <n v="32720"/>
    <n v="54674"/>
    <n v="38"/>
    <n v="67"/>
    <n v="101"/>
    <n v="103"/>
    <n v="62"/>
    <n v="22"/>
    <n v="3"/>
    <n v="0"/>
    <n v="7429"/>
    <n v="0"/>
    <n v="108.1"/>
    <n v="290163"/>
    <n v="38900"/>
    <n v="23000"/>
    <n v="0.79819674955493025"/>
    <s v="3 in 10"/>
    <n v="0.30490843243520921"/>
    <n v="11900"/>
    <n v="0.34595330439472943"/>
    <n v="13500"/>
    <n v="0.45036344489250763"/>
    <n v="17500"/>
    <n v="9800"/>
    <n v="0.69284064665127021"/>
    <n v="212000000"/>
    <n v="14000"/>
    <n v="1150"/>
    <n v="0.11695309661703505"/>
    <n v="59300"/>
    <n v="33600"/>
    <n v="0.2419897750319196"/>
    <n v="0.36605974294275129"/>
    <n v="0.19151126594463816"/>
    <n v="0.28099392675273349"/>
    <n v="5.3334671521152434E-2"/>
    <n v="1680"/>
    <n v="3970"/>
    <n v="70700"/>
    <n v="9900"/>
    <n v="3700"/>
    <n v="5600"/>
    <n v="1200"/>
    <n v="2000"/>
    <n v="19300"/>
    <n v="9700"/>
    <n v="0.75"/>
    <n v="3"/>
    <n v="5"/>
    <n v="2800"/>
    <n v="0.14000000000000001"/>
    <n v="7000"/>
    <n v="0.36"/>
    <n v="3400"/>
    <n v="6600"/>
    <n v="0.59"/>
    <n v="1400"/>
    <n v="300"/>
    <n v="6600"/>
    <n v="3200"/>
    <n v="800"/>
    <n v="0.38100000000000001"/>
    <n v="0.17"/>
    <n v="0.48499999999999999"/>
    <n v="0.38900000000000001"/>
    <n v="0.11799999999999999"/>
    <n v="7.8E-2"/>
    <n v="0.16900000000000001"/>
    <n v="9.8000000000000004E-2"/>
    <n v="0.75"/>
    <n v="75255000"/>
    <n v="6200"/>
    <n v="0.33"/>
    <n v="0.35"/>
    <n v="0.32"/>
    <n v="2400"/>
    <n v="57400"/>
    <n v="194000"/>
    <n v="64000"/>
    <n v="59000"/>
    <n v="1100"/>
    <n v="104700000"/>
    <n v="60900000"/>
    <n v="19200000"/>
    <n v="5500000"/>
    <n v="200000"/>
    <n v="600000"/>
    <n v="6100000"/>
    <n v="1100000"/>
    <n v="14200000"/>
    <n v="7.5999999999999998E-2"/>
    <n v="0.876"/>
    <n v="1.2E-2"/>
    <n v="4.2999999999999997E-2"/>
    <n v="2.7E-2"/>
    <n v="0"/>
    <n v="0"/>
    <n v="0"/>
    <n v="4.2999999999999997E-2"/>
  </r>
  <r>
    <s v="Delaware"/>
    <x v="2"/>
    <s v="Not Inlcuded"/>
    <n v="1"/>
    <n v="0"/>
    <n v="2"/>
    <n v="208294"/>
    <n v="9.6018128222608405E-3"/>
    <n v="24"/>
    <n v="229"/>
    <n v="1.09940756814886"/>
    <n v="48"/>
    <n v="810"/>
    <n v="3.8887341930156412"/>
    <n v="88"/>
    <n v="0.10864197530864197"/>
    <n v="1097"/>
    <n v="27"/>
    <n v="21197"/>
    <n v="26500"/>
    <n v="47333"/>
    <n v="27"/>
    <n v="58"/>
    <n v="97"/>
    <n v="101"/>
    <n v="77"/>
    <n v="36"/>
    <n v="8"/>
    <n v="0"/>
    <n v="17668"/>
    <n v="0"/>
    <n v="103.1"/>
    <n v="254108"/>
    <n v="27900"/>
    <n v="14000"/>
    <n v="0.70336367233874164"/>
    <s v="4 in 10"/>
    <n v="0.18812661128616442"/>
    <n v="5300"/>
    <n v="0.20155399598968776"/>
    <n v="5600"/>
    <n v="0.63814093382984816"/>
    <n v="17800"/>
    <n v="11000"/>
    <n v="0.57578575413799515"/>
    <n v="142000000"/>
    <n v="2200"/>
    <n v="1120"/>
    <n v="0.14568616493586575"/>
    <n v="56900"/>
    <n v="27000"/>
    <n v="0.30087298659781136"/>
    <n v="0.35629094869227662"/>
    <n v="9.7240519225026786E-2"/>
    <n v="0.14405157120022483"/>
    <n v="4.0522738051325287E-2"/>
    <n v="1170"/>
    <n v="3550"/>
    <n v="59750"/>
    <n v="5000"/>
    <n v="1900"/>
    <n v="4400"/>
    <n v="700"/>
    <n v="1300"/>
    <n v="11600"/>
    <n v="4600"/>
    <n v="0.67"/>
    <n v="7"/>
    <n v="10"/>
    <n v="900"/>
    <n v="0.08"/>
    <n v="2500"/>
    <n v="0.21"/>
    <n v="2500"/>
    <n v="5400"/>
    <n v="0.76"/>
    <n v="1100"/>
    <n v="100"/>
    <n v="6400"/>
    <n v="3100"/>
    <n v="400"/>
    <n v="0.38100000000000001"/>
    <n v="0.17"/>
    <n v="0.48499999999999999"/>
    <n v="0.38900000000000001"/>
    <n v="0.11799999999999999"/>
    <n v="7.8E-2"/>
    <n v="0.16900000000000001"/>
    <n v="9.8000000000000004E-2"/>
    <n v="0.71"/>
    <n v="35722000"/>
    <n v="400"/>
    <n v="0.56000000000000005"/>
    <n v="0.41"/>
    <n v="0.03"/>
    <n v="1300"/>
    <n v="51300"/>
    <n v="144000"/>
    <n v="48000"/>
    <n v="57000"/>
    <n v="1000"/>
    <n v="59400000"/>
    <n v="43900000"/>
    <n v="16900000"/>
    <n v="2300000"/>
    <n v="1500000"/>
    <n v="1100000"/>
    <n v="6700000"/>
    <n v="600000"/>
    <n v="9300000"/>
    <n v="0.11799999999999999"/>
    <n v="0.59499999999999997"/>
    <n v="0.20300000000000001"/>
    <n v="0.10199999999999999"/>
    <n v="4.1000000000000002E-2"/>
    <n v="0"/>
    <n v="0"/>
    <n v="0"/>
    <n v="5.7000000000000002E-2"/>
  </r>
  <r>
    <s v="Utah"/>
    <x v="1"/>
    <n v="1"/>
    <n v="0"/>
    <n v="0"/>
    <m/>
    <n v="947243"/>
    <n v="0"/>
    <m/>
    <n v="1187"/>
    <n v="1.25311034233032"/>
    <n v="45"/>
    <n v="3870"/>
    <n v="4.0855408802176418"/>
    <n v="560"/>
    <n v="0.14470284237726097"/>
    <n v="872"/>
    <n v="19"/>
    <n v="43623"/>
    <n v="27810"/>
    <n v="46136"/>
    <n v="33"/>
    <n v="57"/>
    <n v="96"/>
    <n v="102"/>
    <n v="73"/>
    <n v="25"/>
    <n v="4"/>
    <n v="1"/>
    <n v="7060"/>
    <n v="0"/>
    <n v="98.4"/>
    <n v="348376"/>
    <n v="42000"/>
    <n v="21000"/>
    <n v="0.75458392101551486"/>
    <s v="3 in 10"/>
    <n v="0.17962019894341058"/>
    <n v="7500"/>
    <n v="0.31100375993527202"/>
    <n v="13100"/>
    <n v="0.57824472895150159"/>
    <n v="24200"/>
    <n v="14300"/>
    <n v="0.59146885597001608"/>
    <n v="172000000"/>
    <n v="4000"/>
    <n v="1100"/>
    <n v="0.22298303257605648"/>
    <n v="141800"/>
    <n v="59700"/>
    <n v="0.33965229553898824"/>
    <n v="0.39939775726059323"/>
    <n v="7.7168585960220373E-2"/>
    <n v="0.1435348822651458"/>
    <n v="2.3633721275511419E-2"/>
    <n v="3130"/>
    <n v="13750"/>
    <n v="61400"/>
    <n v="10900"/>
    <n v="1500"/>
    <n v="4100"/>
    <n v="700"/>
    <n v="1700"/>
    <n v="26000"/>
    <n v="11000"/>
    <n v="0.74"/>
    <n v="3"/>
    <n v="5"/>
    <n v="2600"/>
    <n v="0.1"/>
    <n v="7300"/>
    <n v="0.28000000000000003"/>
    <n v="4600"/>
    <n v="11400"/>
    <n v="0.7"/>
    <n v="2800"/>
    <n v="200"/>
    <n v="29700"/>
    <n v="14600"/>
    <n v="900"/>
    <n v="0.38100000000000001"/>
    <n v="0.17"/>
    <n v="0.48499999999999999"/>
    <n v="0.38900000000000001"/>
    <n v="0.11799999999999999"/>
    <n v="7.8E-2"/>
    <n v="0.16900000000000001"/>
    <n v="9.8000000000000004E-2"/>
    <n v="0.7"/>
    <n v="69877000"/>
    <n v="497200"/>
    <n v="0.49"/>
    <n v="0.45"/>
    <n v="0.06"/>
    <n v="2600"/>
    <n v="49700"/>
    <n v="477000"/>
    <n v="159000"/>
    <n v="142000"/>
    <n v="2700"/>
    <n v="111200000"/>
    <n v="32600000"/>
    <n v="4500000"/>
    <n v="2000000"/>
    <n v="700000"/>
    <n v="500000"/>
    <n v="9400000"/>
    <n v="1900000"/>
    <n v="9600000"/>
    <n v="9.8000000000000004E-2"/>
    <n v="0.76"/>
    <n v="0.01"/>
    <n v="0.14699999999999999"/>
    <n v="2.5000000000000001E-2"/>
    <n v="6.0000000000000001E-3"/>
    <n v="8.0000000000000002E-3"/>
    <n v="1.4E-2"/>
    <n v="4.3999999999999997E-2"/>
  </r>
  <r>
    <s v="Vermont"/>
    <x v="0"/>
    <n v="2"/>
    <n v="0"/>
    <n v="1"/>
    <m/>
    <n v="116976"/>
    <n v="0"/>
    <m/>
    <n v="438"/>
    <n v="3.7443578169881002"/>
    <n v="9"/>
    <n v="7572"/>
    <n v="64.73122691834223"/>
    <n v="202"/>
    <n v="2.6677231907025884E-2"/>
    <n v="1046"/>
    <n v="30"/>
    <n v="14147"/>
    <n v="26500"/>
    <n v="48664"/>
    <n v="35"/>
    <n v="55"/>
    <n v="90"/>
    <n v="98"/>
    <n v="73"/>
    <n v="33"/>
    <n v="7"/>
    <n v="2"/>
    <n v="1750"/>
    <n v="1"/>
    <n v="136.19999999999999"/>
    <n v="254234"/>
    <n v="23600"/>
    <n v="13000"/>
    <n v="0.77133235308068115"/>
    <s v="3 in 10"/>
    <n v="0.26488775942397291"/>
    <n v="6300"/>
    <n v="0.33591698432867428"/>
    <n v="7900"/>
    <n v="0.48526048284625156"/>
    <n v="11400"/>
    <n v="6800"/>
    <n v="0.58347978910369069"/>
    <n v="120000000"/>
    <n v="13500"/>
    <n v="980"/>
    <n v="0.15177506000464111"/>
    <n v="30300"/>
    <n v="17300"/>
    <n v="0.20399938146544055"/>
    <n v="0.4165029826624852"/>
    <n v="0.17037108247119062"/>
    <n v="0.29081559277118935"/>
    <n v="3.2629332932726705E-2"/>
    <n v="1110"/>
    <n v="1010"/>
    <n v="60550"/>
    <n v="7300"/>
    <n v="500"/>
    <n v="3300"/>
    <n v="300"/>
    <n v="1400"/>
    <n v="13300"/>
    <n v="6500"/>
    <n v="0.73"/>
    <n v="3"/>
    <n v="5"/>
    <n v="1800"/>
    <n v="0.14000000000000001"/>
    <n v="4500"/>
    <n v="0.34"/>
    <n v="2400"/>
    <n v="4700"/>
    <n v="0.61"/>
    <n v="1100"/>
    <n v="100"/>
    <n v="2200"/>
    <n v="1100"/>
    <n v="500"/>
    <n v="0.38100000000000001"/>
    <n v="0.17"/>
    <n v="0.48499999999999999"/>
    <n v="0.38900000000000001"/>
    <n v="0.11799999999999999"/>
    <n v="7.8E-2"/>
    <n v="0.16900000000000001"/>
    <n v="9.8000000000000004E-2"/>
    <n v="0.69"/>
    <n v="47363000"/>
    <n v="1700"/>
    <n v="0.19"/>
    <n v="0.28999999999999998"/>
    <n v="0.52"/>
    <n v="1700"/>
    <n v="50600"/>
    <n v="95000"/>
    <n v="30000"/>
    <n v="30000"/>
    <n v="800"/>
    <n v="70700000"/>
    <n v="30600000"/>
    <n v="2700000"/>
    <n v="1300000"/>
    <n v="400000"/>
    <n v="300000"/>
    <n v="2900000"/>
    <n v="700000"/>
    <n v="10300000"/>
    <n v="0.109"/>
    <n v="0.90600000000000003"/>
    <n v="1.0999999999999999E-2"/>
    <n v="0.02"/>
    <n v="1.7999999999999999E-2"/>
    <s v="N/A"/>
    <n v="0"/>
    <n v="0"/>
    <n v="4.3999999999999997E-2"/>
  </r>
  <r>
    <s v="Wyoming"/>
    <x v="0"/>
    <n v="2"/>
    <n v="0"/>
    <n v="1"/>
    <m/>
    <n v="132424"/>
    <n v="0"/>
    <m/>
    <n v="652"/>
    <n v="4.92357880746692"/>
    <n v="4"/>
    <n v="1601"/>
    <n v="12.089953482752371"/>
    <n v="105"/>
    <n v="6.5584009993753897E-2"/>
    <n v="842"/>
    <s v="NA"/>
    <s v="NA"/>
    <s v="NA"/>
    <s v="NA"/>
    <s v="NA"/>
    <n v="86"/>
    <n v="108"/>
    <n v="107"/>
    <s v="NA"/>
    <s v="NA"/>
    <s v="NA"/>
    <s v="NA"/>
    <n v="1282"/>
    <n v="0"/>
    <n v="81.3"/>
    <n v="250890"/>
    <n v="10800"/>
    <n v="6000"/>
    <n v="0.76303731180449486"/>
    <s v="3 in 10"/>
    <n v="0.24229318119076101"/>
    <n v="2600"/>
    <n v="0.28232262814024112"/>
    <n v="3100"/>
    <n v="0.50630348762307908"/>
    <n v="5500"/>
    <n v="3400"/>
    <n v="0.57426337943475647"/>
    <n v="41000000"/>
    <n v="5500"/>
    <n v="820"/>
    <n v="0.21810163417323286"/>
    <n v="23600"/>
    <n v="13100"/>
    <n v="0.23527588108148689"/>
    <n v="0.44424233426797149"/>
    <n v="0.13345669213266664"/>
    <n v="0.22781016989619784"/>
    <n v="6.0342339530077865E-2"/>
    <n v="610"/>
    <n v="1760"/>
    <n v="58950"/>
    <n v="2600"/>
    <n v="600"/>
    <n v="1900"/>
    <n v="200"/>
    <n v="1100"/>
    <n v="4400"/>
    <n v="2500"/>
    <n v="0.75"/>
    <n v="1"/>
    <n v="2"/>
    <n v="800"/>
    <n v="0.19"/>
    <n v="1400"/>
    <n v="0.31"/>
    <n v="700"/>
    <n v="1500"/>
    <n v="0.54"/>
    <n v="900"/>
    <n v="100"/>
    <n v="3200"/>
    <n v="1600"/>
    <n v="200"/>
    <n v="0.38100000000000001"/>
    <n v="0.17"/>
    <n v="0.48499999999999999"/>
    <n v="0.38900000000000001"/>
    <n v="0.11799999999999999"/>
    <n v="7.8E-2"/>
    <n v="0.16900000000000001"/>
    <n v="9.8000000000000004E-2"/>
    <n v="0.64"/>
    <n v="12657000"/>
    <n v="8100"/>
    <n v="0.12"/>
    <n v="0.51"/>
    <n v="0.37"/>
    <n v="600"/>
    <n v="52800"/>
    <n v="94000"/>
    <n v="26000"/>
    <n v="24000"/>
    <n v="400"/>
    <n v="15100000"/>
    <n v="13900000"/>
    <n v="3800000"/>
    <n v="800000"/>
    <n v="200000"/>
    <n v="100000"/>
    <n v="100000"/>
    <n v="300000"/>
    <n v="7000000"/>
    <n v="0.11"/>
    <n v="0.81299999999999994"/>
    <n v="8.9999999999999993E-3"/>
    <n v="0.106"/>
    <n v="7.0000000000000001E-3"/>
    <n v="1.7000000000000001E-2"/>
    <n v="0"/>
    <n v="1.7000000000000001E-2"/>
    <n v="4.8000000000000001E-2"/>
  </r>
  <r>
    <s v="Texas"/>
    <x v="1"/>
    <n v="1"/>
    <n v="0"/>
    <n v="0"/>
    <n v="2"/>
    <n v="7475433"/>
    <n v="2.6754303061775803E-4"/>
    <n v="42"/>
    <n v="10836"/>
    <n v="1.44954813988701"/>
    <n v="42"/>
    <n v="44929"/>
    <n v="6.0102204113126287"/>
    <n v="4647"/>
    <n v="0.10342985599501435"/>
    <n v="865"/>
    <n v="22"/>
    <n v="674648"/>
    <n v="26500"/>
    <n v="46889"/>
    <n v="25"/>
    <n v="44"/>
    <n v="95"/>
    <n v="104"/>
    <n v="79"/>
    <n v="36"/>
    <n v="5"/>
    <n v="1"/>
    <n v="254135"/>
    <n v="0"/>
    <n v="83.8"/>
    <n v="207301"/>
    <n v="626000"/>
    <n v="278000"/>
    <n v="0.69786888062227526"/>
    <s v="4 in 10"/>
    <n v="0.14883772189018332"/>
    <n v="93200"/>
    <n v="0.21378442352475172"/>
    <n v="133900"/>
    <n v="0.69214404134815954"/>
    <n v="433300"/>
    <n v="270400"/>
    <n v="0.5657584416629774"/>
    <n v="2272000000"/>
    <n v="92700"/>
    <n v="1090"/>
    <n v="0.19950646228068741"/>
    <n v="1938200"/>
    <n v="852900"/>
    <n v="0.36311363651114126"/>
    <n v="0.33549560664281086"/>
    <n v="9.7015105840096857E-2"/>
    <n v="0.14762128054805829"/>
    <n v="2.6191066562485182E-2"/>
    <n v="27230"/>
    <n v="114060"/>
    <n v="54050"/>
    <n v="147800"/>
    <n v="39300"/>
    <n v="53600"/>
    <n v="7400"/>
    <n v="13700"/>
    <n v="377400"/>
    <n v="148800"/>
    <n v="0.69"/>
    <n v="7"/>
    <n v="10"/>
    <n v="34500"/>
    <n v="0.09"/>
    <n v="78400"/>
    <n v="0.21"/>
    <n v="78800"/>
    <n v="183500"/>
    <n v="0.77"/>
    <n v="23100"/>
    <n v="3700"/>
    <n v="237400"/>
    <n v="116800"/>
    <n v="11800"/>
    <n v="0.38100000000000001"/>
    <n v="0.17"/>
    <n v="0.48499999999999999"/>
    <n v="0.38900000000000001"/>
    <n v="0.11799999999999999"/>
    <n v="7.8E-2"/>
    <n v="0.16900000000000001"/>
    <n v="9.8000000000000004E-2"/>
    <n v="0.71"/>
    <n v="958959000"/>
    <n v="37900"/>
    <n v="0.35"/>
    <n v="0.54"/>
    <n v="0.1"/>
    <n v="29600"/>
    <n v="45200"/>
    <n v="5345000"/>
    <n v="1795000"/>
    <n v="1938000"/>
    <n v="17100"/>
    <n v="1381800000"/>
    <n v="455900000"/>
    <n v="216600000"/>
    <n v="27200000"/>
    <n v="7500000"/>
    <n v="10100000"/>
    <n v="69000000"/>
    <n v="20900000"/>
    <n v="83000000"/>
    <n v="0.14699999999999999"/>
    <n v="0.39300000000000002"/>
    <n v="0.114"/>
    <n v="0.40400000000000003"/>
    <n v="5.1999999999999998E-2"/>
    <n v="2E-3"/>
    <n v="1E-3"/>
    <n v="3.0000000000000001E-3"/>
    <n v="3.5000000000000003E-2"/>
  </r>
  <r>
    <s v="Illinois"/>
    <x v="1"/>
    <n v="1"/>
    <n v="0"/>
    <n v="0"/>
    <n v="1"/>
    <n v="2803224"/>
    <n v="3.5673210560411802E-4"/>
    <n v="41"/>
    <n v="5207"/>
    <n v="1.8575040738806401"/>
    <n v="35"/>
    <n v="2698"/>
    <n v="0.96246322091991221"/>
    <n v="1602"/>
    <n v="0.59377316530763524"/>
    <n v="821"/>
    <n v="27"/>
    <n v="293354"/>
    <n v="27190"/>
    <n v="47434"/>
    <n v="34"/>
    <n v="65"/>
    <n v="98"/>
    <n v="102"/>
    <n v="73"/>
    <n v="26"/>
    <n v="5"/>
    <n v="2"/>
    <n v="51602"/>
    <n v="1"/>
    <n v="86.6"/>
    <n v="202675"/>
    <n v="435500"/>
    <n v="224000"/>
    <n v="0.67121519228747395"/>
    <s v="4 in 10"/>
    <n v="0.19803735184853535"/>
    <n v="86300"/>
    <n v="0.21982669550482856"/>
    <n v="95700"/>
    <n v="0.58288216304582419"/>
    <n v="253800"/>
    <n v="148100"/>
    <n v="0.50509293518478215"/>
    <n v="2303000000"/>
    <n v="43500"/>
    <n v="1020"/>
    <n v="5.3478755039149686E-2"/>
    <n v="862900"/>
    <n v="420600"/>
    <n v="0.31260940433839857"/>
    <n v="0.32546504219011163"/>
    <n v="0.12662324685860848"/>
    <n v="0.16680137232188236"/>
    <n v="2.3578337832861646E-2"/>
    <n v="10430"/>
    <n v="50290"/>
    <n v="61200"/>
    <n v="97900"/>
    <n v="38700"/>
    <n v="60900"/>
    <n v="6900"/>
    <n v="6800"/>
    <n v="227200"/>
    <n v="94200"/>
    <n v="0.62"/>
    <n v="2"/>
    <n v="3"/>
    <n v="20600"/>
    <n v="0.09"/>
    <n v="41500"/>
    <n v="0.18"/>
    <n v="45000"/>
    <n v="96000"/>
    <n v="0.72"/>
    <n v="11600"/>
    <n v="1000"/>
    <n v="100500"/>
    <n v="49500"/>
    <n v="7400"/>
    <n v="0.38100000000000001"/>
    <n v="0.17"/>
    <n v="0.48499999999999999"/>
    <n v="0.38900000000000001"/>
    <n v="0.11799999999999999"/>
    <n v="7.8E-2"/>
    <n v="0.16900000000000001"/>
    <n v="9.8000000000000004E-2"/>
    <n v="0.69"/>
    <n v="776115000"/>
    <n v="9100"/>
    <n v="0.68"/>
    <n v="0.28000000000000003"/>
    <n v="0.04"/>
    <n v="15800"/>
    <n v="51400"/>
    <n v="2351000"/>
    <n v="696000"/>
    <n v="863000"/>
    <n v="13700"/>
    <n v="1037700000"/>
    <n v="691400000"/>
    <n v="365300000"/>
    <n v="48500000"/>
    <n v="12600000"/>
    <n v="7800000"/>
    <n v="93900000"/>
    <n v="14300000"/>
    <n v="31300000"/>
    <n v="0.125"/>
    <n v="0.59"/>
    <n v="0.13200000000000001"/>
    <n v="0.18099999999999999"/>
    <n v="5.7000000000000002E-2"/>
    <n v="1E-3"/>
    <n v="0"/>
    <n v="1E-3"/>
    <n v="3.9E-2"/>
  </r>
  <r>
    <s v="Oregon"/>
    <x v="1"/>
    <n v="1"/>
    <n v="0"/>
    <n v="0"/>
    <n v="1"/>
    <n v="861351"/>
    <n v="1.16096689967272E-3"/>
    <n v="40"/>
    <n v="1769"/>
    <n v="2.05375044552104"/>
    <n v="32"/>
    <n v="8281"/>
    <n v="9.6139668961898241"/>
    <n v="696"/>
    <n v="8.4047820311556581E-2"/>
    <n v="1053"/>
    <n v="23"/>
    <n v="109682"/>
    <n v="26500"/>
    <n v="57515"/>
    <n v="23"/>
    <n v="39"/>
    <n v="87"/>
    <n v="98"/>
    <n v="80"/>
    <n v="47"/>
    <n v="6"/>
    <n v="1"/>
    <n v="19555"/>
    <n v="0"/>
    <n v="172.6"/>
    <n v="361970"/>
    <n v="113500"/>
    <n v="62000"/>
    <n v="0.72346634718766323"/>
    <s v="4 in 10"/>
    <n v="0.20860478219530232"/>
    <n v="23700"/>
    <n v="0.33318660421875551"/>
    <n v="37800"/>
    <n v="0.52508187484593438"/>
    <n v="59600"/>
    <n v="33700"/>
    <n v="0.54403781056396505"/>
    <n v="499000000"/>
    <n v="26900"/>
    <n v="1190"/>
    <n v="0.26214121377996885"/>
    <n v="297400"/>
    <n v="151300"/>
    <n v="0.27216890238963759"/>
    <n v="0.38836093997038579"/>
    <n v="0.1397283477788123"/>
    <n v="0.22491770997402061"/>
    <n v="4.0694016549215152E-2"/>
    <n v="14660"/>
    <n v="23770"/>
    <n v="58450"/>
    <n v="35300"/>
    <n v="3000"/>
    <n v="9200"/>
    <n v="1900"/>
    <n v="4700"/>
    <n v="74100"/>
    <n v="33600"/>
    <n v="0.69"/>
    <n v="3"/>
    <n v="4"/>
    <n v="9800"/>
    <n v="0.13"/>
    <n v="20400"/>
    <n v="0.27"/>
    <n v="13100"/>
    <n v="28100"/>
    <n v="0.65"/>
    <n v="13200"/>
    <n v="3500"/>
    <n v="46800"/>
    <n v="23000"/>
    <n v="2700"/>
    <n v="0.38100000000000001"/>
    <n v="0.17"/>
    <n v="0.48499999999999999"/>
    <n v="0.38900000000000001"/>
    <n v="0.11799999999999999"/>
    <n v="7.8E-2"/>
    <n v="0.16900000000000001"/>
    <n v="9.8000000000000004E-2"/>
    <n v="0.63"/>
    <n v="215163000"/>
    <n v="19500"/>
    <n v="0.45"/>
    <n v="0.28999999999999998"/>
    <n v="0.26"/>
    <n v="6300"/>
    <n v="45700"/>
    <n v="773000"/>
    <n v="265000"/>
    <n v="297000"/>
    <n v="8200"/>
    <n v="324800000"/>
    <n v="81400000"/>
    <n v="23700000"/>
    <n v="5000000"/>
    <n v="2400000"/>
    <n v="2300000"/>
    <n v="28100000"/>
    <n v="3100000"/>
    <n v="28200000"/>
    <n v="0.13200000000000001"/>
    <n v="0.72099999999999997"/>
    <n v="1.7999999999999999E-2"/>
    <n v="0.14000000000000001"/>
    <n v="4.4999999999999998E-2"/>
    <n v="7.0000000000000001E-3"/>
    <n v="4.0000000000000001E-3"/>
    <n v="1.0999999999999999E-2"/>
    <n v="6.5000000000000002E-2"/>
  </r>
  <r>
    <s v="South Carolina"/>
    <x v="1"/>
    <n v="1"/>
    <n v="0"/>
    <n v="0"/>
    <n v="2"/>
    <n v="1117092"/>
    <n v="1.79036283493212E-3"/>
    <n v="39"/>
    <n v="2152"/>
    <n v="1.9264304103869601"/>
    <n v="34"/>
    <n v="6702"/>
    <n v="5.9995058598575586"/>
    <n v="459"/>
    <n v="6.8487018800358096E-2"/>
    <n v="824"/>
    <n v="27"/>
    <n v="91333"/>
    <n v="26500"/>
    <n v="40147"/>
    <n v="42"/>
    <n v="62"/>
    <n v="100"/>
    <n v="106"/>
    <n v="74"/>
    <n v="30"/>
    <n v="5"/>
    <n v="0"/>
    <n v="151857"/>
    <n v="0"/>
    <n v="79.599999999999994"/>
    <n v="185749"/>
    <n v="141900"/>
    <n v="68000"/>
    <n v="0.69130371804743429"/>
    <s v="4 in 10"/>
    <n v="0.13743194607805159"/>
    <n v="19500"/>
    <n v="0.17216849904566039"/>
    <n v="24400"/>
    <n v="0.70744384891148937"/>
    <n v="100400"/>
    <n v="64800"/>
    <n v="0.49654804493817861"/>
    <n v="486000000"/>
    <n v="40700"/>
    <n v="920"/>
    <n v="0.12230897863040212"/>
    <n v="295300"/>
    <n v="146800"/>
    <n v="0.32536524154915331"/>
    <n v="0.32853348246854103"/>
    <n v="0.10964272396314295"/>
    <n v="0.1862012317098449"/>
    <n v="3.454503761905147E-2"/>
    <n v="4290"/>
    <n v="12540"/>
    <n v="49450"/>
    <n v="26000"/>
    <n v="12000"/>
    <n v="17900"/>
    <n v="2700"/>
    <n v="6700"/>
    <n v="61600"/>
    <n v="25600"/>
    <n v="0.68"/>
    <n v="2"/>
    <n v="3"/>
    <n v="5000"/>
    <n v="0.08"/>
    <n v="10300"/>
    <n v="0.17"/>
    <n v="13900"/>
    <n v="30500"/>
    <n v="0.77"/>
    <n v="5100"/>
    <n v="1000"/>
    <n v="28300"/>
    <n v="13900"/>
    <n v="2000"/>
    <n v="0.38100000000000001"/>
    <n v="0.17"/>
    <n v="0.48499999999999999"/>
    <n v="0.38900000000000001"/>
    <n v="0.11799999999999999"/>
    <n v="7.8E-2"/>
    <n v="0.16900000000000001"/>
    <n v="9.8000000000000004E-2"/>
    <n v="0.71"/>
    <n v="140491000"/>
    <n v="11600"/>
    <n v="7.0000000000000007E-2"/>
    <n v="0.74"/>
    <n v="0.19"/>
    <n v="5300"/>
    <n v="40400"/>
    <n v="809000"/>
    <n v="250000"/>
    <n v="295000"/>
    <n v="2900"/>
    <n v="191900000"/>
    <n v="155300000"/>
    <n v="74000000"/>
    <n v="7000000"/>
    <n v="4900000"/>
    <n v="1500000"/>
    <n v="7500000"/>
    <n v="3300000"/>
    <n v="40700000"/>
    <n v="0.152"/>
    <n v="0.628"/>
    <n v="0.247"/>
    <n v="6.3E-2"/>
    <n v="1.6E-2"/>
    <n v="2E-3"/>
    <n v="0"/>
    <n v="2E-3"/>
    <n v="4.2999999999999997E-2"/>
  </r>
  <r>
    <s v="Massachusetts"/>
    <x v="0"/>
    <n v="2"/>
    <n v="0"/>
    <n v="1"/>
    <n v="5"/>
    <n v="1362133"/>
    <n v="3.6707135059498501E-3"/>
    <n v="38"/>
    <n v="3393"/>
    <n v="2.4909461851375698"/>
    <n v="23"/>
    <n v="3181"/>
    <n v="2.3353079324853008"/>
    <n v="755"/>
    <n v="0.23734674630619301"/>
    <n v="1642"/>
    <n v="31"/>
    <n v="175367"/>
    <n v="34300"/>
    <n v="78984"/>
    <n v="44"/>
    <n v="60"/>
    <n v="91"/>
    <n v="98"/>
    <n v="64"/>
    <n v="31"/>
    <n v="6"/>
    <n v="2"/>
    <n v="37528"/>
    <n v="1"/>
    <n v="177.6"/>
    <n v="422856"/>
    <n v="368600"/>
    <n v="196000"/>
    <n v="0.69664718956019411"/>
    <s v="4 in 10"/>
    <n v="0.24838938062699548"/>
    <n v="91600"/>
    <n v="0.29128949916858132"/>
    <n v="107400"/>
    <n v="0.50417065648167492"/>
    <n v="185800"/>
    <n v="98800"/>
    <n v="0.6668232373219708"/>
    <n v="2700000000"/>
    <n v="5400"/>
    <n v="1360"/>
    <n v="0.20397577147050211"/>
    <n v="489900"/>
    <n v="247200"/>
    <n v="0.27094398198290998"/>
    <n v="0.34981382598291633"/>
    <n v="0.1540963230202807"/>
    <n v="0.20270048813548139"/>
    <n v="2.6383079638018583E-2"/>
    <n v="17980"/>
    <n v="24660"/>
    <n v="71900"/>
    <n v="87200"/>
    <n v="31000"/>
    <n v="56900"/>
    <n v="4700"/>
    <n v="1600"/>
    <n v="184900"/>
    <n v="84100"/>
    <n v="0.67"/>
    <n v="2"/>
    <n v="3"/>
    <n v="23700"/>
    <n v="0.13"/>
    <n v="54800"/>
    <n v="0.3"/>
    <n v="33900"/>
    <n v="64700"/>
    <n v="0.62"/>
    <n v="19600"/>
    <n v="2300"/>
    <n v="41200"/>
    <n v="20300"/>
    <n v="6600"/>
    <n v="0.38100000000000001"/>
    <n v="0.17"/>
    <n v="0.48499999999999999"/>
    <n v="0.38900000000000001"/>
    <n v="0.11799999999999999"/>
    <n v="7.8E-2"/>
    <n v="0.16900000000000001"/>
    <n v="9.8000000000000004E-2"/>
    <n v="0.76"/>
    <n v="870321000"/>
    <n v="3000"/>
    <n v="0.73"/>
    <n v="0.25"/>
    <n v="0.02"/>
    <n v="16500"/>
    <n v="59200"/>
    <n v="1306000"/>
    <n v="392000"/>
    <n v="490000"/>
    <n v="15100"/>
    <n v="1207200000"/>
    <n v="1090200000"/>
    <n v="266300000"/>
    <n v="26600000"/>
    <n v="7600000"/>
    <n v="3500000"/>
    <n v="76300000"/>
    <n v="8800000"/>
    <n v="13100000"/>
    <n v="0.10299999999999999"/>
    <n v="0.67700000000000005"/>
    <n v="6.0999999999999999E-2"/>
    <n v="0.129"/>
    <n v="6.9000000000000006E-2"/>
    <n v="1E-3"/>
    <n v="0"/>
    <n v="1E-3"/>
    <n v="6.3E-2"/>
  </r>
  <r>
    <s v="New York"/>
    <x v="1"/>
    <n v="1"/>
    <n v="0"/>
    <n v="0"/>
    <n v="16"/>
    <n v="4113323"/>
    <n v="3.8897990748599101E-3"/>
    <n v="37"/>
    <n v="4818"/>
    <n v="1.1713157464171899"/>
    <n v="47"/>
    <n v="3029"/>
    <n v="0.73638758735941723"/>
    <n v="1145"/>
    <n v="0.37801254539451962"/>
    <n v="1120"/>
    <n v="28"/>
    <n v="655940"/>
    <n v="27810"/>
    <n v="78465"/>
    <n v="32"/>
    <n v="52"/>
    <n v="82"/>
    <n v="94"/>
    <n v="73"/>
    <n v="36"/>
    <n v="11"/>
    <n v="4"/>
    <n v="331627"/>
    <n v="0"/>
    <n v="230.1"/>
    <n v="321934"/>
    <n v="1141400"/>
    <n v="586000"/>
    <n v="0.66083801369767525"/>
    <s v="4 in 10"/>
    <n v="0.23154427385619483"/>
    <n v="264300"/>
    <n v="0.30127247640114763"/>
    <n v="343900"/>
    <n v="0.51097308307234057"/>
    <n v="583200"/>
    <n v="311600"/>
    <n v="0.69969563063108609"/>
    <n v="6765000000"/>
    <n v="57100"/>
    <n v="1310"/>
    <n v="0.27470933171028672"/>
    <n v="2063700"/>
    <n v="953200"/>
    <n v="0.29154625408788787"/>
    <n v="0.3233315733501238"/>
    <n v="0.1589286937323233"/>
    <n v="0.16839307654399507"/>
    <n v="1.7629809267545416E-2"/>
    <n v="91270"/>
    <n v="148490"/>
    <n v="62700"/>
    <n v="232000"/>
    <n v="187900"/>
    <n v="97400"/>
    <n v="14800"/>
    <n v="5400"/>
    <n v="524500"/>
    <n v="226800"/>
    <n v="0.64"/>
    <n v="7"/>
    <n v="10"/>
    <n v="76500"/>
    <n v="0.15"/>
    <n v="129800"/>
    <n v="0.25"/>
    <n v="86700"/>
    <n v="195000"/>
    <n v="0.65"/>
    <n v="86400"/>
    <n v="5400"/>
    <n v="339900"/>
    <n v="167200"/>
    <n v="17900"/>
    <n v="0.38100000000000001"/>
    <n v="0.17"/>
    <n v="0.48499999999999999"/>
    <n v="0.38900000000000001"/>
    <n v="0.11799999999999999"/>
    <n v="7.8E-2"/>
    <n v="0.16900000000000001"/>
    <n v="9.8000000000000004E-2"/>
    <n v="0.76"/>
    <n v="2261095000"/>
    <n v="38300"/>
    <n v="0.8"/>
    <n v="0.12"/>
    <n v="7.0000000000000007E-2"/>
    <n v="25400"/>
    <n v="52100"/>
    <n v="5040000"/>
    <n v="1442000"/>
    <n v="2064000"/>
    <n v="49000"/>
    <n v="2794400000"/>
    <n v="1778600000"/>
    <n v="1766300000"/>
    <n v="112600000"/>
    <n v="13700000"/>
    <n v="44000000"/>
    <n v="196100000"/>
    <n v="27900000"/>
    <n v="31600000"/>
    <n v="0.14099999999999999"/>
    <n v="0.53500000000000003"/>
    <n v="0.13200000000000001"/>
    <n v="0.19600000000000001"/>
    <n v="8.6999999999999994E-2"/>
    <n v="2E-3"/>
    <n v="0"/>
    <n v="2E-3"/>
    <n v="4.8000000000000001E-2"/>
  </r>
  <r>
    <s v="Idaho"/>
    <x v="1"/>
    <n v="1"/>
    <n v="0"/>
    <n v="0"/>
    <n v="2"/>
    <n v="469026"/>
    <n v="4.2641559316540997E-3"/>
    <n v="36"/>
    <n v="1024"/>
    <n v="2.1832478370068999"/>
    <n v="28"/>
    <n v="7413"/>
    <n v="15.805093960675954"/>
    <n v="346"/>
    <n v="4.6674760555780383E-2"/>
    <n v="1798"/>
    <n v="20"/>
    <n v="24710"/>
    <n v="26500"/>
    <n v="39258"/>
    <n v="38"/>
    <n v="67"/>
    <n v="95"/>
    <n v="100"/>
    <n v="66"/>
    <n v="25"/>
    <n v="5"/>
    <n v="1"/>
    <n v="5405"/>
    <n v="0"/>
    <n v="110.4"/>
    <n v="285982"/>
    <n v="26900"/>
    <n v="15000"/>
    <n v="0.77248922463734537"/>
    <s v="3 in 10"/>
    <n v="0.22807799442896937"/>
    <n v="6100"/>
    <n v="0.3053296193129062"/>
    <n v="8200"/>
    <n v="0.55584029712163419"/>
    <n v="14900"/>
    <n v="9400"/>
    <n v="0.68729955099422702"/>
    <n v="96000000"/>
    <n v="8600"/>
    <n v="880"/>
    <n v="0.12123966439998932"/>
    <n v="77600"/>
    <n v="39600"/>
    <n v="0.28882142605405886"/>
    <n v="0.37734189776483884"/>
    <n v="0.12376870894728625"/>
    <n v="0.2201605691470189"/>
    <n v="3.692251302496221E-2"/>
    <n v="2320"/>
    <n v="7810"/>
    <n v="49700"/>
    <n v="6500"/>
    <n v="700"/>
    <n v="3500"/>
    <n v="500"/>
    <n v="3500"/>
    <n v="15400"/>
    <n v="6600"/>
    <n v="0.75"/>
    <n v="2"/>
    <n v="3"/>
    <n v="1700"/>
    <n v="0.11"/>
    <n v="4700"/>
    <n v="0.31"/>
    <n v="2900"/>
    <n v="6700"/>
    <n v="0.7"/>
    <n v="2200"/>
    <n v="300"/>
    <n v="14500"/>
    <n v="7100"/>
    <n v="500"/>
    <n v="0.38100000000000001"/>
    <n v="0.17"/>
    <n v="0.48499999999999999"/>
    <n v="0.38900000000000001"/>
    <n v="0.11799999999999999"/>
    <n v="7.8E-2"/>
    <n v="0.16900000000000001"/>
    <n v="9.8000000000000004E-2"/>
    <n v="0.71"/>
    <n v="34564000"/>
    <n v="3300"/>
    <n v="0.25"/>
    <n v="0.53"/>
    <n v="0.22"/>
    <n v="1700"/>
    <n v="41600"/>
    <n v="274000"/>
    <n v="95000"/>
    <n v="78000"/>
    <n v="900"/>
    <n v="45700000"/>
    <n v="23700000"/>
    <n v="2600000"/>
    <n v="900000"/>
    <n v="400000"/>
    <n v="200000"/>
    <n v="2600000"/>
    <n v="1100000"/>
    <n v="18700000"/>
    <n v="0.13100000000000001"/>
    <n v="0.78800000000000003"/>
    <n v="7.0000000000000001E-3"/>
    <n v="0.13300000000000001"/>
    <n v="1.4E-2"/>
    <n v="7.0000000000000001E-3"/>
    <n v="1E-3"/>
    <n v="8.0000000000000002E-3"/>
    <n v="5.0999999999999997E-2"/>
  </r>
  <r>
    <s v="Kansas"/>
    <x v="0"/>
    <n v="2"/>
    <n v="0"/>
    <n v="1"/>
    <n v="3"/>
    <n v="703064"/>
    <n v="4.26703685581966E-3"/>
    <n v="35"/>
    <n v="2413"/>
    <n v="3.4321199776976199"/>
    <n v="12"/>
    <n v="10284"/>
    <n v="14.627402341749825"/>
    <n v="840"/>
    <n v="8.168028004667445E-2"/>
    <n v="757"/>
    <n v="24"/>
    <n v="55383"/>
    <n v="26500"/>
    <n v="35176"/>
    <n v="40"/>
    <n v="73"/>
    <n v="103"/>
    <n v="104"/>
    <n v="71"/>
    <n v="21"/>
    <n v="2"/>
    <n v="1"/>
    <n v="12986"/>
    <n v="0"/>
    <n v="72.599999999999994"/>
    <n v="150657"/>
    <n v="58000"/>
    <n v="35000"/>
    <n v="0.75289836839762325"/>
    <s v="3 in 10"/>
    <n v="0.25103766598350069"/>
    <n v="14600"/>
    <n v="0.26524637032189174"/>
    <n v="15400"/>
    <n v="0.50083529958837814"/>
    <n v="29000"/>
    <n v="18000"/>
    <n v="0.51804256194098897"/>
    <n v="196000000"/>
    <n v="22600"/>
    <n v="860"/>
    <n v="6.8351524058608448E-2"/>
    <n v="147000"/>
    <n v="77600"/>
    <n v="0.29105035864343515"/>
    <n v="0.36513806762450673"/>
    <n v="0.12946583417263749"/>
    <n v="0.23391220263522428"/>
    <n v="3.5142813022812094E-2"/>
    <n v="2450"/>
    <n v="8370"/>
    <n v="55750"/>
    <n v="11000"/>
    <n v="7800"/>
    <n v="10200"/>
    <n v="1000"/>
    <n v="3600"/>
    <n v="24200"/>
    <n v="11500"/>
    <n v="0.73"/>
    <n v="3"/>
    <n v="5"/>
    <n v="2700"/>
    <n v="0.11"/>
    <n v="6500"/>
    <n v="0.27"/>
    <n v="4700"/>
    <n v="10400"/>
    <n v="0.67"/>
    <n v="2300"/>
    <n v="400"/>
    <n v="19900"/>
    <n v="9800"/>
    <n v="900"/>
    <n v="0.38100000000000001"/>
    <n v="0.17"/>
    <n v="0.48499999999999999"/>
    <n v="0.38900000000000001"/>
    <n v="0.11799999999999999"/>
    <n v="7.8E-2"/>
    <n v="0.16900000000000001"/>
    <n v="9.8000000000000004E-2"/>
    <n v="0.71"/>
    <n v="59306000"/>
    <n v="5900"/>
    <n v="0.3"/>
    <n v="0.45"/>
    <n v="0.25"/>
    <n v="2400"/>
    <n v="48000"/>
    <n v="514000"/>
    <n v="163000"/>
    <n v="147000"/>
    <n v="2000"/>
    <n v="71700000"/>
    <n v="65000000"/>
    <n v="38700000"/>
    <n v="2000000"/>
    <n v="1000000"/>
    <n v="100000"/>
    <n v="4800000"/>
    <n v="2300000"/>
    <n v="10000000"/>
    <n v="0.12"/>
    <n v="0.73399999999999999"/>
    <n v="4.7E-2"/>
    <n v="0.129"/>
    <n v="0.03"/>
    <n v="4.0000000000000001E-3"/>
    <n v="0"/>
    <n v="4.0000000000000001E-3"/>
    <n v="5.6000000000000001E-2"/>
  </r>
  <r>
    <s v="Maine"/>
    <x v="3"/>
    <s v="Not Inlcuded"/>
    <n v="1"/>
    <n v="1"/>
    <n v="3"/>
    <n v="251909"/>
    <n v="1.19090623995172E-2"/>
    <n v="22"/>
    <n v="730"/>
    <n v="2.8978718505491998"/>
    <n v="20"/>
    <n v="13594"/>
    <n v="53.963931419679326"/>
    <n v="339"/>
    <n v="2.4937472414300426E-2"/>
    <n v="909"/>
    <n v="30"/>
    <n v="22498"/>
    <n v="26500"/>
    <n v="47194"/>
    <n v="49"/>
    <n v="68"/>
    <n v="98"/>
    <n v="101"/>
    <n v="52"/>
    <n v="26"/>
    <n v="4"/>
    <n v="8"/>
    <n v="5376"/>
    <n v="0"/>
    <n v="136.6"/>
    <n v="242316"/>
    <n v="54700"/>
    <n v="32000"/>
    <n v="0.76726665764424595"/>
    <s v="3 in 10"/>
    <n v="0.27797451717717497"/>
    <n v="15200"/>
    <n v="0.31088678763097366"/>
    <n v="17000"/>
    <n v="0.4649702457011427"/>
    <n v="25400"/>
    <n v="14500"/>
    <n v="0.59758551307847085"/>
    <n v="269000000"/>
    <n v="22200"/>
    <n v="870"/>
    <n v="0.10849830457726216"/>
    <n v="53200"/>
    <n v="31400"/>
    <n v="0.238056555106861"/>
    <n v="0.34518576445654742"/>
    <n v="0.1559180757082686"/>
    <n v="0.31520312010944546"/>
    <n v="4.3934846168390281E-2"/>
    <n v="2100"/>
    <n v="2550"/>
    <n v="54500"/>
    <n v="11700"/>
    <n v="3800"/>
    <n v="7800"/>
    <n v="900"/>
    <n v="6000"/>
    <n v="24200"/>
    <n v="12000"/>
    <n v="0.74"/>
    <n v="3"/>
    <n v="5"/>
    <n v="3100"/>
    <n v="0.13"/>
    <n v="8500"/>
    <n v="0.35"/>
    <n v="4200"/>
    <n v="8700"/>
    <n v="0.61"/>
    <n v="2200"/>
    <n v="200"/>
    <n v="4300"/>
    <n v="2100"/>
    <n v="900"/>
    <n v="0.38100000000000001"/>
    <n v="0.17"/>
    <n v="0.48499999999999999"/>
    <n v="0.38900000000000001"/>
    <n v="0.11799999999999999"/>
    <n v="7.8E-2"/>
    <n v="0.16900000000000001"/>
    <n v="9.8000000000000004E-2"/>
    <n v="0.64"/>
    <n v="77294000"/>
    <n v="9800"/>
    <n v="0.28999999999999998"/>
    <n v="0.31"/>
    <n v="0.41"/>
    <n v="2300"/>
    <n v="44400"/>
    <n v="196000"/>
    <n v="63000"/>
    <n v="53000"/>
    <n v="2700"/>
    <n v="111800000"/>
    <n v="78100000"/>
    <n v="24500000"/>
    <n v="3600000"/>
    <n v="1400000"/>
    <n v="900000"/>
    <n v="12800000"/>
    <n v="1600000"/>
    <n v="34600000"/>
    <n v="0.11799999999999999"/>
    <n v="0.9"/>
    <n v="1.4E-2"/>
    <n v="1.7999999999999999E-2"/>
    <n v="1.0999999999999999E-2"/>
    <n v="3.0000000000000001E-3"/>
    <n v="0"/>
    <n v="3.0000000000000001E-3"/>
    <n v="5.2999999999999999E-2"/>
  </r>
  <r>
    <s v="South Dakota"/>
    <x v="0"/>
    <n v="2"/>
    <n v="0"/>
    <n v="1"/>
    <n v="1"/>
    <n v="220429"/>
    <n v="4.5366081595434298E-3"/>
    <n v="34"/>
    <n v="817"/>
    <n v="3.7064088663469801"/>
    <n v="10"/>
    <n v="2629"/>
    <n v="11.926742851439691"/>
    <n v="222"/>
    <n v="8.4442753898820846E-2"/>
    <n v="748"/>
    <n v="22"/>
    <n v="10269"/>
    <n v="26500"/>
    <n v="33500"/>
    <n v="58"/>
    <n v="89"/>
    <n v="104"/>
    <n v="103"/>
    <n v="61"/>
    <n v="7"/>
    <n v="1"/>
    <n v="4"/>
    <n v="767"/>
    <n v="0"/>
    <n v="112.8"/>
    <n v="205567"/>
    <n v="25800"/>
    <n v="15000"/>
    <n v="0.74816048868527008"/>
    <s v="3 in 10"/>
    <n v="0.22374888725471223"/>
    <n v="5800"/>
    <n v="0.26883926152417076"/>
    <n v="6900"/>
    <n v="0.55416650539923362"/>
    <n v="14300"/>
    <n v="9300"/>
    <n v="0.5189650841497111"/>
    <n v="85000000"/>
    <n v="13400"/>
    <n v="770"/>
    <n v="0.11059039797807005"/>
    <n v="41900"/>
    <n v="22100"/>
    <n v="0.28210274797272761"/>
    <n v="0.36628434819561156"/>
    <n v="0.16778972501070663"/>
    <n v="0.22329749108182495"/>
    <n v="3.4432496987724888E-2"/>
    <n v="1060"/>
    <n v="1910"/>
    <n v="54350"/>
    <n v="5400"/>
    <n v="1400"/>
    <n v="4500"/>
    <n v="300"/>
    <n v="3200"/>
    <n v="11400"/>
    <n v="5400"/>
    <n v="0.72"/>
    <n v="1"/>
    <n v="2"/>
    <n v="1300"/>
    <n v="0.12"/>
    <n v="2700"/>
    <n v="0.24"/>
    <n v="2200"/>
    <n v="5000"/>
    <n v="0.69"/>
    <n v="1100"/>
    <n v="0"/>
    <n v="4000"/>
    <n v="2000"/>
    <n v="400"/>
    <n v="0.38100000000000001"/>
    <n v="0.17"/>
    <n v="0.48499999999999999"/>
    <n v="0.38900000000000001"/>
    <n v="0.11799999999999999"/>
    <n v="7.8E-2"/>
    <n v="0.16900000000000001"/>
    <n v="9.8000000000000004E-2"/>
    <n v="0.64"/>
    <n v="27113000"/>
    <n v="4700"/>
    <n v="0.14000000000000001"/>
    <n v="0.44"/>
    <n v="0.41"/>
    <n v="1600"/>
    <n v="40300"/>
    <n v="157000"/>
    <n v="35000"/>
    <n v="42000"/>
    <n v="600"/>
    <n v="32400000"/>
    <n v="28200000"/>
    <n v="6600000"/>
    <n v="600000"/>
    <n v="300000"/>
    <n v="0"/>
    <n v="600000"/>
    <n v="600000"/>
    <n v="15800000"/>
    <n v="0.13100000000000001"/>
    <n v="0.80200000000000005"/>
    <n v="0.02"/>
    <n v="0.04"/>
    <n v="1.4999999999999999E-2"/>
    <n v="7.5999999999999998E-2"/>
    <n v="0"/>
    <n v="7.5999999999999998E-2"/>
    <n v="4.4999999999999998E-2"/>
  </r>
  <r>
    <s v="Michigan"/>
    <x v="1"/>
    <n v="1"/>
    <n v="0"/>
    <n v="0"/>
    <n v="10"/>
    <n v="2153379"/>
    <n v="4.6438643638672004E-3"/>
    <n v="33"/>
    <n v="2951"/>
    <n v="1.37040437377721"/>
    <n v="44"/>
    <n v="14474"/>
    <n v="6.7215292802613931"/>
    <n v="1689"/>
    <n v="0.11669199944728478"/>
    <n v="815"/>
    <n v="28"/>
    <n v="191717"/>
    <n v="26500"/>
    <n v="39731"/>
    <n v="36"/>
    <n v="64"/>
    <n v="99"/>
    <n v="102"/>
    <n v="72"/>
    <n v="26"/>
    <n v="4"/>
    <n v="2"/>
    <n v="191957"/>
    <n v="0"/>
    <n v="80.7"/>
    <n v="173277"/>
    <n v="266500"/>
    <n v="147000"/>
    <n v="0.73261518771331058"/>
    <s v="4 in 10"/>
    <n v="0.21217737094837935"/>
    <n v="56600"/>
    <n v="0.25643382352941174"/>
    <n v="68400"/>
    <n v="0.56907262905162059"/>
    <n v="151600"/>
    <n v="92800"/>
    <n v="0.44823691805747273"/>
    <n v="1030000000"/>
    <n v="41600"/>
    <n v="890"/>
    <n v="4.3649238045021743E-2"/>
    <n v="578400"/>
    <n v="288100"/>
    <n v="0.30402014459371529"/>
    <n v="0.33040550171800392"/>
    <n v="0.12023123556440042"/>
    <n v="0.22510617020461143"/>
    <n v="2.9170234976535848E-2"/>
    <n v="8640"/>
    <n v="34850"/>
    <n v="54200"/>
    <n v="53900"/>
    <n v="18800"/>
    <n v="52800"/>
    <n v="3700"/>
    <n v="9200"/>
    <n v="126200"/>
    <n v="55100"/>
    <n v="0.68"/>
    <n v="2"/>
    <n v="3"/>
    <n v="10000"/>
    <n v="0.08"/>
    <n v="30400"/>
    <n v="0.24"/>
    <n v="25500"/>
    <n v="55500"/>
    <n v="0.71"/>
    <n v="9300"/>
    <n v="800"/>
    <n v="82200"/>
    <n v="40500"/>
    <n v="4400"/>
    <n v="0.38100000000000001"/>
    <n v="0.17"/>
    <n v="0.48499999999999999"/>
    <n v="0.38900000000000001"/>
    <n v="0.11799999999999999"/>
    <n v="7.8E-2"/>
    <n v="0.16900000000000001"/>
    <n v="9.8000000000000004E-2"/>
    <n v="0.64"/>
    <n v="335654000"/>
    <n v="14300"/>
    <n v="0.55000000000000004"/>
    <n v="0.33"/>
    <n v="0.11"/>
    <n v="7500"/>
    <n v="45000"/>
    <n v="1589000"/>
    <n v="471000"/>
    <n v="578000"/>
    <n v="8900"/>
    <n v="412300000"/>
    <n v="404100000"/>
    <n v="92200000"/>
    <n v="13500000"/>
    <n v="2700000"/>
    <n v="3300000"/>
    <n v="51500000"/>
    <n v="10700000"/>
    <n v="40100000"/>
    <n v="0.14399999999999999"/>
    <n v="0.73099999999999998"/>
    <n v="0.13100000000000001"/>
    <n v="5.6000000000000001E-2"/>
    <n v="3.2000000000000001E-2"/>
    <n v="3.0000000000000001E-3"/>
    <n v="0"/>
    <n v="3.0000000000000001E-3"/>
    <n v="4.8000000000000001E-2"/>
  </r>
  <r>
    <s v="Virginia"/>
    <x v="1"/>
    <n v="1"/>
    <n v="0"/>
    <n v="0"/>
    <n v="11"/>
    <n v="1884826"/>
    <n v="5.8360824818842697E-3"/>
    <n v="31"/>
    <n v="1805"/>
    <n v="0.95764807998191803"/>
    <n v="50"/>
    <n v="1634"/>
    <n v="0.86692352503626324"/>
    <n v="878"/>
    <n v="0.53733170134638919"/>
    <n v="1007"/>
    <n v="24"/>
    <n v="174187"/>
    <n v="30280"/>
    <n v="51690"/>
    <n v="32"/>
    <n v="55"/>
    <n v="99"/>
    <n v="104"/>
    <n v="78"/>
    <n v="33"/>
    <n v="4"/>
    <n v="1"/>
    <n v="170070"/>
    <n v="1"/>
    <n v="111.5"/>
    <n v="285229"/>
    <n v="221000"/>
    <n v="105000"/>
    <n v="0.68232404784235612"/>
    <s v="4 in 10"/>
    <n v="0.16451418826307432"/>
    <n v="36400"/>
    <n v="0.21204362557280051"/>
    <n v="46900"/>
    <n v="0.64503331629445004"/>
    <n v="142500"/>
    <n v="86100"/>
    <n v="0.54231368186874307"/>
    <n v="991000000"/>
    <n v="32400"/>
    <n v="1250"/>
    <n v="0.22640612679188782"/>
    <n v="526600"/>
    <n v="240000"/>
    <n v="0.32105371458628934"/>
    <n v="0.36525186213236666"/>
    <n v="0.11069999739702786"/>
    <n v="0.16447034648588205"/>
    <n v="3.8678030872258788E-2"/>
    <n v="5960"/>
    <n v="20440"/>
    <n v="66950"/>
    <n v="48100"/>
    <n v="13600"/>
    <n v="29200"/>
    <n v="2900"/>
    <n v="6800"/>
    <n v="113200"/>
    <n v="46300"/>
    <n v="0.66"/>
    <n v="7"/>
    <n v="10"/>
    <n v="10500"/>
    <n v="0.09"/>
    <n v="24600"/>
    <n v="0.22"/>
    <n v="22700"/>
    <n v="49300"/>
    <n v="0.72"/>
    <n v="6300"/>
    <n v="800"/>
    <n v="37400"/>
    <n v="18400"/>
    <n v="3700"/>
    <n v="0.38100000000000001"/>
    <n v="0.17"/>
    <n v="0.48499999999999999"/>
    <n v="0.38900000000000001"/>
    <n v="0.11799999999999999"/>
    <n v="7.8E-2"/>
    <n v="0.16900000000000001"/>
    <n v="9.8000000000000004E-2"/>
    <n v="0.73"/>
    <n v="380256000"/>
    <s v=" -   "/>
    <n v="0.39"/>
    <n v="0.47"/>
    <n v="0.14000000000000001"/>
    <n v="13900"/>
    <n v="55800"/>
    <n v="1345000"/>
    <n v="448000"/>
    <n v="527000"/>
    <n v="5200"/>
    <n v="498600000"/>
    <n v="289400000"/>
    <n v="117100000"/>
    <n v="9300000"/>
    <n v="2600000"/>
    <n v="1500000"/>
    <n v="24500000"/>
    <n v="5000000"/>
    <n v="43400000"/>
    <n v="0.106"/>
    <n v="0.59499999999999997"/>
    <n v="0.17699999999999999"/>
    <n v="0.10199999999999999"/>
    <n v="6.8000000000000005E-2"/>
    <n v="2E-3"/>
    <n v="1E-3"/>
    <n v="3.0000000000000001E-3"/>
    <n v="5.6000000000000001E-2"/>
  </r>
  <r>
    <s v="Ohio"/>
    <x v="0"/>
    <n v="2"/>
    <n v="0"/>
    <n v="1"/>
    <n v="18"/>
    <n v="2605629"/>
    <n v="6.9081208414551697E-3"/>
    <n v="30"/>
    <n v="8168"/>
    <n v="3.1347517240558802"/>
    <n v="15"/>
    <n v="25773"/>
    <n v="9.8912776914902309"/>
    <n v="1622"/>
    <n v="6.2934078298995069E-2"/>
    <n v="797"/>
    <n v="28"/>
    <n v="270399"/>
    <n v="26500"/>
    <n v="35468"/>
    <n v="40"/>
    <n v="79"/>
    <n v="101"/>
    <n v="103"/>
    <n v="68"/>
    <n v="17"/>
    <n v="2"/>
    <n v="1"/>
    <n v="106360"/>
    <n v="0"/>
    <n v="76.5"/>
    <n v="150374"/>
    <n v="446100"/>
    <n v="230000"/>
    <n v="0.70722252644320838"/>
    <s v="3 in 10"/>
    <n v="0.16148885955258904"/>
    <n v="72100"/>
    <n v="0.24524449365372158"/>
    <n v="109400"/>
    <n v="0.62062411608209478"/>
    <n v="276900"/>
    <n v="171500"/>
    <n v="0.40618760355155276"/>
    <n v="1618000000"/>
    <n v="77100"/>
    <n v="810"/>
    <n v="7.6215650343952075E-3"/>
    <n v="729300"/>
    <n v="364700"/>
    <n v="0.32710735339706853"/>
    <n v="0.30907939017329633"/>
    <n v="0.12071618198270011"/>
    <n v="0.23250408649178247"/>
    <n v="3.051054772843096E-2"/>
    <n v="10660"/>
    <n v="32780"/>
    <n v="54200"/>
    <n v="92000"/>
    <n v="37000"/>
    <n v="70000"/>
    <n v="8100"/>
    <n v="8400"/>
    <n v="212000"/>
    <n v="91700"/>
    <n v="0.69"/>
    <n v="3"/>
    <n v="5"/>
    <n v="16300"/>
    <n v="0.08"/>
    <n v="50300"/>
    <n v="0.24"/>
    <n v="43700"/>
    <n v="96700"/>
    <n v="0.72"/>
    <n v="10400"/>
    <n v="800"/>
    <n v="59400"/>
    <n v="29200"/>
    <n v="7200"/>
    <n v="0.38100000000000001"/>
    <n v="0.17"/>
    <n v="0.48499999999999999"/>
    <n v="0.38900000000000001"/>
    <n v="0.11799999999999999"/>
    <n v="7.8E-2"/>
    <n v="0.16900000000000001"/>
    <n v="9.8000000000000004E-2"/>
    <n v="0.64"/>
    <n v="507589000"/>
    <n v="34800"/>
    <n v="0.47"/>
    <n v="0.37"/>
    <n v="0.16"/>
    <n v="13700"/>
    <n v="45100"/>
    <n v="2212000"/>
    <n v="633000"/>
    <n v="729000"/>
    <n v="15100"/>
    <n v="643500000"/>
    <n v="550700000"/>
    <n v="256700000"/>
    <n v="28400000"/>
    <n v="9600000"/>
    <n v="1800000"/>
    <n v="83900000"/>
    <n v="13200000"/>
    <n v="30400000"/>
    <n v="0.14000000000000001"/>
    <n v="0.76700000000000002"/>
    <n v="0.115"/>
    <n v="4.2999999999999997E-2"/>
    <n v="2.4E-2"/>
    <n v="1E-3"/>
    <n v="1E-3"/>
    <n v="2E-3"/>
    <n v="4.9000000000000002E-2"/>
  </r>
  <r>
    <s v="New Jersey"/>
    <x v="1"/>
    <n v="1"/>
    <n v="0"/>
    <n v="0"/>
    <n v="14"/>
    <n v="2023128"/>
    <n v="6.9199773815596397E-3"/>
    <n v="29"/>
    <n v="1176"/>
    <n v="0.58127810005100999"/>
    <n v="52"/>
    <n v="1688"/>
    <n v="0.83435155857661991"/>
    <n v="639"/>
    <n v="0.37855450236966826"/>
    <n v="1552"/>
    <n v="26"/>
    <n v="224531"/>
    <n v="33060"/>
    <n v="65137"/>
    <n v="31"/>
    <n v="43"/>
    <n v="87"/>
    <n v="97"/>
    <n v="74"/>
    <n v="38"/>
    <n v="7"/>
    <n v="1"/>
    <n v="152272"/>
    <n v="1"/>
    <n v="136.6"/>
    <n v="335607"/>
    <n v="310700"/>
    <n v="164000"/>
    <n v="0.68233368251220161"/>
    <s v="4 in 10"/>
    <n v="0.25989425957568679"/>
    <n v="80800"/>
    <n v="0.22250539803900746"/>
    <n v="69100"/>
    <n v="0.5273055499242183"/>
    <n v="163800"/>
    <n v="92200"/>
    <n v="0.61584720654627545"/>
    <n v="1867000000"/>
    <n v="3500"/>
    <n v="1380"/>
    <n v="0.18730114040017595"/>
    <n v="704500"/>
    <n v="312600"/>
    <n v="0.32107168055932273"/>
    <n v="0.3315283424669403"/>
    <n v="0.14434989651311386"/>
    <n v="0.15663508082347272"/>
    <n v="1.7963650222907312E-2"/>
    <n v="9660"/>
    <n v="13930"/>
    <n v="71900"/>
    <n v="75400"/>
    <n v="27400"/>
    <n v="46600"/>
    <n v="4600"/>
    <n v="2100"/>
    <n v="165800"/>
    <n v="70000"/>
    <n v="0.63"/>
    <n v="3"/>
    <n v="4"/>
    <n v="20700"/>
    <n v="0.13"/>
    <n v="33400"/>
    <n v="0.2"/>
    <n v="29300"/>
    <n v="65000"/>
    <n v="0.67"/>
    <n v="8900"/>
    <n v="800"/>
    <n v="20500"/>
    <n v="10100"/>
    <n v="5500"/>
    <n v="0.38100000000000001"/>
    <n v="0.17"/>
    <n v="0.48499999999999999"/>
    <n v="0.38900000000000001"/>
    <n v="0.11799999999999999"/>
    <n v="7.8E-2"/>
    <n v="0.16900000000000001"/>
    <n v="9.8000000000000004E-2"/>
    <n v="0.76"/>
    <n v="681513000"/>
    <n v="1400"/>
    <n v="0.73"/>
    <n v="0.26"/>
    <n v="0.01"/>
    <n v="13600"/>
    <n v="59200"/>
    <n v="1669000"/>
    <n v="544000"/>
    <n v="704000"/>
    <n v="8900"/>
    <n v="879600000"/>
    <n v="667900000"/>
    <n v="219500000"/>
    <n v="24000000"/>
    <n v="6500000"/>
    <n v="9700000"/>
    <n v="39500000"/>
    <n v="7800000"/>
    <n v="13100000"/>
    <n v="0.1"/>
    <n v="0.52200000000000002"/>
    <n v="0.121"/>
    <n v="0.216"/>
    <n v="0.1"/>
    <n v="1E-3"/>
    <n v="0"/>
    <n v="1E-3"/>
    <n v="0.04"/>
  </r>
  <r>
    <s v="Indiana"/>
    <x v="0"/>
    <n v="2"/>
    <n v="0"/>
    <n v="1"/>
    <n v="14"/>
    <n v="1587006"/>
    <n v="8.8216427663159406E-3"/>
    <n v="28"/>
    <n v="5519"/>
    <n v="3.4776176019498299"/>
    <n v="11"/>
    <n v="27281"/>
    <n v="17.190231164847518"/>
    <n v="1844"/>
    <n v="6.7592830174846963E-2"/>
    <n v="801"/>
    <n v="26"/>
    <n v="120796"/>
    <n v="26500"/>
    <n v="35299"/>
    <n v="39"/>
    <n v="76"/>
    <n v="103"/>
    <n v="105"/>
    <n v="70"/>
    <n v="18"/>
    <n v="2"/>
    <n v="1"/>
    <n v="76276"/>
    <n v="0"/>
    <n v="78.3"/>
    <n v="155640"/>
    <n v="172100"/>
    <n v="91000"/>
    <n v="0.71658184445528927"/>
    <s v="3 in 10"/>
    <n v="0.17471514151409331"/>
    <n v="30100"/>
    <n v="0.2427267392201182"/>
    <n v="41800"/>
    <n v="0.60847864360295867"/>
    <n v="104700"/>
    <n v="66000"/>
    <n v="0.4379938262864263"/>
    <n v="569000000"/>
    <n v="34800"/>
    <n v="840"/>
    <n v="2.24940803140323E-2"/>
    <n v="382600"/>
    <n v="189700"/>
    <n v="0.32193480735316271"/>
    <n v="0.3339460130514938"/>
    <n v="0.10400483026602329"/>
    <n v="0.20500096544456339"/>
    <n v="3.2602076688756441E-2"/>
    <n v="5630"/>
    <n v="18250"/>
    <n v="52800"/>
    <n v="37900"/>
    <n v="10900"/>
    <n v="28000"/>
    <n v="2900"/>
    <n v="7200"/>
    <n v="83200"/>
    <n v="36200"/>
    <n v="0.69"/>
    <n v="3"/>
    <n v="5"/>
    <n v="6400"/>
    <n v="0.08"/>
    <n v="18100"/>
    <n v="0.22"/>
    <n v="17800"/>
    <n v="39300"/>
    <n v="0.74"/>
    <n v="5800"/>
    <n v="600"/>
    <n v="35200"/>
    <n v="17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187516000"/>
    <n v="14300"/>
    <n v="0.32"/>
    <n v="0.51"/>
    <n v="0.17"/>
    <n v="5600"/>
    <n v="43900"/>
    <n v="1138000"/>
    <n v="335000"/>
    <n v="383000"/>
    <n v="5000"/>
    <n v="251700000"/>
    <n v="200100000"/>
    <n v="55300000"/>
    <n v="9500000"/>
    <n v="2900000"/>
    <n v="1000000"/>
    <n v="17100000"/>
    <n v="5800000"/>
    <n v="25800000"/>
    <n v="0.13400000000000001"/>
    <n v="0.76700000000000002"/>
    <n v="8.5999999999999993E-2"/>
    <n v="7.6999999999999999E-2"/>
    <n v="2.3E-2"/>
    <n v="1E-3"/>
    <n v="0"/>
    <n v="1E-3"/>
    <n v="4.4999999999999998E-2"/>
  </r>
  <r>
    <s v="North Carolina"/>
    <x v="1"/>
    <n v="1"/>
    <n v="0"/>
    <n v="0"/>
    <n v="21"/>
    <n v="2301503"/>
    <n v="9.1244721384243204E-3"/>
    <n v="27"/>
    <n v="4143"/>
    <n v="1.80012800330914"/>
    <n v="36"/>
    <n v="7144"/>
    <n v="3.1040585217573038"/>
    <n v="1317"/>
    <n v="0.18435050391937291"/>
    <n v="825"/>
    <n v="25"/>
    <n v="207837"/>
    <n v="26500"/>
    <n v="39897"/>
    <n v="39"/>
    <n v="65"/>
    <n v="100"/>
    <n v="106"/>
    <n v="72"/>
    <n v="32"/>
    <n v="6"/>
    <n v="1"/>
    <n v="175815"/>
    <n v="0"/>
    <n v="88.6"/>
    <n v="202215"/>
    <n v="272900"/>
    <n v="135000"/>
    <n v="0.69827705367233939"/>
    <s v="4 in 10"/>
    <n v="0.16705080522526153"/>
    <n v="45600"/>
    <n v="0.20668364449167292"/>
    <n v="56400"/>
    <n v="0.65791759037027542"/>
    <n v="179500"/>
    <n v="112600"/>
    <n v="0.52445616594654243"/>
    <n v="927000000"/>
    <n v="85600"/>
    <n v="930"/>
    <n v="7.5640649218524453E-2"/>
    <n v="668100"/>
    <n v="320100"/>
    <n v="0.32877203781409658"/>
    <n v="0.32792418589075156"/>
    <n v="0.11077913933152574"/>
    <n v="0.1814908749888155"/>
    <n v="3.0552751451464626E-2"/>
    <n v="9280"/>
    <n v="34770"/>
    <n v="51050"/>
    <n v="58600"/>
    <n v="23500"/>
    <n v="25600"/>
    <n v="4600"/>
    <n v="16600"/>
    <n v="140600"/>
    <n v="58900"/>
    <n v="0.68"/>
    <n v="2"/>
    <n v="3"/>
    <n v="13100"/>
    <n v="0.09"/>
    <n v="28300"/>
    <n v="0.2"/>
    <n v="30200"/>
    <n v="64500"/>
    <n v="0.74"/>
    <n v="9600"/>
    <n v="1200"/>
    <n v="52900"/>
    <n v="26000"/>
    <n v="4700"/>
    <n v="0.38100000000000001"/>
    <n v="0.17"/>
    <n v="0.48499999999999999"/>
    <n v="0.38900000000000001"/>
    <n v="0.11799999999999999"/>
    <n v="7.8E-2"/>
    <n v="0.16900000000000001"/>
    <n v="9.8000000000000004E-2"/>
    <n v="0.67"/>
    <n v="321490000"/>
    <n v="38700"/>
    <n v="0.12"/>
    <n v="0.6"/>
    <n v="0.28000000000000003"/>
    <n v="10700"/>
    <n v="41500"/>
    <n v="1882000"/>
    <n v="597000"/>
    <n v="668000"/>
    <n v="6500"/>
    <n v="417500000"/>
    <n v="191600000"/>
    <n v="175100000"/>
    <n v="10500000"/>
    <n v="5400000"/>
    <n v="3200000"/>
    <n v="21500000"/>
    <n v="6800000"/>
    <n v="95400000"/>
    <n v="0.14699999999999999"/>
    <n v="0.61099999999999999"/>
    <n v="0.19700000000000001"/>
    <n v="0.10100000000000001"/>
    <n v="3.1E-2"/>
    <n v="8.9999999999999993E-3"/>
    <n v="0"/>
    <n v="8.9999999999999993E-3"/>
    <n v="0.05"/>
  </r>
  <r>
    <s v="Iowa"/>
    <x v="0"/>
    <n v="2"/>
    <n v="0"/>
    <n v="1"/>
    <n v="7"/>
    <n v="736376"/>
    <n v="9.5060132323704204E-3"/>
    <n v="26"/>
    <n v="2270"/>
    <n v="3.0826642910686899"/>
    <n v="17"/>
    <n v="21932"/>
    <n v="29.783697458906861"/>
    <n v="1007"/>
    <n v="4.5914645267189497E-2"/>
    <n v="760"/>
    <n v="26"/>
    <n v="57191"/>
    <n v="26500"/>
    <n v="34415"/>
    <n v="40"/>
    <n v="88"/>
    <n v="104"/>
    <n v="104"/>
    <n v="65"/>
    <n v="14"/>
    <n v="2"/>
    <n v="1"/>
    <n v="16514"/>
    <n v="0"/>
    <n v="76"/>
    <n v="152885"/>
    <n v="72800"/>
    <n v="43000"/>
    <n v="0.75858417552984414"/>
    <s v="3 in 10"/>
    <n v="0.23972931794160846"/>
    <n v="17500"/>
    <n v="0.27187624394328302"/>
    <n v="19800"/>
    <n v="0.51834516080326132"/>
    <n v="37700"/>
    <n v="23800"/>
    <n v="0.5"/>
    <n v="229000000"/>
    <n v="31100"/>
    <n v="810"/>
    <n v="5.5140731687929323E-2"/>
    <n v="149300"/>
    <n v="78100"/>
    <n v="0.26725820355291724"/>
    <n v="0.41572078252155353"/>
    <n v="0.12450053763329962"/>
    <n v="0.19184486193578951"/>
    <n v="3.2097083959720649E-2"/>
    <n v="2650"/>
    <n v="7300"/>
    <n v="57250"/>
    <n v="20100"/>
    <n v="3800"/>
    <n v="10900"/>
    <n v="1200"/>
    <n v="5900"/>
    <n v="42700"/>
    <n v="20800"/>
    <n v="0.72"/>
    <n v="1"/>
    <n v="2"/>
    <n v="4700"/>
    <n v="0.11"/>
    <n v="11100"/>
    <n v="0.26"/>
    <n v="8300"/>
    <n v="18400"/>
    <n v="0.68"/>
    <n v="3100"/>
    <n v="200"/>
    <n v="13600"/>
    <n v="67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6739000"/>
    <n v="16700"/>
    <n v="0.2"/>
    <n v="0.4"/>
    <n v="0.39"/>
    <n v="5500"/>
    <n v="49300"/>
    <n v="525000"/>
    <n v="136000"/>
    <n v="149000"/>
    <n v="1600"/>
    <n v="108100000"/>
    <n v="69900000"/>
    <n v="14500000"/>
    <n v="2100000"/>
    <n v="700000"/>
    <n v="200000"/>
    <n v="4500000"/>
    <n v="3300000"/>
    <n v="26000000"/>
    <n v="0.115"/>
    <n v="0.83099999999999996"/>
    <n v="3.4000000000000002E-2"/>
    <n v="6.7000000000000004E-2"/>
    <n v="2.3E-2"/>
    <n v="3.0000000000000001E-3"/>
    <n v="1E-3"/>
    <n v="4.0000000000000001E-3"/>
    <n v="4.1000000000000002E-2"/>
  </r>
  <r>
    <s v="Connecticut"/>
    <x v="2"/>
    <n v="4"/>
    <n v="1"/>
    <n v="0"/>
    <n v="7"/>
    <n v="729710"/>
    <n v="9.59285195488618E-3"/>
    <n v="25"/>
    <n v="858"/>
    <n v="1.1758095681846199"/>
    <n v="46"/>
    <n v="5041"/>
    <n v="6.9082238149401816"/>
    <n v="460"/>
    <n v="9.1251735766712957E-2"/>
    <n v="1348"/>
    <n v="30"/>
    <n v="89013"/>
    <n v="32130"/>
    <n v="57820"/>
    <n v="37"/>
    <n v="61"/>
    <n v="96"/>
    <n v="101"/>
    <n v="68"/>
    <n v="26"/>
    <n v="3"/>
    <n v="2"/>
    <n v="19978"/>
    <n v="1"/>
    <n v="134.6"/>
    <n v="255555"/>
    <n v="159400"/>
    <n v="82000"/>
    <n v="0.66004293940995096"/>
    <s v="4 in 10"/>
    <n v="0.21768361900819708"/>
    <n v="34700"/>
    <n v="0.24236893764072073"/>
    <n v="38600"/>
    <n v="0.54431880185892489"/>
    <n v="86700"/>
    <n v="48000"/>
    <n v="0.60505442985132141"/>
    <n v="904000000"/>
    <n v="5900"/>
    <n v="1180"/>
    <n v="0.11432917497154606"/>
    <n v="258000"/>
    <n v="123900"/>
    <n v="0.31459506817027644"/>
    <n v="0.34297964389413738"/>
    <n v="0.13207627627860458"/>
    <n v="0.18569373965428346"/>
    <n v="2.5473237787693299E-2"/>
    <n v="2910"/>
    <n v="4720"/>
    <n v="71900"/>
    <n v="37900"/>
    <n v="12300"/>
    <n v="22400"/>
    <n v="2100"/>
    <n v="1800"/>
    <n v="87000"/>
    <n v="37000"/>
    <n v="0.61"/>
    <n v="7"/>
    <n v="10"/>
    <n v="8600"/>
    <n v="0.1"/>
    <n v="17200"/>
    <n v="0.2"/>
    <n v="17200"/>
    <n v="34300"/>
    <n v="0.69"/>
    <n v="3900"/>
    <n v="500"/>
    <n v="7800"/>
    <n v="3800"/>
    <n v="2900"/>
    <n v="0.38100000000000001"/>
    <n v="0.17"/>
    <n v="0.48499999999999999"/>
    <n v="0.38900000000000001"/>
    <n v="0.11799999999999999"/>
    <n v="7.8E-2"/>
    <n v="0.16900000000000001"/>
    <n v="9.8000000000000004E-2"/>
    <n v="0.73"/>
    <n v="362752000"/>
    <n v="2200"/>
    <n v="0.72"/>
    <n v="0.26"/>
    <n v="0.03"/>
    <n v="7900"/>
    <n v="59200"/>
    <n v="666000"/>
    <n v="206000"/>
    <n v="258000"/>
    <n v="6500"/>
    <n v="462400000"/>
    <n v="278900000"/>
    <n v="87700000"/>
    <n v="13700000"/>
    <n v="2300000"/>
    <n v="1800000"/>
    <n v="44300000"/>
    <n v="3500000"/>
    <n v="9600000"/>
    <n v="9.9000000000000005E-2"/>
    <n v="0.628"/>
    <n v="9.7000000000000003E-2"/>
    <n v="0.17799999999999999"/>
    <n v="4.7E-2"/>
    <n v="1E-3"/>
    <n v="0"/>
    <n v="1E-3"/>
    <n v="4.9000000000000002E-2"/>
  </r>
  <r>
    <s v="Maryland"/>
    <x v="2"/>
    <n v="4"/>
    <n v="1"/>
    <n v="0"/>
    <n v="14"/>
    <n v="1363304"/>
    <n v="1.02691696056052E-2"/>
    <n v="23"/>
    <n v="1224"/>
    <n v="0.89781882837576898"/>
    <n v="51"/>
    <n v="5493"/>
    <n v="4.0291820459706713"/>
    <n v="220"/>
    <n v="4.0050973966866923E-2"/>
    <n v="1256"/>
    <n v="27"/>
    <n v="146085"/>
    <n v="33680"/>
    <n v="60183"/>
    <n v="30"/>
    <n v="56"/>
    <n v="98"/>
    <n v="103"/>
    <n v="75"/>
    <n v="29"/>
    <n v="4"/>
    <n v="1"/>
    <n v="558758"/>
    <n v="1"/>
    <n v="165.9"/>
    <n v="308041"/>
    <n v="200700"/>
    <n v="100000"/>
    <n v="0.68517056820024869"/>
    <s v="4 in 10"/>
    <n v="0.18620902629389996"/>
    <n v="37400"/>
    <n v="0.26435356055964815"/>
    <n v="53100"/>
    <n v="0.58826810912043193"/>
    <n v="118100"/>
    <n v="66400"/>
    <n v="0.56878912390039438"/>
    <n v="1157000000"/>
    <n v="7100"/>
    <n v="1400"/>
    <n v="0.31363064654734341"/>
    <n v="399500"/>
    <n v="182000"/>
    <n v="0.33408599360623986"/>
    <n v="0.35767743460641416"/>
    <n v="0.12819458598342071"/>
    <n v="0.16934387204161466"/>
    <n v="3.2563474054678368E-2"/>
    <n v="6360"/>
    <n v="16200"/>
    <n v="71900"/>
    <n v="48200"/>
    <n v="10000"/>
    <n v="26100"/>
    <n v="4300"/>
    <n v="3000"/>
    <n v="114600"/>
    <n v="47600"/>
    <n v="0.66"/>
    <n v="7"/>
    <n v="10"/>
    <n v="11600"/>
    <n v="0.1"/>
    <n v="27200"/>
    <n v="0.24"/>
    <n v="22000"/>
    <n v="47100"/>
    <n v="0.7"/>
    <n v="7700"/>
    <n v="1400"/>
    <n v="32500"/>
    <n v="16000"/>
    <n v="3800"/>
    <n v="0.38100000000000001"/>
    <n v="0.17"/>
    <n v="0.48499999999999999"/>
    <n v="0.38900000000000001"/>
    <n v="0.11799999999999999"/>
    <n v="7.8E-2"/>
    <n v="0.16900000000000001"/>
    <n v="9.8000000000000004E-2"/>
    <n v="0.71"/>
    <n v="518544000"/>
    <n v="2300"/>
    <n v="0.64"/>
    <n v="0.34"/>
    <n v="0.02"/>
    <n v="15700"/>
    <n v="59200"/>
    <n v="984000"/>
    <n v="323000"/>
    <n v="400000"/>
    <n v="8900"/>
    <n v="640200000"/>
    <n v="309200000"/>
    <n v="103900000"/>
    <n v="18700000"/>
    <n v="6900000"/>
    <n v="8800000"/>
    <n v="43400000"/>
    <n v="4500000"/>
    <n v="21500000"/>
    <n v="9.1999999999999998E-2"/>
    <n v="0.48099999999999998"/>
    <n v="0.28599999999999998"/>
    <n v="0.111"/>
    <n v="6.8000000000000005E-2"/>
    <n v="1E-3"/>
    <n v="0"/>
    <n v="1E-3"/>
    <n v="5.1999999999999998E-2"/>
  </r>
  <r>
    <s v="Minnesota"/>
    <x v="3"/>
    <n v="3"/>
    <n v="1"/>
    <n v="1"/>
    <n v="16"/>
    <n v="1317567"/>
    <n v="1.21435949746768E-2"/>
    <n v="21"/>
    <n v="3496"/>
    <n v="2.6533755019668801"/>
    <n v="22"/>
    <n v="12084"/>
    <n v="9.171450104624661"/>
    <n v="1001"/>
    <n v="8.2836809003641182E-2"/>
    <n v="842"/>
    <n v="28"/>
    <n v="103626"/>
    <n v="30190"/>
    <n v="46616"/>
    <n v="38"/>
    <n v="71"/>
    <n v="103"/>
    <n v="104"/>
    <n v="66"/>
    <n v="20"/>
    <n v="3"/>
    <n v="1"/>
    <n v="17321"/>
    <n v="0"/>
    <n v="90.2"/>
    <n v="256857"/>
    <n v="204900"/>
    <n v="99000"/>
    <n v="0.72444555750340878"/>
    <s v="3 in 10"/>
    <n v="0.18824143702756646"/>
    <n v="38600"/>
    <n v="0.26665137637063679"/>
    <n v="54600"/>
    <n v="0.58791350897654238"/>
    <n v="120400"/>
    <n v="70200"/>
    <n v="0.62702231407627473"/>
    <n v="698000000"/>
    <n v="41500"/>
    <n v="1020"/>
    <n v="9.9316408398540307E-2"/>
    <n v="266100"/>
    <n v="138900"/>
    <n v="0.29391311419712673"/>
    <n v="0.37593831747523199"/>
    <n v="0.16985763001806717"/>
    <n v="0.23298154913528607"/>
    <n v="3.777052317108575E-2"/>
    <n v="7940"/>
    <n v="17070"/>
    <n v="67050"/>
    <n v="31200"/>
    <n v="15100"/>
    <n v="31800"/>
    <n v="3000"/>
    <n v="6100"/>
    <n v="86900"/>
    <n v="31300"/>
    <n v="0.7"/>
    <n v="3"/>
    <n v="5"/>
    <n v="6600"/>
    <n v="0.08"/>
    <n v="17600"/>
    <n v="0.2"/>
    <n v="16500"/>
    <n v="42300"/>
    <n v="0.77"/>
    <n v="7300"/>
    <n v="900"/>
    <n v="32600"/>
    <n v="16000"/>
    <n v="2500"/>
    <n v="0.38100000000000001"/>
    <n v="0.17"/>
    <n v="0.48499999999999999"/>
    <n v="0.38900000000000001"/>
    <n v="0.11799999999999999"/>
    <n v="7.8E-2"/>
    <n v="0.16900000000000001"/>
    <n v="9.8000000000000004E-2"/>
    <n v="0.74"/>
    <n v="209999000"/>
    <n v="13800"/>
    <n v="0.46"/>
    <n v="0.38"/>
    <n v="0.16"/>
    <n v="9700"/>
    <n v="55500"/>
    <n v="864000"/>
    <n v="253000"/>
    <n v="266000"/>
    <n v="12700"/>
    <n v="305400000"/>
    <n v="241000000"/>
    <n v="82100000"/>
    <n v="9200000"/>
    <n v="4100000"/>
    <n v="1300000"/>
    <n v="22100000"/>
    <n v="4500000"/>
    <n v="27800000"/>
    <n v="9.7000000000000003E-2"/>
    <n v="0.76900000000000002"/>
    <n v="6.7000000000000004E-2"/>
    <n v="5.8000000000000003E-2"/>
    <n v="0.05"/>
    <n v="6.0000000000000001E-3"/>
    <n v="0"/>
    <n v="6.0000000000000001E-3"/>
    <n v="4.9000000000000002E-2"/>
  </r>
  <r>
    <s v="Nebraska"/>
    <x v="3"/>
    <n v="3"/>
    <n v="1"/>
    <n v="1"/>
    <n v="6"/>
    <n v="482884"/>
    <n v="1.24253443891286E-2"/>
    <n v="20"/>
    <n v="1594"/>
    <n v="3.3009998260451701"/>
    <n v="13"/>
    <n v="15345"/>
    <n v="31.777818275196523"/>
    <n v="368"/>
    <n v="2.3981753014011079E-2"/>
    <n v="759"/>
    <n v="26"/>
    <n v="40621"/>
    <n v="26500"/>
    <n v="35319"/>
    <n v="38"/>
    <n v="80"/>
    <n v="102"/>
    <n v="102"/>
    <n v="66"/>
    <n v="16"/>
    <n v="2"/>
    <n v="3"/>
    <n v="10265"/>
    <n v="0"/>
    <n v="86.6"/>
    <n v="175884"/>
    <n v="52000"/>
    <n v="28000"/>
    <n v="0.73587164248062664"/>
    <s v="3 in 10"/>
    <n v="0.19875513889422522"/>
    <n v="10300"/>
    <n v="0.24912590771122295"/>
    <n v="13000"/>
    <n v="0.58264494563338076"/>
    <n v="30300"/>
    <n v="18900"/>
    <n v="0.60335861321776818"/>
    <n v="160000000"/>
    <n v="15700"/>
    <n v="860"/>
    <n v="0.10065468599566472"/>
    <n v="97100"/>
    <n v="50600"/>
    <n v="0.30458939871694485"/>
    <n v="0.38144702608486386"/>
    <n v="0.14783433342751751"/>
    <n v="0.20545472091975603"/>
    <n v="3.5743499642426818E-2"/>
    <n v="2400"/>
    <n v="4380"/>
    <n v="57150"/>
    <n v="11300"/>
    <n v="6700"/>
    <n v="5400"/>
    <n v="900"/>
    <n v="1900"/>
    <n v="28000"/>
    <n v="11600"/>
    <n v="0.71"/>
    <n v="3"/>
    <n v="5"/>
    <n v="2400"/>
    <n v="0.08"/>
    <n v="5800"/>
    <n v="0.21"/>
    <n v="5900"/>
    <n v="13600"/>
    <n v="0.76"/>
    <n v="2800"/>
    <n v="200"/>
    <n v="6900"/>
    <n v="3400"/>
    <n v="900"/>
    <n v="0.38100000000000001"/>
    <n v="0.17"/>
    <n v="0.48499999999999999"/>
    <n v="0.38900000000000001"/>
    <n v="0.11799999999999999"/>
    <n v="7.8E-2"/>
    <n v="0.16900000000000001"/>
    <n v="9.8000000000000004E-2"/>
    <n v="0.73"/>
    <n v="59758000"/>
    <n v="4500"/>
    <n v="0.38"/>
    <n v="0.46"/>
    <n v="0.16"/>
    <n v="2900"/>
    <n v="47900"/>
    <n v="371000"/>
    <n v="107000"/>
    <n v="97000"/>
    <n v="1800"/>
    <n v="76600000"/>
    <n v="32500000"/>
    <n v="31600000"/>
    <n v="1700000"/>
    <n v="1100000"/>
    <n v="200000"/>
    <n v="6300000"/>
    <n v="1600000"/>
    <n v="8400000"/>
    <n v="0.111"/>
    <n v="0.76600000000000001"/>
    <n v="4.2000000000000003E-2"/>
    <n v="0.12"/>
    <n v="2.1999999999999999E-2"/>
    <n v="6.0000000000000001E-3"/>
    <n v="0"/>
    <n v="6.0000000000000001E-3"/>
    <n v="4.3999999999999997E-2"/>
  </r>
  <r>
    <s v="Wisconsin"/>
    <x v="2"/>
    <n v="4"/>
    <n v="1"/>
    <n v="0"/>
    <n v="16"/>
    <n v="1274756"/>
    <n v="1.2551421605389501E-2"/>
    <n v="19"/>
    <n v="2726"/>
    <n v="2.13844845601824"/>
    <n v="31"/>
    <n v="11911"/>
    <n v="9.3437489213622058"/>
    <n v="710"/>
    <n v="5.9608765007136258E-2"/>
    <n v="817"/>
    <n v="25"/>
    <n v="126726"/>
    <n v="26500"/>
    <n v="38600"/>
    <n v="35"/>
    <n v="81"/>
    <n v="101"/>
    <n v="103"/>
    <n v="69"/>
    <n v="17"/>
    <n v="3"/>
    <n v="1"/>
    <n v="28737"/>
    <n v="0"/>
    <n v="88.4"/>
    <n v="202029"/>
    <n v="129000"/>
    <n v="78000"/>
    <n v="0.76845263900577188"/>
    <s v="3 in 10"/>
    <n v="0.25624292778199742"/>
    <n v="33100"/>
    <n v="0.30856571543719868"/>
    <n v="39800"/>
    <n v="0.50557252026723298"/>
    <n v="65200"/>
    <n v="39900"/>
    <n v="0.56247810639043183"/>
    <n v="465000000"/>
    <n v="29700"/>
    <n v="870"/>
    <n v="1.8968343902065147E-2"/>
    <n v="302200"/>
    <n v="161900"/>
    <n v="0.27036190093635853"/>
    <n v="0.36088787931604888"/>
    <n v="0.15931619675145667"/>
    <n v="0.23425916207024486"/>
    <n v="3.5553471794460459E-2"/>
    <n v="4520"/>
    <n v="18390"/>
    <n v="57800"/>
    <n v="26700"/>
    <n v="10200"/>
    <n v="29600"/>
    <n v="2100"/>
    <n v="5400"/>
    <n v="58700"/>
    <n v="27300"/>
    <n v="0.71"/>
    <n v="3"/>
    <n v="5"/>
    <n v="6300"/>
    <n v="0.11"/>
    <n v="14900"/>
    <n v="0.25"/>
    <n v="11600"/>
    <n v="25600"/>
    <n v="0.69"/>
    <n v="5700"/>
    <n v="400"/>
    <n v="36600"/>
    <n v="18000"/>
    <n v="2200"/>
    <n v="0.38100000000000001"/>
    <n v="0.17"/>
    <n v="0.48499999999999999"/>
    <n v="0.38900000000000001"/>
    <n v="0.11799999999999999"/>
    <n v="7.8E-2"/>
    <n v="0.16900000000000001"/>
    <n v="9.8000000000000004E-2"/>
    <n v="0.71"/>
    <n v="144693000"/>
    <n v="8800"/>
    <n v="0.51"/>
    <n v="0.35"/>
    <n v="0.14000000000000001"/>
    <n v="5900"/>
    <n v="48500"/>
    <n v="1034000"/>
    <n v="319000"/>
    <n v="302000"/>
    <n v="4200"/>
    <n v="171000000"/>
    <n v="195500000"/>
    <n v="45000000"/>
    <n v="6400000"/>
    <n v="2700000"/>
    <n v="300000"/>
    <n v="17900000"/>
    <n v="5400000"/>
    <n v="20700000"/>
    <n v="0.113"/>
    <n v="0.79300000000000004"/>
    <n v="5.8000000000000003E-2"/>
    <n v="7.4999999999999997E-2"/>
    <n v="0.03"/>
    <n v="5.0000000000000001E-3"/>
    <n v="0"/>
    <n v="5.0000000000000001E-3"/>
    <n v="3.9E-2"/>
  </r>
  <r>
    <s v="Nevada"/>
    <x v="3"/>
    <n v="3"/>
    <n v="1"/>
    <n v="1"/>
    <n v="10"/>
    <n v="698748"/>
    <n v="1.43113110878313E-2"/>
    <n v="18"/>
    <n v="2145"/>
    <n v="3.0697762283398302"/>
    <n v="18"/>
    <n v="2470"/>
    <n v="3.5348938386943503"/>
    <n v="727"/>
    <n v="0.294331983805668"/>
    <n v="915"/>
    <n v="21"/>
    <n v="83994"/>
    <n v="26500"/>
    <n v="49294"/>
    <n v="17"/>
    <n v="30"/>
    <n v="74"/>
    <n v="95"/>
    <n v="86"/>
    <n v="51"/>
    <n v="15"/>
    <n v="2"/>
    <n v="33810"/>
    <n v="0"/>
    <n v="117.9"/>
    <n v="301753"/>
    <n v="55900"/>
    <n v="27000"/>
    <n v="0.70555044219456564"/>
    <s v="4 in 10"/>
    <n v="0.16270628832984677"/>
    <n v="9100"/>
    <n v="0.28010513329399772"/>
    <n v="15700"/>
    <n v="0.62434515188900208"/>
    <n v="34900"/>
    <n v="21300"/>
    <n v="0.47915993537964457"/>
    <n v="234000000"/>
    <n v="3900"/>
    <n v="1170"/>
    <n v="7.8837534096549866E-2"/>
    <n v="242100"/>
    <n v="116800"/>
    <n v="0.31484786732881603"/>
    <n v="0.31729051897254906"/>
    <n v="0.14091419801940408"/>
    <n v="0.19013151077990656"/>
    <n v="4.8800076840135292E-2"/>
    <n v="6900"/>
    <n v="18650"/>
    <n v="57650"/>
    <n v="15500"/>
    <n v="2800"/>
    <n v="3300"/>
    <n v="700"/>
    <n v="1600"/>
    <n v="37100"/>
    <n v="15300"/>
    <n v="0.69"/>
    <n v="3"/>
    <n v="4"/>
    <n v="3900"/>
    <n v="0.1"/>
    <n v="8300"/>
    <n v="0.22"/>
    <n v="7100"/>
    <n v="16900"/>
    <n v="0.73"/>
    <n v="7400"/>
    <n v="300"/>
    <n v="40700"/>
    <n v="20000"/>
    <n v="1200"/>
    <n v="0.38100000000000001"/>
    <n v="0.17"/>
    <n v="0.48499999999999999"/>
    <n v="0.38900000000000001"/>
    <n v="0.11799999999999999"/>
    <n v="7.8E-2"/>
    <n v="0.16900000000000001"/>
    <n v="9.8000000000000004E-2"/>
    <n v="0.6"/>
    <n v="128510000"/>
    <n v="2100"/>
    <n v="0.69"/>
    <n v="0.25"/>
    <n v="0.06"/>
    <n v="4600"/>
    <n v="43900"/>
    <n v="615000"/>
    <n v="225000"/>
    <n v="242000"/>
    <n v="3600"/>
    <n v="158500000"/>
    <n v="28400000"/>
    <n v="18000000"/>
    <n v="2000000"/>
    <n v="2000000"/>
    <n v="500000"/>
    <n v="10600000"/>
    <n v="2000000"/>
    <n v="12400000"/>
    <n v="0.13100000000000001"/>
    <n v="0.45100000000000001"/>
    <n v="8.5999999999999993E-2"/>
    <n v="0.30099999999999999"/>
    <n v="8.4000000000000005E-2"/>
    <n v="6.0000000000000001E-3"/>
    <n v="7.0000000000000001E-3"/>
    <n v="1.3000000000000001E-2"/>
    <n v="6.6000000000000003E-2"/>
  </r>
  <r>
    <s v="New Mexico"/>
    <x v="2"/>
    <n v="4"/>
    <n v="1"/>
    <n v="0"/>
    <n v="7"/>
    <n v="473221"/>
    <n v="1.4792242947798099E-2"/>
    <n v="16"/>
    <n v="737"/>
    <n v="1.5574118646467501"/>
    <n v="40"/>
    <n v="5288"/>
    <n v="11.174482958279535"/>
    <n v="319"/>
    <n v="6.0325264750378214E-2"/>
    <n v="842"/>
    <n v="27"/>
    <n v="43226"/>
    <n v="26500"/>
    <n v="36528"/>
    <n v="36"/>
    <n v="53"/>
    <n v="95"/>
    <n v="101"/>
    <n v="73"/>
    <n v="27"/>
    <n v="8"/>
    <n v="2"/>
    <n v="17415"/>
    <n v="0"/>
    <n v="84.3"/>
    <n v="203675"/>
    <n v="51500"/>
    <n v="27000"/>
    <n v="0.7168587414457992"/>
    <s v="4 in 10"/>
    <n v="0.17442582247051522"/>
    <n v="9000"/>
    <n v="0.25500465549348234"/>
    <n v="13100"/>
    <n v="0.63367085661080069"/>
    <n v="32600"/>
    <n v="20100"/>
    <n v="0.55628194460953284"/>
    <n v="168000000"/>
    <n v="19900"/>
    <n v="850"/>
    <n v="0.11032386556682565"/>
    <n v="129900"/>
    <n v="62100"/>
    <n v="0.34839308239318911"/>
    <n v="0.30778440383165961"/>
    <n v="0.10390164768831094"/>
    <n v="0.18317611835293623"/>
    <n v="3.7734884506975437E-2"/>
    <n v="3330"/>
    <n v="11550"/>
    <n v="44200"/>
    <n v="12100"/>
    <n v="3700"/>
    <n v="5300"/>
    <n v="900"/>
    <n v="3100"/>
    <n v="27300"/>
    <n v="12400"/>
    <n v="0.71"/>
    <n v="7"/>
    <n v="10"/>
    <n v="3300"/>
    <n v="0.12"/>
    <n v="7700"/>
    <n v="0.28000000000000003"/>
    <n v="5300"/>
    <n v="11400"/>
    <n v="0.68"/>
    <n v="2300"/>
    <n v="600"/>
    <n v="19800"/>
    <n v="9800"/>
    <n v="1000"/>
    <n v="0.38100000000000001"/>
    <n v="0.17"/>
    <n v="0.48499999999999999"/>
    <n v="0.38900000000000001"/>
    <n v="0.11799999999999999"/>
    <n v="7.8E-2"/>
    <n v="0.16900000000000001"/>
    <n v="9.8000000000000004E-2"/>
    <n v="0.67"/>
    <n v="70574000"/>
    <n v="7400"/>
    <n v="0.38"/>
    <n v="0.34"/>
    <n v="0.27"/>
    <n v="1900"/>
    <n v="40300"/>
    <n v="340000"/>
    <n v="102000"/>
    <n v="130000"/>
    <n v="2000"/>
    <n v="82200000"/>
    <n v="35500000"/>
    <n v="14700000"/>
    <n v="2800000"/>
    <n v="1400000"/>
    <n v="600000"/>
    <n v="7700000"/>
    <n v="1600000"/>
    <n v="21100000"/>
    <n v="0.191"/>
    <n v="0.34799999999999998"/>
    <n v="1.6E-2"/>
    <n v="0.503"/>
    <n v="1.4E-2"/>
    <n v="8.1000000000000003E-2"/>
    <n v="0"/>
    <n v="8.1000000000000003E-2"/>
    <n v="3.6999999999999998E-2"/>
  </r>
  <r>
    <s v="Arkansas"/>
    <x v="3"/>
    <n v="3"/>
    <n v="1"/>
    <n v="1"/>
    <n v="11"/>
    <n v="703389"/>
    <n v="1.5638572681688199E-2"/>
    <n v="15"/>
    <n v="2205"/>
    <n v="3.1348229784656798"/>
    <n v="14"/>
    <n v="22269"/>
    <n v="31.659579549865008"/>
    <n v="768"/>
    <n v="3.4487404014549375E-2"/>
    <n v="697"/>
    <n v="26"/>
    <n v="53551"/>
    <n v="26500"/>
    <n v="30965"/>
    <n v="47"/>
    <n v="73"/>
    <n v="104"/>
    <n v="105"/>
    <n v="68"/>
    <n v="26"/>
    <n v="3"/>
    <n v="1"/>
    <n v="4726"/>
    <n v="0"/>
    <n v="79.099999999999994"/>
    <n v="128101"/>
    <n v="96600"/>
    <n v="52000"/>
    <n v="0.71715230001348984"/>
    <s v="3 in 10"/>
    <n v="0.17437446341942758"/>
    <n v="16900"/>
    <n v="0.23782285341911727"/>
    <n v="23000"/>
    <n v="0.60905903162075781"/>
    <n v="58800"/>
    <n v="37700"/>
    <n v="0.48753376272595056"/>
    <n v="274000000"/>
    <n v="48400"/>
    <n v="740"/>
    <n v="1.1587512437468236E-2"/>
    <n v="181100"/>
    <n v="87800"/>
    <n v="0.34418996408968844"/>
    <n v="0.2810270765243208"/>
    <n v="0.10199019786248645"/>
    <n v="0.23854949767459663"/>
    <n v="3.2578287231814961E-2"/>
    <n v="2370"/>
    <n v="13910"/>
    <n v="43700"/>
    <n v="22400"/>
    <n v="9900"/>
    <n v="10600"/>
    <n v="2300"/>
    <n v="5800"/>
    <n v="46900"/>
    <n v="20800"/>
    <n v="0.7"/>
    <n v="2"/>
    <n v="3"/>
    <n v="4200"/>
    <n v="0.09"/>
    <n v="11200"/>
    <n v="0.24"/>
    <n v="10100"/>
    <n v="21400"/>
    <n v="0.72"/>
    <n v="2500"/>
    <n v="500"/>
    <n v="23600"/>
    <n v="116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8382000"/>
    <n v="20100"/>
    <n v="0.09"/>
    <n v="0.48"/>
    <n v="0.43"/>
    <n v="2800"/>
    <n v="37200"/>
    <n v="563000"/>
    <n v="171000"/>
    <n v="181000"/>
    <n v="1300"/>
    <n v="111800000"/>
    <n v="71000000"/>
    <n v="50000000"/>
    <n v="4400000"/>
    <n v="3200000"/>
    <n v="800000"/>
    <n v="3600000"/>
    <n v="2300000"/>
    <n v="26700000"/>
    <n v="0.17"/>
    <n v="0.68300000000000005"/>
    <n v="0.14399999999999999"/>
    <n v="8.3000000000000004E-2"/>
    <n v="1.4E-2"/>
    <n v="4.0000000000000001E-3"/>
    <n v="4.0000000000000001E-3"/>
    <n v="8.0000000000000002E-3"/>
    <n v="6.8000000000000005E-2"/>
  </r>
  <r>
    <s v="Florida"/>
    <x v="2"/>
    <n v="4"/>
    <n v="1"/>
    <n v="0"/>
    <n v="75"/>
    <n v="4289280"/>
    <n v="1.74854521038495E-2"/>
    <n v="14"/>
    <n v="10024"/>
    <n v="2.3369889585198398"/>
    <n v="26"/>
    <n v="36161"/>
    <n v="8.4305524470307383"/>
    <n v="3938"/>
    <n v="0.10890185559027682"/>
    <n v="1021"/>
    <n v="21"/>
    <n v="443892"/>
    <n v="26500"/>
    <n v="54870"/>
    <n v="23"/>
    <n v="33"/>
    <n v="71"/>
    <n v="92"/>
    <n v="83"/>
    <n v="56"/>
    <n v="19"/>
    <n v="4"/>
    <n v="127388"/>
    <n v="0"/>
    <n v="99"/>
    <n v="245169"/>
    <n v="454500"/>
    <n v="212000"/>
    <n v="0.70243657360326006"/>
    <s v="5 in 10"/>
    <n v="0.20049670476642997"/>
    <n v="91100"/>
    <n v="0.23704784028016085"/>
    <n v="107800"/>
    <n v="0.62111853161928399"/>
    <n v="282300"/>
    <n v="172700"/>
    <n v="0.56696039140823529"/>
    <n v="2007000000"/>
    <n v="23100"/>
    <n v="1240"/>
    <n v="0.22304121906444643"/>
    <n v="1645200"/>
    <n v="766200"/>
    <n v="0.30339788144942537"/>
    <n v="0.35036715759329451"/>
    <n v="0.14216314495427593"/>
    <n v="0.15851814623699123"/>
    <n v="3.1262049813291795E-2"/>
    <n v="27490"/>
    <n v="91070"/>
    <n v="50400"/>
    <n v="103900"/>
    <n v="24500"/>
    <n v="40200"/>
    <n v="9000"/>
    <n v="12300"/>
    <n v="261000"/>
    <n v="101300"/>
    <n v="0.68"/>
    <n v="4"/>
    <n v="5"/>
    <n v="30300"/>
    <n v="0.12"/>
    <n v="56100"/>
    <n v="0.22"/>
    <n v="50000"/>
    <n v="117400"/>
    <n v="0.73"/>
    <n v="33600"/>
    <n v="5900"/>
    <n v="143300"/>
    <n v="70500"/>
    <n v="8000"/>
    <n v="0.38100000000000001"/>
    <n v="0.17"/>
    <n v="0.48499999999999999"/>
    <n v="0.38900000000000001"/>
    <n v="0.11799999999999999"/>
    <n v="7.8E-2"/>
    <n v="0.16900000000000001"/>
    <n v="9.8000000000000004E-2"/>
    <n v="0.7"/>
    <n v="830291000"/>
    <n v="7200"/>
    <n v="0.53"/>
    <n v="0.44"/>
    <n v="0.03"/>
    <n v="16600"/>
    <n v="41200"/>
    <n v="3666000"/>
    <n v="1263000"/>
    <n v="1645000"/>
    <n v="22400"/>
    <n v="1239200000"/>
    <n v="403600000"/>
    <n v="143200000"/>
    <n v="39300000"/>
    <n v="8800000"/>
    <n v="20100000"/>
    <n v="71500000"/>
    <n v="13300000"/>
    <n v="67900000"/>
    <n v="0.14000000000000001"/>
    <n v="0.51200000000000001"/>
    <n v="0.14399999999999999"/>
    <n v="0.27"/>
    <n v="2.8000000000000001E-2"/>
    <n v="1E-3"/>
    <n v="0"/>
    <n v="1E-3"/>
    <n v="4.5999999999999999E-2"/>
  </r>
  <r>
    <s v="Arizona"/>
    <x v="3"/>
    <n v="3"/>
    <n v="1"/>
    <n v="1"/>
    <n v="31"/>
    <n v="1613988"/>
    <n v="1.9207082084872901E-2"/>
    <n v="13"/>
    <n v="6134"/>
    <n v="3.8005239196326102"/>
    <n v="8"/>
    <n v="7170"/>
    <n v="4.4424122112432061"/>
    <n v="1977"/>
    <n v="0.27573221757322175"/>
    <n v="970"/>
    <n v="20"/>
    <n v="136282"/>
    <n v="26500"/>
    <n v="48747"/>
    <n v="24"/>
    <n v="40"/>
    <n v="86"/>
    <n v="100"/>
    <n v="80"/>
    <n v="44"/>
    <n v="11"/>
    <n v="1"/>
    <n v="84989"/>
    <n v="0"/>
    <n v="107.7"/>
    <n v="268765"/>
    <n v="103100"/>
    <n v="49000"/>
    <n v="0.70465267703133394"/>
    <s v="4 in 10"/>
    <n v="0.17493265112312731"/>
    <n v="18100"/>
    <n v="0.25366784890594413"/>
    <n v="26200"/>
    <n v="0.61566563947516328"/>
    <n v="63500"/>
    <n v="37500"/>
    <n v="0.5101003602676274"/>
    <n v="395000000"/>
    <n v="7300"/>
    <n v="1100"/>
    <n v="0.17267297584113561"/>
    <n v="470500"/>
    <n v="213000"/>
    <n v="0.33280069297841047"/>
    <n v="0.3321108298538944"/>
    <n v="0.11587848164345385"/>
    <n v="0.16211913557086272"/>
    <n v="3.5266897754703166E-2"/>
    <n v="10980"/>
    <n v="18290"/>
    <n v="52700"/>
    <n v="22100"/>
    <n v="4400"/>
    <n v="8500"/>
    <n v="2300"/>
    <n v="3300"/>
    <n v="58100"/>
    <n v="21800"/>
    <n v="0.68"/>
    <n v="3"/>
    <n v="4"/>
    <n v="5600"/>
    <n v="0.1"/>
    <n v="12000"/>
    <n v="0.21"/>
    <n v="10600"/>
    <n v="26600"/>
    <n v="0.74"/>
    <n v="9700"/>
    <n v="1400"/>
    <n v="46700"/>
    <n v="23000"/>
    <n v="1700"/>
    <n v="0.38100000000000001"/>
    <n v="0.17"/>
    <n v="0.48499999999999999"/>
    <n v="0.38900000000000001"/>
    <n v="0.11799999999999999"/>
    <n v="7.8E-2"/>
    <n v="0.16900000000000001"/>
    <n v="9.8000000000000004E-2"/>
    <n v="0.61"/>
    <n v="155457000"/>
    <n v="2500"/>
    <n v="0.6"/>
    <n v="0.36"/>
    <n v="0.04"/>
    <n v="4200"/>
    <n v="42300"/>
    <n v="1229000"/>
    <n v="416000"/>
    <n v="471000"/>
    <n v="9000"/>
    <n v="224100000"/>
    <n v="71600000"/>
    <n v="26100000"/>
    <n v="8700000"/>
    <n v="2200000"/>
    <n v="1100000"/>
    <n v="36300000"/>
    <n v="4900000"/>
    <n v="20300000"/>
    <n v="0.151"/>
    <n v="0.52100000000000002"/>
    <n v="4.1000000000000002E-2"/>
    <n v="0.32400000000000001"/>
    <n v="3.3000000000000002E-2"/>
    <n v="3.3000000000000002E-2"/>
    <n v="2E-3"/>
    <n v="3.5000000000000003E-2"/>
    <n v="4.7E-2"/>
  </r>
  <r>
    <s v="Georgia"/>
    <x v="2"/>
    <n v="4"/>
    <n v="1"/>
    <n v="0"/>
    <n v="58"/>
    <n v="2524302"/>
    <n v="2.2976648594344101E-2"/>
    <n v="12"/>
    <n v="3592"/>
    <n v="1.4229676163945499"/>
    <n v="43"/>
    <n v="16043"/>
    <n v="6.355420231018317"/>
    <n v="1395"/>
    <n v="8.6953811631241038E-2"/>
    <n v="793"/>
    <n v="24"/>
    <n v="213289"/>
    <n v="26500"/>
    <n v="43618"/>
    <n v="34"/>
    <n v="53"/>
    <n v="97"/>
    <n v="105"/>
    <n v="77"/>
    <n v="38"/>
    <n v="7"/>
    <n v="1"/>
    <n v="283756"/>
    <n v="0"/>
    <n v="74.400000000000006"/>
    <n v="201294"/>
    <n v="303100"/>
    <n v="139000"/>
    <n v="0.68014581545942909"/>
    <s v="4 in 10"/>
    <n v="0.14625576530982562"/>
    <n v="44300"/>
    <n v="0.18413360342586421"/>
    <n v="55800"/>
    <n v="0.68427216881223074"/>
    <n v="207400"/>
    <n v="128800"/>
    <n v="0.54604966490957996"/>
    <n v="1068000000"/>
    <n v="64600"/>
    <n v="1050"/>
    <n v="6.7260043623556837E-2"/>
    <n v="749400"/>
    <n v="340000"/>
    <n v="0.35242860679672705"/>
    <n v="0.32325832782388758"/>
    <n v="9.5826722738907646E-2"/>
    <n v="0.15898105227979153"/>
    <n v="2.8732983314966088E-2"/>
    <n v="10230"/>
    <n v="38890"/>
    <n v="53800"/>
    <n v="57600"/>
    <n v="27500"/>
    <n v="31800"/>
    <n v="3300"/>
    <n v="8300"/>
    <n v="159400"/>
    <n v="55300"/>
    <n v="0.65"/>
    <n v="3"/>
    <n v="4"/>
    <n v="12900"/>
    <n v="0.08"/>
    <n v="24900"/>
    <n v="0.16"/>
    <n v="33300"/>
    <n v="76500"/>
    <n v="0.78"/>
    <n v="12900"/>
    <n v="1800"/>
    <n v="78100"/>
    <n v="38400"/>
    <n v="4400"/>
    <n v="0.38100000000000001"/>
    <n v="0.17"/>
    <n v="0.48499999999999999"/>
    <n v="0.38900000000000001"/>
    <n v="0.11799999999999999"/>
    <n v="7.8E-2"/>
    <n v="0.16900000000000001"/>
    <n v="9.8000000000000004E-2"/>
    <n v="0.71"/>
    <n v="403223000"/>
    <n v="12900"/>
    <n v="0.15"/>
    <n v="0.76"/>
    <n v="0.08"/>
    <n v="10000"/>
    <n v="42500"/>
    <n v="1952000"/>
    <n v="649000"/>
    <n v="749000"/>
    <n v="10500"/>
    <n v="532300000"/>
    <n v="270800000"/>
    <n v="149600000"/>
    <n v="11900000"/>
    <n v="2700000"/>
    <n v="12700000"/>
    <n v="31800000"/>
    <n v="7300000"/>
    <n v="49000000"/>
    <n v="0.151"/>
    <n v="0.503"/>
    <n v="0.30299999999999999"/>
    <n v="0.1"/>
    <n v="4.2999999999999997E-2"/>
    <n v="2E-3"/>
    <n v="0"/>
    <n v="2E-3"/>
    <n v="4.8000000000000001E-2"/>
  </r>
  <r>
    <s v="Rhode Island"/>
    <x v="3"/>
    <s v="Not Inlcuded"/>
    <n v="1"/>
    <n v="1"/>
    <n v="3"/>
    <n v="208827"/>
    <n v="1.43659584249163E-2"/>
    <n v="17"/>
    <n v="606"/>
    <n v="2.9019236018330901"/>
    <n v="19"/>
    <n v="2882"/>
    <n v="13.800897393536276"/>
    <n v="231"/>
    <n v="8.0152671755725186E-2"/>
    <n v="1177"/>
    <n v="32"/>
    <n v="24049"/>
    <n v="29350"/>
    <n v="50579"/>
    <n v="53"/>
    <n v="70"/>
    <n v="96"/>
    <n v="103"/>
    <n v="60"/>
    <n v="23"/>
    <n v="6"/>
    <n v="3"/>
    <n v="11102"/>
    <n v="1"/>
    <n v="121.7"/>
    <n v="300808"/>
    <n v="62400"/>
    <n v="37000"/>
    <n v="0.75240251572327044"/>
    <s v="4 in 10"/>
    <n v="0.31435845703031179"/>
    <n v="19600"/>
    <n v="0.30372612127908283"/>
    <n v="19000"/>
    <n v="0.43938447743030534"/>
    <n v="27400"/>
    <n v="15500"/>
    <n v="0.57087357087357082"/>
    <n v="372000000"/>
    <n v="0"/>
    <n v="1040"/>
    <n v="0.18495707038665696"/>
    <n v="75000"/>
    <n v="38400"/>
    <n v="0.27951100416814945"/>
    <n v="0.30490866053819138"/>
    <n v="0.16251298366852379"/>
    <n v="0.22185211300917174"/>
    <n v="3.4040871024763872E-2"/>
    <n v="1100"/>
    <n v="1480"/>
    <n v="63350"/>
    <n v="9100"/>
    <n v="8700"/>
    <n v="15700"/>
    <n v="1700"/>
    <n v="400"/>
    <n v="22600"/>
    <n v="9500"/>
    <n v="0.66"/>
    <n v="3"/>
    <n v="5"/>
    <n v="1900"/>
    <n v="0.08"/>
    <n v="5300"/>
    <n v="0.23"/>
    <n v="4600"/>
    <n v="9300"/>
    <n v="0.7"/>
    <n v="1200"/>
    <n v="100"/>
    <n v="2100"/>
    <n v="1000"/>
    <n v="700"/>
    <n v="0.38100000000000001"/>
    <n v="0.17"/>
    <n v="0.48499999999999999"/>
    <n v="0.38900000000000001"/>
    <n v="0.11799999999999999"/>
    <n v="7.8E-2"/>
    <n v="0.16900000000000001"/>
    <n v="9.8000000000000004E-2"/>
    <n v="0.76"/>
    <n v="73923000"/>
    <s v=" -   "/>
    <n v="0.75"/>
    <n v="0.25"/>
    <n v="0"/>
    <n v="1900"/>
    <n v="52900"/>
    <n v="213000"/>
    <n v="65000"/>
    <n v="75000"/>
    <n v="1800"/>
    <n v="91700000"/>
    <n v="196000000"/>
    <n v="61700000"/>
    <n v="7100000"/>
    <n v="4600000"/>
    <n v="1200000"/>
    <n v="5500000"/>
    <n v="1400000"/>
    <n v="2800000"/>
    <n v="0.124"/>
    <n v="0.68899999999999995"/>
    <n v="4.2999999999999997E-2"/>
    <n v="0.17399999999999999"/>
    <n v="0.03"/>
    <n v="2E-3"/>
    <n v="0"/>
    <n v="2E-3"/>
    <n v="0.06"/>
  </r>
  <r>
    <s v="Mississippi"/>
    <x v="2"/>
    <n v="4"/>
    <n v="1"/>
    <n v="0"/>
    <n v="20"/>
    <n v="692835"/>
    <n v="2.8866901931917401E-2"/>
    <n v="11"/>
    <n v="1594"/>
    <n v="2.3006920839738099"/>
    <n v="27"/>
    <n v="19340"/>
    <n v="27.914294168164137"/>
    <n v="566"/>
    <n v="2.9265770423991727E-2"/>
    <n v="727"/>
    <n v="31"/>
    <n v="52421"/>
    <n v="26500"/>
    <n v="32603"/>
    <n v="51"/>
    <n v="63"/>
    <n v="100"/>
    <n v="105"/>
    <n v="69"/>
    <n v="35"/>
    <n v="5"/>
    <n v="0"/>
    <n v="56448"/>
    <n v="0"/>
    <n v="66.3"/>
    <n v="126502"/>
    <n v="136300"/>
    <n v="62000"/>
    <n v="0.669879035488264"/>
    <s v="4 in 10"/>
    <n v="0.12066664711403097"/>
    <n v="16500"/>
    <n v="0.15872829657437823"/>
    <n v="21600"/>
    <n v="0.72397788596902868"/>
    <n v="98700"/>
    <n v="63500"/>
    <n v="0.48076468402742595"/>
    <n v="429000000"/>
    <n v="83100"/>
    <n v="780"/>
    <n v="8.0922286267665441E-2"/>
    <n v="206300"/>
    <n v="91600"/>
    <n v="0.38720181305010448"/>
    <n v="0.26276534519617978"/>
    <n v="7.3805700254973586E-2"/>
    <n v="0.18363421515799555"/>
    <n v="2.0031350770897148E-2"/>
    <n v="1110"/>
    <n v="7000"/>
    <n v="43200"/>
    <n v="25600"/>
    <n v="8000"/>
    <n v="17200"/>
    <n v="1400"/>
    <n v="9100"/>
    <n v="69200"/>
    <n v="25600"/>
    <n v="0.66"/>
    <n v="7"/>
    <n v="10"/>
    <n v="3700"/>
    <n v="0.05"/>
    <n v="11100"/>
    <n v="0.16"/>
    <n v="15800"/>
    <n v="34800"/>
    <n v="0.81"/>
    <n v="1700"/>
    <n v="200"/>
    <n v="20800"/>
    <n v="10200"/>
    <n v="2000"/>
    <n v="0.38100000000000001"/>
    <n v="0.17"/>
    <n v="0.48499999999999999"/>
    <n v="0.38900000000000001"/>
    <n v="0.11799999999999999"/>
    <n v="7.8E-2"/>
    <n v="0.16900000000000001"/>
    <n v="9.8000000000000004E-2"/>
    <n v="0.64"/>
    <n v="146453000"/>
    <n v="31500"/>
    <n v="0.03"/>
    <n v="0.52"/>
    <n v="0.46"/>
    <n v="3500"/>
    <n v="35200"/>
    <n v="525000"/>
    <n v="151000"/>
    <n v="206000"/>
    <n v="1600"/>
    <n v="179400000"/>
    <n v="134100000"/>
    <n v="44300000"/>
    <n v="4400000"/>
    <n v="1900000"/>
    <n v="2500000"/>
    <n v="1500000"/>
    <n v="2500000"/>
    <n v="58200000"/>
    <n v="0.20300000000000001"/>
    <n v="0.55900000000000005"/>
    <n v="0.35699999999999998"/>
    <n v="3.1E-2"/>
    <n v="8.0000000000000002E-3"/>
    <n v="4.0000000000000001E-3"/>
    <n v="0"/>
    <n v="4.0000000000000001E-3"/>
    <n v="0.04"/>
  </r>
  <r>
    <s v="Oklahoma"/>
    <x v="3"/>
    <n v="3"/>
    <n v="1"/>
    <n v="1"/>
    <n v="36"/>
    <n v="961530"/>
    <n v="3.7440329474899302E-2"/>
    <n v="10"/>
    <n v="2600"/>
    <n v="2.7040237954093902"/>
    <n v="21"/>
    <n v="11507"/>
    <n v="11.967385312990753"/>
    <n v="1494"/>
    <n v="0.12983401407838707"/>
    <n v="762"/>
    <n v="25"/>
    <n v="81638"/>
    <n v="26500"/>
    <n v="34539"/>
    <n v="39"/>
    <n v="68"/>
    <n v="101"/>
    <n v="104"/>
    <n v="70"/>
    <n v="21"/>
    <n v="4"/>
    <n v="2"/>
    <n v="31171"/>
    <n v="0"/>
    <n v="74.7"/>
    <n v="128934"/>
    <n v="105300"/>
    <n v="54000"/>
    <n v="0.71462760767073763"/>
    <s v="3 in 10"/>
    <n v="0.16017505055011819"/>
    <n v="16900"/>
    <n v="0.24689342231419864"/>
    <n v="26000"/>
    <n v="0.63170085721608871"/>
    <n v="66500"/>
    <n v="43000"/>
    <n v="0.41497789240972732"/>
    <n v="342000000"/>
    <n v="34500"/>
    <n v="810"/>
    <n v="8.7987266682467716E-2"/>
    <n v="227000"/>
    <n v="108900"/>
    <n v="0.34246693049130772"/>
    <n v="0.32371270675371905"/>
    <n v="0.10210553335057633"/>
    <n v="0.20990707841398898"/>
    <n v="3.4541610026331084E-2"/>
    <n v="3930"/>
    <n v="23370"/>
    <n v="48250"/>
    <n v="23300"/>
    <n v="10700"/>
    <n v="11800"/>
    <n v="1700"/>
    <n v="4800"/>
    <n v="51900"/>
    <n v="23400"/>
    <n v="0.72"/>
    <n v="3"/>
    <n v="5"/>
    <n v="4600"/>
    <n v="0.09"/>
    <n v="13100"/>
    <n v="0.25"/>
    <n v="11000"/>
    <n v="24500"/>
    <n v="0.73"/>
    <n v="4100"/>
    <n v="700"/>
    <n v="51700"/>
    <n v="25400"/>
    <n v="1800"/>
    <n v="0.38100000000000001"/>
    <n v="0.17"/>
    <n v="0.48499999999999999"/>
    <n v="0.38900000000000001"/>
    <n v="0.11799999999999999"/>
    <n v="7.8E-2"/>
    <n v="0.16900000000000001"/>
    <n v="9.8000000000000004E-2"/>
    <n v="0.57999999999999996"/>
    <n v="127420000"/>
    <n v="9200"/>
    <n v="0.37"/>
    <n v="0.46"/>
    <n v="0.18"/>
    <n v="3600"/>
    <n v="41900"/>
    <n v="734000"/>
    <n v="229000"/>
    <n v="227000"/>
    <n v="2200"/>
    <n v="157400000"/>
    <n v="82800000"/>
    <n v="61100000"/>
    <n v="2400000"/>
    <n v="2100000"/>
    <n v="600000"/>
    <n v="7500000"/>
    <n v="2400000"/>
    <n v="25500000"/>
    <n v="0.157"/>
    <n v="0.629"/>
    <n v="6.5000000000000002E-2"/>
    <n v="0.11899999999999999"/>
    <n v="2.3E-2"/>
    <n v="6.9000000000000006E-2"/>
    <n v="1E-3"/>
    <n v="7.0000000000000007E-2"/>
    <n v="9.2999999999999999E-2"/>
  </r>
  <r>
    <s v="Kentucky"/>
    <x v="3"/>
    <n v="3"/>
    <n v="1"/>
    <n v="1"/>
    <n v="39"/>
    <n v="1015912"/>
    <n v="3.8389151816298997E-2"/>
    <n v="9"/>
    <n v="3956"/>
    <n v="3.8940380662892"/>
    <n v="6"/>
    <n v="13647"/>
    <n v="13.433250124026491"/>
    <n v="1212"/>
    <n v="8.8810727632446698E-2"/>
    <n v="733"/>
    <n v="29"/>
    <n v="89375"/>
    <n v="26500"/>
    <n v="33645"/>
    <n v="46"/>
    <n v="72"/>
    <n v="102"/>
    <n v="104"/>
    <n v="67"/>
    <n v="16"/>
    <n v="2"/>
    <n v="0"/>
    <n v="48900"/>
    <n v="0"/>
    <n v="79.900000000000006"/>
    <n v="146871"/>
    <n v="160900"/>
    <n v="84000"/>
    <n v="0.69169905145348254"/>
    <s v="3 in 10"/>
    <n v="0.16832741097830678"/>
    <n v="27100"/>
    <n v="0.24542156399870785"/>
    <n v="39500"/>
    <n v="0.6079877245732177"/>
    <n v="97800"/>
    <n v="59500"/>
    <n v="0.46367631459312014"/>
    <n v="520000000"/>
    <n v="74000"/>
    <n v="770"/>
    <n v="9.7761134615186235E-2"/>
    <n v="277000"/>
    <n v="129100"/>
    <n v="0.35025210382461847"/>
    <n v="0.28352186737674756"/>
    <n v="8.7653194665634288E-2"/>
    <n v="0.23818231143899499"/>
    <n v="2.7970343757699682E-2"/>
    <n v="4010"/>
    <n v="24180"/>
    <n v="46850"/>
    <n v="31800"/>
    <n v="20100"/>
    <n v="21300"/>
    <n v="2000"/>
    <n v="6200"/>
    <n v="71600"/>
    <n v="31700"/>
    <n v="0.68"/>
    <n v="3"/>
    <n v="5"/>
    <n v="5800"/>
    <n v="0.08"/>
    <n v="16900"/>
    <n v="0.24"/>
    <n v="15100"/>
    <n v="32100"/>
    <n v="0.73"/>
    <n v="4200"/>
    <n v="400"/>
    <n v="58200"/>
    <n v="28600"/>
    <n v="2500"/>
    <n v="0.38100000000000001"/>
    <n v="0.17"/>
    <n v="0.48499999999999999"/>
    <n v="0.38900000000000001"/>
    <n v="0.11799999999999999"/>
    <n v="7.8E-2"/>
    <n v="0.16900000000000001"/>
    <n v="9.8000000000000004E-2"/>
    <n v="0.6"/>
    <n v="167853000"/>
    <n v="24300"/>
    <n v="0.33"/>
    <n v="0.33"/>
    <n v="0.34"/>
    <n v="5700"/>
    <n v="40400"/>
    <n v="823000"/>
    <n v="227000"/>
    <n v="277000"/>
    <n v="3000"/>
    <n v="209600000"/>
    <n v="143600000"/>
    <n v="107600000"/>
    <n v="5800000"/>
    <n v="2100000"/>
    <n v="500000"/>
    <n v="15600000"/>
    <n v="3800000"/>
    <n v="31800000"/>
    <n v="0.17299999999999999"/>
    <n v="0.83"/>
    <n v="6.8000000000000005E-2"/>
    <n v="3.7999999999999999E-2"/>
    <n v="1.4999999999999999E-2"/>
    <n v="2E-3"/>
    <n v="0"/>
    <n v="2E-3"/>
    <n v="4.7E-2"/>
  </r>
  <r>
    <s v="Tennessee"/>
    <x v="3"/>
    <n v="3"/>
    <n v="1"/>
    <n v="1"/>
    <n v="64"/>
    <n v="1540674"/>
    <n v="4.1540260950726701E-2"/>
    <n v="8"/>
    <n v="4808"/>
    <n v="3.1207121039233399"/>
    <n v="16"/>
    <n v="14558"/>
    <n v="9.4491112331356284"/>
    <n v="1224"/>
    <n v="8.4077483170765216E-2"/>
    <n v="774"/>
    <n v="24"/>
    <n v="129343"/>
    <n v="26500"/>
    <n v="38060"/>
    <n v="41"/>
    <n v="63"/>
    <n v="96"/>
    <n v="103"/>
    <n v="69"/>
    <n v="29"/>
    <n v="8"/>
    <n v="1"/>
    <n v="61352"/>
    <n v="0"/>
    <n v="79.3"/>
    <n v="185922"/>
    <n v="220000"/>
    <n v="107000"/>
    <n v="0.70129036649520127"/>
    <s v="4 in 10"/>
    <n v="0.16113436118343624"/>
    <n v="35500"/>
    <n v="0.20638793843804953"/>
    <n v="45400"/>
    <n v="0.64734562936506856"/>
    <n v="142400"/>
    <n v="89300"/>
    <n v="0.44923857868020306"/>
    <n v="740000000"/>
    <n v="53400"/>
    <n v="900"/>
    <n v="0.14539616469500644"/>
    <n v="419200"/>
    <n v="199000"/>
    <n v="0.34986896896913394"/>
    <n v="0.3106404869468154"/>
    <n v="9.3366402893724415E-2"/>
    <n v="0.2040707598909505"/>
    <n v="2.7696778151951058E-2"/>
    <n v="7260"/>
    <n v="19750"/>
    <n v="49400"/>
    <n v="36000"/>
    <n v="21400"/>
    <n v="35400"/>
    <n v="3300"/>
    <n v="7000"/>
    <n v="89700"/>
    <n v="36300"/>
    <n v="0.68"/>
    <n v="2"/>
    <n v="3"/>
    <n v="5700"/>
    <n v="0.06"/>
    <n v="16500"/>
    <n v="0.18"/>
    <n v="19800"/>
    <n v="44300"/>
    <n v="0.78"/>
    <n v="8800"/>
    <n v="1800"/>
    <n v="29100"/>
    <n v="14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203699000"/>
    <n v="11600"/>
    <n v="0.18"/>
    <n v="0.69"/>
    <n v="0.13"/>
    <n v="6200"/>
    <n v="40400"/>
    <n v="1193000"/>
    <n v="382000"/>
    <n v="419000"/>
    <n v="4900"/>
    <n v="266900000"/>
    <n v="277400000"/>
    <n v="124000000"/>
    <n v="9100000"/>
    <n v="2900000"/>
    <n v="2900000"/>
    <n v="15600000"/>
    <n v="4400000"/>
    <n v="36500000"/>
    <n v="0.152"/>
    <n v="0.72299999999999998"/>
    <n v="0.151"/>
    <n v="0.06"/>
    <n v="1.7000000000000001E-2"/>
    <n v="1E-3"/>
    <n v="0"/>
    <n v="1E-3"/>
    <n v="4.8000000000000001E-2"/>
  </r>
  <r>
    <s v="Alabama"/>
    <x v="3"/>
    <n v="3"/>
    <n v="1"/>
    <n v="1"/>
    <n v="53"/>
    <n v="1122252"/>
    <n v="4.7226469634270997E-2"/>
    <n v="7"/>
    <n v="2710"/>
    <n v="2.4147874096013999"/>
    <n v="25"/>
    <n v="4119"/>
    <n v="3.6702986495011816"/>
    <n v="794"/>
    <n v="0.19276523428016509"/>
    <n v="726"/>
    <n v="29"/>
    <n v="86362"/>
    <n v="26500"/>
    <n v="33944"/>
    <n v="49"/>
    <n v="72"/>
    <n v="103"/>
    <n v="107"/>
    <n v="70"/>
    <n v="26"/>
    <n v="4"/>
    <n v="1"/>
    <n v="24251"/>
    <n v="0"/>
    <n v="70.099999999999994"/>
    <n v="138975"/>
    <n v="196200"/>
    <n v="94000"/>
    <n v="0.68808189103349837"/>
    <s v="4 in 10"/>
    <n v="0.1357784423510951"/>
    <n v="26700"/>
    <n v="0.17859926738433793"/>
    <n v="35100"/>
    <n v="0.68522999954147834"/>
    <n v="134400"/>
    <n v="85400"/>
    <n v="0.52541329380914381"/>
    <n v="616000000"/>
    <n v="58800"/>
    <n v="810"/>
    <n v="0.17042945987669733"/>
    <n v="301000"/>
    <n v="148800"/>
    <n v="0.33447498696683231"/>
    <n v="0.29157168435558239"/>
    <n v="9.0507213607927225E-2"/>
    <n v="0.19099282884772537"/>
    <n v="3.0245603543170661E-2"/>
    <n v="3350"/>
    <n v="16120"/>
    <n v="48000"/>
    <n v="33200"/>
    <n v="28500"/>
    <n v="18400"/>
    <n v="2500"/>
    <n v="7600"/>
    <n v="78200"/>
    <n v="30900"/>
    <n v="0.67"/>
    <n v="3"/>
    <n v="5"/>
    <n v="4200"/>
    <n v="0.05"/>
    <n v="12000"/>
    <n v="0.15"/>
    <n v="18400"/>
    <n v="40200"/>
    <n v="0.81"/>
    <n v="4100"/>
    <n v="400"/>
    <n v="27800"/>
    <n v="13700"/>
    <n v="2400"/>
    <n v="0.38100000000000001"/>
    <n v="0.17"/>
    <n v="0.48499999999999999"/>
    <n v="0.38900000000000001"/>
    <n v="0.11799999999999999"/>
    <n v="7.8E-2"/>
    <n v="0.16900000000000001"/>
    <n v="9.8000000000000004E-2"/>
    <n v="0.69"/>
    <n v="175789000"/>
    <n v="14000"/>
    <n v="0.14000000000000001"/>
    <n v="0.68"/>
    <n v="0.18"/>
    <n v="4500"/>
    <n v="40000"/>
    <n v="832000"/>
    <n v="243000"/>
    <n v="301000"/>
    <n v="3900"/>
    <n v="235400000"/>
    <n v="133600000"/>
    <n v="177500000"/>
    <n v="8600000"/>
    <n v="2200000"/>
    <n v="1500000"/>
    <n v="12300000"/>
    <n v="3800000"/>
    <n v="41600000"/>
    <n v="0.16700000000000001"/>
    <n v="0.64400000000000002"/>
    <n v="0.255"/>
    <n v="4.7E-2"/>
    <n v="1.2999999999999999E-2"/>
    <n v="4.0000000000000001E-3"/>
    <n v="0"/>
    <n v="4.0000000000000001E-3"/>
    <n v="3.6999999999999998E-2"/>
  </r>
  <r>
    <s v="Missouri"/>
    <x v="3"/>
    <n v="3"/>
    <n v="1"/>
    <n v="1"/>
    <n v="66"/>
    <n v="1384557"/>
    <n v="4.7668676695867301E-2"/>
    <n v="6"/>
    <n v="5327"/>
    <n v="3.8474400114982599"/>
    <n v="7"/>
    <n v="5580"/>
    <n v="4.0301699388324206"/>
    <n v="1419"/>
    <n v="0.25430107526881718"/>
    <n v="728"/>
    <n v="27"/>
    <n v="114609"/>
    <n v="26500"/>
    <n v="35228"/>
    <n v="44"/>
    <n v="79"/>
    <n v="103"/>
    <n v="104"/>
    <n v="69"/>
    <n v="15"/>
    <n v="2"/>
    <n v="1"/>
    <n v="45808"/>
    <n v="0"/>
    <n v="80.3"/>
    <n v="162464"/>
    <n v="177500"/>
    <n v="96000"/>
    <n v="0.71980769831111668"/>
    <s v="3 in 10"/>
    <n v="0.18406957031095991"/>
    <n v="32700"/>
    <n v="0.24083763735799535"/>
    <n v="42800"/>
    <n v="0.59519451187572869"/>
    <n v="105600"/>
    <n v="65500"/>
    <n v="0.50063773618485452"/>
    <n v="605000000"/>
    <n v="42900"/>
    <n v="830"/>
    <n v="5.2790276783667142E-2"/>
    <n v="345000"/>
    <n v="173900"/>
    <n v="0.31684318000523154"/>
    <n v="0.33091087701898775"/>
    <n v="0.11682718399287947"/>
    <n v="0.2267485217195809"/>
    <n v="3.2878349735913581E-2"/>
    <n v="6530"/>
    <n v="34030"/>
    <n v="52050"/>
    <n v="39700"/>
    <n v="15100"/>
    <n v="23200"/>
    <n v="4000"/>
    <n v="8100"/>
    <n v="96800"/>
    <n v="40600"/>
    <n v="0.69"/>
    <n v="3"/>
    <n v="5"/>
    <n v="7100"/>
    <n v="7.0000000000000007E-2"/>
    <n v="19100"/>
    <n v="0.2"/>
    <n v="20900"/>
    <n v="46900"/>
    <n v="0.76"/>
    <n v="6200"/>
    <n v="1100"/>
    <n v="63300"/>
    <n v="31100"/>
    <n v="3200"/>
    <n v="0.38100000000000001"/>
    <n v="0.17"/>
    <n v="0.48499999999999999"/>
    <n v="0.38900000000000001"/>
    <n v="0.11799999999999999"/>
    <n v="7.8E-2"/>
    <n v="0.16900000000000001"/>
    <n v="9.8000000000000004E-2"/>
    <n v="0.67"/>
    <n v="229362000"/>
    <n v="15600"/>
    <n v="0.35"/>
    <n v="0.48"/>
    <n v="0.16"/>
    <n v="8500"/>
    <n v="43400"/>
    <n v="1093000"/>
    <n v="332000"/>
    <n v="345000"/>
    <n v="6600"/>
    <n v="272000000"/>
    <n v="167800000"/>
    <n v="82500000"/>
    <n v="13300000"/>
    <n v="4500000"/>
    <n v="2800000"/>
    <n v="28600000"/>
    <n v="5500000"/>
    <n v="28300000"/>
    <n v="0.13700000000000001"/>
    <n v="0.76800000000000002"/>
    <n v="0.106"/>
    <n v="4.5999999999999999E-2"/>
    <n v="0.02"/>
    <n v="2E-3"/>
    <n v="1E-3"/>
    <n v="3.0000000000000001E-3"/>
    <n v="5.7000000000000002E-2"/>
  </r>
  <r>
    <s v="Washington"/>
    <x v="2"/>
    <n v="4"/>
    <n v="1"/>
    <n v="0"/>
    <n v="82"/>
    <n v="1676122"/>
    <n v="4.8922453138852601E-2"/>
    <n v="5"/>
    <n v="2834"/>
    <n v="1.6908077097013201"/>
    <n v="38"/>
    <n v="13354"/>
    <n v="7.9672004782468111"/>
    <n v="1077"/>
    <n v="8.064999251160701E-2"/>
    <n v="1070"/>
    <n v="22"/>
    <n v="174821"/>
    <n v="30900"/>
    <n v="65161"/>
    <n v="28"/>
    <n v="46"/>
    <n v="92"/>
    <n v="100"/>
    <n v="75"/>
    <n v="32"/>
    <n v="6"/>
    <n v="2"/>
    <n v="16190"/>
    <n v="0"/>
    <n v="119"/>
    <n v="409228"/>
    <n v="204900"/>
    <n v="104000"/>
    <n v="0.72515057678565353"/>
    <s v="3 in 10"/>
    <n v="0.20821887061280453"/>
    <n v="42700"/>
    <n v="0.31616107893414264"/>
    <n v="64800"/>
    <n v="0.54510278467671502"/>
    <n v="111700"/>
    <n v="60500"/>
    <n v="0.57377049180327866"/>
    <n v="957000000"/>
    <n v="16600"/>
    <n v="1360"/>
    <n v="0.34257917343181155"/>
    <n v="477000"/>
    <n v="235100"/>
    <n v="0.28959612540871832"/>
    <n v="0.37856879218773515"/>
    <n v="0.13312081254407282"/>
    <n v="0.20169057768482643"/>
    <n v="4.181049261852577E-2"/>
    <n v="22920"/>
    <n v="39970"/>
    <n v="65950"/>
    <n v="55900"/>
    <n v="10500"/>
    <n v="14400"/>
    <n v="3000"/>
    <n v="6000"/>
    <n v="123500"/>
    <n v="52800"/>
    <n v="0.7"/>
    <n v="7"/>
    <n v="10"/>
    <n v="16300"/>
    <n v="0.13"/>
    <n v="35300"/>
    <n v="0.28999999999999998"/>
    <n v="21400"/>
    <n v="47300"/>
    <n v="0.65"/>
    <n v="20800"/>
    <n v="2600"/>
    <n v="77000"/>
    <n v="37900"/>
    <n v="4200"/>
    <n v="0.38100000000000001"/>
    <n v="0.17"/>
    <n v="0.48499999999999999"/>
    <n v="0.38900000000000001"/>
    <n v="0.11799999999999999"/>
    <n v="7.8E-2"/>
    <n v="0.16900000000000001"/>
    <n v="9.8000000000000004E-2"/>
    <n v="0.65"/>
    <n v="413235000"/>
    <n v="16000"/>
    <n v="0.55000000000000004"/>
    <n v="0.4"/>
    <n v="0.05"/>
    <n v="13200"/>
    <n v="52800"/>
    <n v="1408000"/>
    <n v="484000"/>
    <n v="477000"/>
    <n v="14900"/>
    <n v="636900000"/>
    <n v="139600000"/>
    <n v="61400000"/>
    <n v="11600000"/>
    <n v="3100000"/>
    <n v="2400000"/>
    <n v="58500000"/>
    <n v="5000000"/>
    <n v="38300000"/>
    <n v="0.108"/>
    <n v="0.64600000000000002"/>
    <n v="3.6999999999999998E-2"/>
    <n v="0.13600000000000001"/>
    <n v="9.4E-2"/>
    <n v="7.0000000000000001E-3"/>
    <n v="6.0000000000000001E-3"/>
    <n v="1.3000000000000001E-2"/>
    <n v="7.2999999999999995E-2"/>
  </r>
  <r>
    <s v="Colorado"/>
    <x v="2"/>
    <n v="4"/>
    <n v="1"/>
    <n v="0"/>
    <n v="68"/>
    <n v="1243456"/>
    <n v="5.4686293684698101E-2"/>
    <n v="4"/>
    <n v="2701"/>
    <n v="2.1721717535642502"/>
    <n v="29"/>
    <n v="8147"/>
    <n v="6.5519005095475835"/>
    <n v="790"/>
    <n v="9.6968209156744811E-2"/>
    <n v="1088"/>
    <n v="22"/>
    <n v="124989"/>
    <n v="30650"/>
    <n v="60186"/>
    <n v="26"/>
    <n v="44"/>
    <n v="91"/>
    <n v="102"/>
    <n v="78"/>
    <n v="38"/>
    <n v="6"/>
    <n v="2"/>
    <n v="56853"/>
    <n v="0"/>
    <n v="116.4"/>
    <n v="397820"/>
    <n v="127200"/>
    <n v="65000"/>
    <n v="0.72198502134807863"/>
    <s v="4 in 10"/>
    <n v="0.19547147279269653"/>
    <n v="24900"/>
    <n v="0.28436071086249431"/>
    <n v="36200"/>
    <n v="0.58199116921481431"/>
    <n v="74000"/>
    <n v="43400"/>
    <n v="0.53318485523385306"/>
    <n v="628000000"/>
    <n v="15300"/>
    <n v="1370"/>
    <n v="0.29610589680207866"/>
    <n v="367000"/>
    <n v="180900"/>
    <n v="0.27968939485030442"/>
    <n v="0.43786885555420318"/>
    <n v="0.11545582087825558"/>
    <n v="0.1696793020018324"/>
    <n v="4.1165934412740399E-2"/>
    <n v="9850"/>
    <n v="21570"/>
    <n v="66950"/>
    <n v="30800"/>
    <n v="7100"/>
    <n v="15700"/>
    <n v="1800"/>
    <n v="2600"/>
    <n v="67900"/>
    <n v="29700"/>
    <n v="0.7"/>
    <n v="7"/>
    <n v="10"/>
    <n v="7900"/>
    <n v="0.12"/>
    <n v="17500"/>
    <n v="0.26"/>
    <n v="12700"/>
    <n v="28400"/>
    <n v="0.69"/>
    <n v="10600"/>
    <n v="1800"/>
    <n v="45300"/>
    <n v="22300"/>
    <n v="2300"/>
    <n v="0.38100000000000001"/>
    <n v="0.17"/>
    <n v="0.48499999999999999"/>
    <n v="0.38900000000000001"/>
    <n v="0.11799999999999999"/>
    <n v="7.8E-2"/>
    <n v="0.16900000000000001"/>
    <n v="9.8000000000000004E-2"/>
    <n v="0.69"/>
    <n v="245697000"/>
    <n v="6000"/>
    <n v="0.61"/>
    <n v="0.3"/>
    <n v="0.09"/>
    <n v="7400"/>
    <n v="53200"/>
    <n v="985000"/>
    <n v="347000"/>
    <n v="367000"/>
    <n v="7900"/>
    <n v="366500000"/>
    <n v="162800000"/>
    <n v="43000000"/>
    <n v="6000000"/>
    <n v="1800000"/>
    <n v="1300000"/>
    <n v="28800000"/>
    <n v="3200000"/>
    <n v="14700000"/>
    <n v="0.10299999999999999"/>
    <n v="0.65300000000000002"/>
    <n v="3.5999999999999997E-2"/>
    <n v="0.222"/>
    <n v="3.1E-2"/>
    <n v="3.0000000000000001E-3"/>
    <n v="2E-3"/>
    <n v="5.0000000000000001E-3"/>
    <n v="5.2999999999999999E-2"/>
  </r>
  <r>
    <s v="North Dakota"/>
    <x v="3"/>
    <n v="3"/>
    <n v="1"/>
    <n v="1"/>
    <n v="14"/>
    <n v="185701"/>
    <n v="7.5390008669850905E-2"/>
    <n v="3"/>
    <n v="734"/>
    <n v="3.9525904545479"/>
    <n v="5"/>
    <n v="21697"/>
    <n v="116.83835843641121"/>
    <n v="229"/>
    <n v="1.0554454532884731E-2"/>
    <n v="781"/>
    <n v="21"/>
    <n v="12780"/>
    <n v="26500"/>
    <n v="34553"/>
    <n v="50"/>
    <n v="108"/>
    <n v="119"/>
    <n v="116"/>
    <n v="73"/>
    <n v="15"/>
    <n v="0"/>
    <n v="0"/>
    <n v="1268"/>
    <n v="0"/>
    <n v="95.4"/>
    <n v="235012"/>
    <n v="21800"/>
    <n v="12000"/>
    <n v="0.73696645949971751"/>
    <s v="2 in 10"/>
    <n v="0.20115416323165705"/>
    <n v="4400"/>
    <n v="0.30370065036182103"/>
    <n v="6600"/>
    <n v="0.51955665475863333"/>
    <n v="11300"/>
    <n v="7000"/>
    <n v="0.54604604604604601"/>
    <n v="73000000"/>
    <n v="9500"/>
    <n v="800"/>
    <n v="0.24558379759267171"/>
    <n v="36200"/>
    <n v="21800"/>
    <n v="0.18138635752722712"/>
    <n v="0.4779066552163051"/>
    <n v="0.16685998376450834"/>
    <n v="0.21228942303963388"/>
    <n v="3.5321734236335681E-2"/>
    <n v="540"/>
    <n v="2530"/>
    <n v="64850"/>
    <n v="6900"/>
    <n v="1300"/>
    <n v="2200"/>
    <n v="200"/>
    <n v="1300"/>
    <n v="11800"/>
    <n v="6400"/>
    <n v="0.72"/>
    <n v="1"/>
    <n v="2"/>
    <n v="1900"/>
    <n v="0.16"/>
    <n v="3100"/>
    <n v="0.26"/>
    <n v="2100"/>
    <n v="4500"/>
    <n v="0.62"/>
    <n v="900"/>
    <n v="100"/>
    <n v="4400"/>
    <n v="2200"/>
    <n v="500"/>
    <n v="0.38100000000000001"/>
    <n v="0.17"/>
    <n v="0.48499999999999999"/>
    <n v="0.38900000000000001"/>
    <n v="0.11799999999999999"/>
    <n v="7.8E-2"/>
    <n v="0.16900000000000001"/>
    <n v="9.8000000000000004E-2"/>
    <n v="0.72"/>
    <n v="32212000"/>
    <n v="4000"/>
    <n v="0.32"/>
    <n v="0.35"/>
    <n v="0.34"/>
    <n v="1500"/>
    <n v="54600"/>
    <n v="147000"/>
    <n v="41000"/>
    <n v="36000"/>
    <n v="700"/>
    <n v="44300000"/>
    <n v="13800000"/>
    <n v="7300000"/>
    <n v="200000"/>
    <n v="500000"/>
    <n v="0"/>
    <n v="1600000"/>
    <n v="500000"/>
    <n v="5100000"/>
    <n v="0.107"/>
    <n v="0.82699999999999996"/>
    <n v="2.9000000000000001E-2"/>
    <n v="3.9E-2"/>
    <n v="1.4E-2"/>
    <n v="4.2999999999999997E-2"/>
    <n v="0"/>
    <n v="4.2999999999999997E-2"/>
    <n v="4.3999999999999997E-2"/>
  </r>
  <r>
    <s v="Pennsylvania"/>
    <x v="2"/>
    <n v="4"/>
    <n v="1"/>
    <n v="0"/>
    <n v="208"/>
    <n v="2674009"/>
    <n v="7.7785826450097906E-2"/>
    <n v="2"/>
    <n v="5777"/>
    <n v="2.16042653558757"/>
    <n v="30"/>
    <n v="21457"/>
    <n v="8.0242811449026537"/>
    <n v="2214"/>
    <n v="0.10318311040686023"/>
    <n v="878"/>
    <n v="28"/>
    <n v="267074"/>
    <n v="26500"/>
    <n v="43463"/>
    <n v="38"/>
    <n v="69"/>
    <n v="98"/>
    <n v="102"/>
    <n v="69"/>
    <n v="24"/>
    <n v="5"/>
    <n v="1"/>
    <n v="120152"/>
    <n v="0"/>
    <n v="98"/>
    <n v="194603"/>
    <n v="403400"/>
    <n v="216000"/>
    <n v="0.72418397626112763"/>
    <s v="4 in 10"/>
    <n v="0.23113624928431389"/>
    <n v="93300"/>
    <n v="0.2727761680864722"/>
    <n v="110100"/>
    <n v="0.55882010315794173"/>
    <n v="225400"/>
    <n v="131000"/>
    <n v="0.52362387315574366"/>
    <n v="1789000000"/>
    <n v="49400"/>
    <n v="950"/>
    <n v="0.15760936949838655"/>
    <n v="781500"/>
    <n v="396700"/>
    <n v="0.29296012333072607"/>
    <n v="0.32028778165219152"/>
    <n v="0.14340324516797623"/>
    <n v="0.23515185607603112"/>
    <n v="3.2490336495883371E-2"/>
    <n v="13380"/>
    <n v="31820"/>
    <n v="58300"/>
    <n v="76200"/>
    <n v="55200"/>
    <n v="58100"/>
    <n v="7000"/>
    <n v="6600"/>
    <n v="175600"/>
    <n v="78200"/>
    <n v="0.69"/>
    <n v="2"/>
    <n v="3"/>
    <n v="18300"/>
    <n v="0.1"/>
    <n v="47200"/>
    <n v="0.27"/>
    <n v="34800"/>
    <n v="73300"/>
    <n v="0.7"/>
    <n v="15300"/>
    <n v="1300"/>
    <n v="45800"/>
    <n v="22500"/>
    <n v="6200"/>
    <n v="0.38100000000000001"/>
    <n v="0.17"/>
    <n v="0.48499999999999999"/>
    <n v="0.38900000000000001"/>
    <n v="0.11799999999999999"/>
    <n v="7.8E-2"/>
    <n v="0.16900000000000001"/>
    <n v="9.8000000000000004E-2"/>
    <n v="0.66"/>
    <n v="530660000"/>
    <n v="18500"/>
    <n v="0.68"/>
    <n v="0.21"/>
    <n v="0.11"/>
    <n v="13600"/>
    <n v="49200"/>
    <n v="2124000"/>
    <n v="605000"/>
    <n v="782000"/>
    <n v="13200"/>
    <n v="599100000"/>
    <n v="523600000"/>
    <n v="492700000"/>
    <n v="30700000"/>
    <n v="8600000"/>
    <n v="8800000"/>
    <n v="74200000"/>
    <n v="16300000"/>
    <n v="35500000"/>
    <n v="0.124"/>
    <n v="0.73899999999999999"/>
    <n v="9.7000000000000003E-2"/>
    <n v="8.4000000000000005E-2"/>
    <n v="3.6999999999999998E-2"/>
    <n v="1E-3"/>
    <n v="0"/>
    <n v="1E-3"/>
    <n v="4.2999999999999997E-2"/>
  </r>
  <r>
    <s v="West Virginia"/>
    <x v="3"/>
    <n v="3"/>
    <n v="1"/>
    <n v="1"/>
    <n v="75"/>
    <n v="359031"/>
    <n v="0.208895610685428"/>
    <n v="1"/>
    <n v="3728"/>
    <n v="10.383504488470299"/>
    <n v="1"/>
    <n v="10586"/>
    <n v="29.484919129545919"/>
    <n v="1856"/>
    <n v="0.17532590213489516"/>
    <n v="732"/>
    <n v="33"/>
    <n v="29072"/>
    <n v="26500"/>
    <n v="31983"/>
    <n v="50"/>
    <n v="75"/>
    <n v="105"/>
    <n v="108"/>
    <n v="66"/>
    <n v="27"/>
    <n v="6"/>
    <n v="0"/>
    <n v="12181"/>
    <n v="0"/>
    <n v="78.599999999999994"/>
    <n v="108236"/>
    <n v="62800"/>
    <n v="36000"/>
    <n v="0.68777953865117103"/>
    <s v="4 in 10"/>
    <n v="0.20023223630839709"/>
    <n v="12600"/>
    <n v="0.26645139739449952"/>
    <n v="16800"/>
    <n v="0.52825806862105718"/>
    <n v="33200"/>
    <n v="19700"/>
    <n v="0.45995386940268829"/>
    <n v="217000000"/>
    <n v="21700"/>
    <n v="730"/>
    <n v="0.17992563925492311"/>
    <n v="97800"/>
    <n v="48400"/>
    <n v="0.30976463484852435"/>
    <n v="0.27582163876603211"/>
    <n v="7.1797870922597984E-2"/>
    <n v="0.23743816637111645"/>
    <n v="2.9145806768948603E-2"/>
    <n v="1340"/>
    <n v="10520"/>
    <n v="43400"/>
    <n v="14200"/>
    <n v="6000"/>
    <n v="10200"/>
    <n v="600"/>
    <n v="4100"/>
    <n v="28900"/>
    <n v="13600"/>
    <n v="0.66"/>
    <n v="3"/>
    <n v="5"/>
    <n v="2300"/>
    <n v="0.08"/>
    <n v="7000"/>
    <n v="0.24"/>
    <n v="6200"/>
    <n v="11500"/>
    <n v="0.68"/>
    <n v="1400"/>
    <n v="200"/>
    <n v="17900"/>
    <n v="8800"/>
    <n v="1100"/>
    <n v="0.38100000000000001"/>
    <n v="0.17"/>
    <n v="0.48499999999999999"/>
    <n v="0.38900000000000001"/>
    <n v="0.11799999999999999"/>
    <n v="7.8E-2"/>
    <n v="0.16900000000000001"/>
    <n v="9.8000000000000004E-2"/>
    <n v="0.56999999999999995"/>
    <n v="67504000"/>
    <n v="6600"/>
    <n v="0.15"/>
    <n v="0.54"/>
    <n v="0.31"/>
    <n v="3000"/>
    <n v="38200"/>
    <n v="281000"/>
    <n v="75000"/>
    <n v="98000"/>
    <n v="1300"/>
    <n v="83600000"/>
    <n v="71000000"/>
    <n v="32700000"/>
    <n v="1500000"/>
    <n v="1700000"/>
    <n v="100000"/>
    <n v="5500000"/>
    <n v="1800000"/>
    <n v="19500000"/>
    <n v="0.17599999999999999"/>
    <n v="0.90600000000000003"/>
    <n v="2.5000000000000001E-2"/>
    <n v="1.7000000000000001E-2"/>
    <n v="8.0000000000000002E-3"/>
    <s v="N/A"/>
    <n v="0"/>
    <n v="0"/>
    <n v="4.2999999999999997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Alaska"/>
    <x v="0"/>
    <n v="2"/>
    <n v="0"/>
    <n v="1"/>
    <m/>
    <n v="179356"/>
    <n v="0"/>
    <m/>
    <n v="1000"/>
    <n v="5.5755034679631503"/>
    <n v="2"/>
    <n v="9082"/>
    <n v="50.636722496041394"/>
    <n v="339"/>
    <n v="3.732658004844748E-2"/>
    <n v="1212"/>
    <n v="24"/>
    <n v="13273"/>
    <n v="33130"/>
    <n v="50578"/>
    <n v="35"/>
    <n v="63"/>
    <n v="94"/>
    <n v="103"/>
    <n v="69"/>
    <n v="32"/>
    <n v="5"/>
    <n v="0"/>
    <n v="2718"/>
    <n v="0"/>
    <n v="126.9"/>
    <n v="300889"/>
    <n v="17400"/>
    <n v="9000"/>
    <n v="0.71184871727056331"/>
    <s v="3 in 10"/>
    <n v="0.18667734920453244"/>
    <n v="3300"/>
    <n v="0.27675403456564041"/>
    <n v="4800"/>
    <n v="0.57451070161382622"/>
    <n v="10000"/>
    <n v="5800"/>
    <n v="0.58859617466618552"/>
    <n v="70000000"/>
    <n v="6000"/>
    <n v="1200"/>
    <n v="9.1569202625392018E-2"/>
    <n v="41900"/>
    <n v="18500"/>
    <n v="0.35079353625141896"/>
    <n v="0.37322376150897923"/>
    <n v="7.1801045521658113E-2"/>
    <n v="0.19556698206320955"/>
    <n v="7.1069101529360093E-2"/>
    <n v="1950"/>
    <n v="3580"/>
    <n v="67600"/>
    <n v="4800"/>
    <n v="1200"/>
    <n v="1100"/>
    <n v="400"/>
    <n v="700"/>
    <n v="10600"/>
    <n v="5100"/>
    <n v="0.67"/>
    <n v="2"/>
    <n v="3"/>
    <n v="1300"/>
    <n v="0.13"/>
    <n v="2500"/>
    <n v="0.23"/>
    <n v="1800"/>
    <n v="4200"/>
    <n v="0.66"/>
    <n v="1900"/>
    <n v="100"/>
    <n v="9900"/>
    <n v="4900"/>
    <n v="400"/>
    <n v="0.38100000000000001"/>
    <n v="0.17"/>
    <n v="0.48499999999999999"/>
    <n v="0.38900000000000001"/>
    <n v="0.11799999999999999"/>
    <n v="7.8E-2"/>
    <n v="0.16900000000000001"/>
    <n v="9.8000000000000004E-2"/>
    <n v="0.66"/>
    <n v="34900000"/>
    <n v="3000"/>
    <n v="0.46"/>
    <n v="0.25"/>
    <n v="0.28999999999999998"/>
    <n v="1400"/>
    <n v="59200"/>
    <n v="125000"/>
    <n v="34000"/>
    <n v="42000"/>
    <n v="1200"/>
    <n v="33600000"/>
    <n v="11900000"/>
    <n v="9200000"/>
    <n v="1600000"/>
    <n v="1200000"/>
    <n v="200000"/>
    <n v="3200000"/>
    <n v="400000"/>
    <n v="8200000"/>
    <n v="0.107"/>
    <n v="0.57899999999999996"/>
    <n v="2.5999999999999999E-2"/>
    <n v="6.7000000000000004E-2"/>
    <n v="7.0000000000000007E-2"/>
    <n v="0.13800000000000001"/>
    <n v="1.4999999999999999E-2"/>
    <n v="0.15300000000000002"/>
    <n v="0.105"/>
    <n v="0.48"/>
    <n v="0.14000000000000001"/>
    <n v="2E-3"/>
    <n v="0.15"/>
    <n v="0.08"/>
    <n v="0"/>
    <n v="0"/>
    <n v="0"/>
    <n v="0.15"/>
  </r>
  <r>
    <s v="California"/>
    <x v="1"/>
    <n v="1"/>
    <n v="0"/>
    <n v="0"/>
    <m/>
    <n v="8772631"/>
    <n v="0"/>
    <m/>
    <n v="17203"/>
    <n v="1.9609852506049701"/>
    <n v="33"/>
    <n v="72070"/>
    <n v="8.2153233163460317"/>
    <n v="6242"/>
    <n v="8.6610240044401279E-2"/>
    <n v="1526"/>
    <n v="22"/>
    <n v="998510"/>
    <n v="29350"/>
    <n v="81133"/>
    <n v="24"/>
    <n v="32"/>
    <n v="66"/>
    <n v="85"/>
    <n v="78"/>
    <n v="51"/>
    <n v="16"/>
    <n v="5"/>
    <n v="132901"/>
    <n v="1"/>
    <n v="201.9"/>
    <n v="554886"/>
    <n v="1046600"/>
    <n v="536000"/>
    <n v="0.67734195590224988"/>
    <s v="4 in 10"/>
    <n v="0.26308920407588055"/>
    <n v="275400"/>
    <n v="0.27755924883795363"/>
    <n v="290500"/>
    <n v="0.50318207224034894"/>
    <n v="526600"/>
    <n v="282900"/>
    <n v="0.65540952949885067"/>
    <n v="7828000000"/>
    <n v="49700"/>
    <n v="1610"/>
    <n v="0.35827618443552267"/>
    <n v="4066700"/>
    <n v="1658300"/>
    <n v="0.31426321694835074"/>
    <n v="0.3583042691648492"/>
    <n v="0.12131546858618443"/>
    <n v="0.1342106628834295"/>
    <n v="2.1287238515010118E-2"/>
    <n v="161550"/>
    <n v="271530"/>
    <n v="64850"/>
    <n v="307800"/>
    <n v="25600"/>
    <n v="97300"/>
    <n v="15900"/>
    <n v="18300"/>
    <n v="710900"/>
    <n v="304500"/>
    <n v="0.64"/>
    <n v="3"/>
    <n v="4"/>
    <n v="132400"/>
    <n v="0.19"/>
    <n v="189500"/>
    <n v="0.27"/>
    <n v="109400"/>
    <n v="236800"/>
    <n v="0.6"/>
    <n v="118100"/>
    <n v="31500"/>
    <n v="494600"/>
    <n v="243300"/>
    <n v="24100"/>
    <n v="0.38100000000000001"/>
    <n v="0.17"/>
    <n v="0.48499999999999999"/>
    <n v="0.38900000000000001"/>
    <n v="0.11799999999999999"/>
    <n v="7.8E-2"/>
    <n v="0.16900000000000001"/>
    <n v="9.8000000000000004E-2"/>
    <n v="0.7"/>
    <n v="3103715000"/>
    <n v="23900"/>
    <n v="0.76"/>
    <n v="0.21"/>
    <n v="0.03"/>
    <n v="45000"/>
    <n v="50400"/>
    <n v="9930000"/>
    <n v="3318000"/>
    <n v="4067000"/>
    <n v="71200"/>
    <n v="5416200000"/>
    <n v="1566000000"/>
    <n v="175300000"/>
    <n v="78800000"/>
    <n v="18300000"/>
    <n v="14300000"/>
    <n v="385800000"/>
    <n v="34100000"/>
    <n v="138800000"/>
    <n v="0.13400000000000001"/>
    <n v="0.34200000000000003"/>
    <n v="5.0999999999999997E-2"/>
    <n v="0.40300000000000002"/>
    <n v="0.151"/>
    <n v="2E-3"/>
    <n v="3.0000000000000001E-3"/>
    <n v="5.0000000000000001E-3"/>
    <n v="4.7E-2"/>
    <n v="0.37"/>
    <n v="0.15"/>
    <n v="0.05"/>
    <n v="0.16"/>
    <n v="0.14000000000000001"/>
    <n v="0"/>
    <n v="0"/>
    <n v="0"/>
    <n v="0.13"/>
  </r>
  <r>
    <s v="District of Columbia"/>
    <x v="1"/>
    <n v="1"/>
    <n v="0"/>
    <n v="0"/>
    <m/>
    <n v="125835"/>
    <n v="0"/>
    <m/>
    <n v="184"/>
    <n v="1.4622322883140599"/>
    <n v="41"/>
    <n v="724"/>
    <n v="5.7535661779314173"/>
    <n v="110"/>
    <n v="0.15193370165745856"/>
    <n v="1765"/>
    <n v="29"/>
    <n v="32990"/>
    <n v="41400"/>
    <n v="71400"/>
    <n v="40"/>
    <n v="65"/>
    <n v="94"/>
    <n v="102"/>
    <n v="73"/>
    <n v="21"/>
    <n v="7"/>
    <n v="0"/>
    <n v="31278"/>
    <n v="0"/>
    <s v="NA"/>
    <n v="626911"/>
    <n v="72200"/>
    <n v="38000"/>
    <n v="0.5978157990535129"/>
    <s v="5 in 10"/>
    <n v="0.14727245057483987"/>
    <n v="10600"/>
    <n v="0.24875140078305502"/>
    <n v="18000"/>
    <n v="0.55751857334569255"/>
    <n v="40200"/>
    <n v="16600"/>
    <n v="0.44051825677267376"/>
    <n v="457000000"/>
    <n v="0"/>
    <n v="1600"/>
    <n v="0.65561416110564408"/>
    <n v="75400"/>
    <n v="40700"/>
    <n v="0.2672459538339082"/>
    <n v="0.35034491907667814"/>
    <n v="0.12466171398248872"/>
    <n v="0.19393738392146459"/>
    <n v="3.1201910321040062E-2"/>
    <n v="6380"/>
    <n v="6600"/>
    <n v="74100"/>
    <n v="12200"/>
    <n v="6200"/>
    <n v="9200"/>
    <n v="500"/>
    <n v="0"/>
    <n v="26400"/>
    <n v="11400"/>
    <n v="0.57999999999999996"/>
    <n v="7"/>
    <n v="10"/>
    <n v="3100"/>
    <n v="0.12"/>
    <n v="6100"/>
    <n v="0.23"/>
    <n v="4200"/>
    <n v="8600"/>
    <n v="0.62"/>
    <n v="8400"/>
    <n v="1600"/>
    <n v="12000"/>
    <n v="5900"/>
    <n v="900"/>
    <n v="0.38100000000000001"/>
    <n v="0.17"/>
    <n v="0.48499999999999999"/>
    <n v="0.38900000000000001"/>
    <n v="0.11799999999999999"/>
    <n v="7.8E-2"/>
    <n v="0.16900000000000001"/>
    <n v="9.8000000000000004E-2"/>
    <n v="0.49"/>
    <n v="161161000"/>
    <s v=" -   "/>
    <n v="0.95"/>
    <n v="0.05"/>
    <n v="0"/>
    <n v="900"/>
    <n v="53400"/>
    <n v="162000"/>
    <n v="40000"/>
    <n v="75000"/>
    <n v="10700"/>
    <n v="209600000"/>
    <n v="160400000"/>
    <n v="54100000"/>
    <n v="2800000"/>
    <n v="1100000"/>
    <n v="7800000"/>
    <n v="19600000"/>
    <n v="1300000"/>
    <n v="0"/>
    <n v="0.16500000000000001"/>
    <n v="0.35899999999999999"/>
    <n v="0.43099999999999999"/>
    <n v="0.115"/>
    <n v="3.7999999999999999E-2"/>
    <n v="0"/>
    <n v="0"/>
    <n v="0"/>
    <n v="5.5E-2"/>
    <n v="0.47"/>
    <n v="0.08"/>
    <n v="2E-3"/>
    <n v="0.12"/>
    <n v="0.05"/>
    <n v="0.05"/>
    <n v="0"/>
    <n v="0"/>
    <n v="0.24"/>
  </r>
  <r>
    <s v="Hawaii"/>
    <x v="0"/>
    <n v="2"/>
    <n v="0"/>
    <n v="1"/>
    <m/>
    <n v="304399"/>
    <n v="0"/>
    <m/>
    <n v="744"/>
    <n v="2.4441604604482898"/>
    <n v="24"/>
    <n v="2556"/>
    <n v="8.3968738399272009"/>
    <n v="273"/>
    <n v="0.1068075117370892"/>
    <n v="1408"/>
    <n v="22"/>
    <n v="27014"/>
    <n v="30770"/>
    <n v="84510"/>
    <n v="34"/>
    <n v="44"/>
    <n v="74"/>
    <n v="89"/>
    <n v="70"/>
    <n v="52"/>
    <n v="19"/>
    <n v="9"/>
    <n v="2476"/>
    <n v="0"/>
    <n v="315"/>
    <n v="636451"/>
    <n v="52800"/>
    <n v="22000"/>
    <n v="0.66784904709931991"/>
    <s v="4 in 10"/>
    <n v="0.18885753782642453"/>
    <n v="10000"/>
    <n v="0.21230139943568088"/>
    <n v="11200"/>
    <n v="0.63877894976044847"/>
    <n v="33700"/>
    <n v="18500"/>
    <n v="0.71846846846846846"/>
    <n v="284000000"/>
    <n v="12600"/>
    <n v="1650"/>
    <n v="0.40678148840486872"/>
    <n v="124400"/>
    <n v="51900"/>
    <n v="0.32349976527615076"/>
    <n v="0.39216052260004919"/>
    <n v="0.12471687136700328"/>
    <n v="0.12411268782620331"/>
    <n v="6.4075864299601507E-2"/>
    <n v="6460"/>
    <n v="3600"/>
    <n v="71850"/>
    <n v="10300"/>
    <n v="4800"/>
    <n v="3000"/>
    <n v="800"/>
    <n v="900"/>
    <n v="28500"/>
    <n v="10000"/>
    <n v="0.64"/>
    <n v="3"/>
    <n v="4"/>
    <n v="3100"/>
    <n v="0.11"/>
    <n v="5100"/>
    <n v="0.18"/>
    <n v="5000"/>
    <n v="12200"/>
    <n v="0.74"/>
    <n v="7900"/>
    <n v="1900"/>
    <n v="7500"/>
    <n v="3700"/>
    <n v="800"/>
    <n v="0.38100000000000001"/>
    <n v="0.17"/>
    <n v="0.48499999999999999"/>
    <n v="0.38900000000000001"/>
    <n v="0.11799999999999999"/>
    <n v="7.8E-2"/>
    <n v="0.16900000000000001"/>
    <n v="9.8000000000000004E-2"/>
    <n v="0.83"/>
    <n v="114072000"/>
    <n v="8800"/>
    <n v="0.36"/>
    <n v="0.33"/>
    <n v="0.31"/>
    <n v="3600"/>
    <n v="59200"/>
    <n v="308000"/>
    <n v="89000"/>
    <n v="124000"/>
    <n v="3000"/>
    <n v="170900000"/>
    <n v="42900000"/>
    <n v="40700000"/>
    <n v="3300000"/>
    <n v="1200000"/>
    <n v="1100000"/>
    <n v="10600000"/>
    <n v="1200000"/>
    <n v="12200000"/>
    <n v="9.4E-2"/>
    <n v="0.19600000000000001"/>
    <n v="1.2999999999999999E-2"/>
    <n v="0.109"/>
    <n v="0.375"/>
    <n v="0"/>
    <n v="9.7000000000000003E-2"/>
    <n v="9.7000000000000003E-2"/>
    <n v="0.20899999999999999"/>
    <n v="0.24"/>
    <n v="0.18"/>
    <n v="0.12"/>
    <n v="0.04"/>
    <n v="0.13"/>
    <n v="0"/>
    <n v="0"/>
    <n v="0.03"/>
    <n v="0.27"/>
  </r>
  <r>
    <s v="Louisiana"/>
    <x v="1"/>
    <n v="1"/>
    <n v="0"/>
    <n v="0"/>
    <m/>
    <n v="1082943"/>
    <n v="0"/>
    <m/>
    <n v="1768"/>
    <n v="1.63258823409911"/>
    <n v="39"/>
    <n v="5852"/>
    <n v="5.4037931820973029"/>
    <n v="602"/>
    <n v="0.10287081339712918"/>
    <n v="844"/>
    <n v="32"/>
    <n v="113468"/>
    <n v="26500"/>
    <n v="36786"/>
    <n v="39"/>
    <n v="57"/>
    <n v="97"/>
    <n v="105"/>
    <n v="71"/>
    <n v="31"/>
    <n v="6"/>
    <n v="1"/>
    <n v="16853"/>
    <n v="0"/>
    <n v="86"/>
    <n v="166565"/>
    <n v="197700"/>
    <n v="94000"/>
    <n v="0.69226935945808299"/>
    <s v="4 in 10"/>
    <n v="0.13704351695472336"/>
    <n v="27100"/>
    <n v="0.214358673557104"/>
    <n v="42400"/>
    <n v="0.68667388072531632"/>
    <n v="135700"/>
    <n v="87000"/>
    <n v="0.49611861137897784"/>
    <n v="733000000"/>
    <n v="41900"/>
    <n v="870"/>
    <n v="9.3185107547548857E-2"/>
    <n v="357600"/>
    <n v="169400"/>
    <n v="0.36034501554062226"/>
    <n v="0.29971182419463949"/>
    <n v="8.8152266798565443E-2"/>
    <n v="0.17397393653764656"/>
    <n v="2.1839504389532138E-2"/>
    <n v="3170"/>
    <n v="17330"/>
    <n v="46600"/>
    <n v="47100"/>
    <n v="16400"/>
    <n v="14500"/>
    <n v="2800"/>
    <n v="7700"/>
    <n v="121500"/>
    <n v="47800"/>
    <n v="0.68"/>
    <n v="7"/>
    <n v="10"/>
    <n v="8200"/>
    <n v="7.0000000000000007E-2"/>
    <n v="24200"/>
    <n v="0.2"/>
    <n v="26500"/>
    <n v="59800"/>
    <n v="0.77"/>
    <n v="4000"/>
    <n v="600"/>
    <n v="39900"/>
    <n v="19600"/>
    <n v="3800"/>
    <n v="0.38100000000000001"/>
    <n v="0.17"/>
    <n v="0.48499999999999999"/>
    <n v="0.38900000000000001"/>
    <n v="0.11799999999999999"/>
    <n v="7.8E-2"/>
    <n v="0.16900000000000001"/>
    <n v="9.8000000000000004E-2"/>
    <n v="0.69"/>
    <n v="326111000"/>
    <n v="14000"/>
    <n v="0.45"/>
    <n v="0.44"/>
    <n v="0.12"/>
    <n v="5500"/>
    <n v="41300"/>
    <n v="848000"/>
    <n v="262000"/>
    <n v="358000"/>
    <n v="5800"/>
    <n v="407200000"/>
    <n v="111600000"/>
    <n v="102800000"/>
    <n v="7700000"/>
    <n v="4700000"/>
    <n v="3500000"/>
    <n v="40700000"/>
    <n v="4300000"/>
    <n v="50100000"/>
    <n v="0.192"/>
    <n v="0.57399999999999995"/>
    <n v="0.30599999999999999"/>
    <n v="5.5E-2"/>
    <n v="1.7999999999999999E-2"/>
    <n v="4.0000000000000001E-3"/>
    <n v="0"/>
    <n v="4.0000000000000001E-3"/>
    <n v="4.3999999999999997E-2"/>
    <n v="0.06"/>
    <n v="0.21"/>
    <n v="0.04"/>
    <n v="0"/>
    <n v="0.09"/>
    <n v="0.08"/>
    <n v="0.25"/>
    <n v="0.15"/>
    <n v="0.13"/>
  </r>
  <r>
    <s v="Montana"/>
    <x v="0"/>
    <n v="2"/>
    <n v="0"/>
    <n v="1"/>
    <m/>
    <n v="235070"/>
    <n v="0"/>
    <m/>
    <n v="1303"/>
    <n v="5.54302973582337"/>
    <n v="3"/>
    <n v="5037"/>
    <n v="21.427659846003319"/>
    <n v="313"/>
    <n v="6.2140162795314674E-2"/>
    <n v="831"/>
    <n v="21"/>
    <n v="15741"/>
    <n v="26500"/>
    <n v="36718"/>
    <n v="45"/>
    <n v="87"/>
    <n v="98"/>
    <n v="103"/>
    <n v="65"/>
    <n v="13"/>
    <n v="5"/>
    <n v="2"/>
    <n v="2092"/>
    <n v="0"/>
    <n v="106.3"/>
    <n v="277801"/>
    <n v="24800"/>
    <n v="14000"/>
    <n v="0.73801115241635684"/>
    <s v="3 in 10"/>
    <n v="0.22366835382019765"/>
    <n v="5600"/>
    <n v="0.29926890013657909"/>
    <n v="7500"/>
    <n v="0.53281915320960871"/>
    <n v="13200"/>
    <n v="7800"/>
    <n v="0.51874366767983793"/>
    <n v="86000000"/>
    <n v="11700"/>
    <n v="830"/>
    <n v="0.18012872298217306"/>
    <n v="50500"/>
    <n v="28200"/>
    <n v="0.24604402078380491"/>
    <n v="0.44396937360811506"/>
    <n v="0.13816324882470626"/>
    <n v="0.22519034744974673"/>
    <n v="4.7284946192070375E-2"/>
    <n v="1550"/>
    <n v="4220"/>
    <n v="51900"/>
    <n v="5700"/>
    <n v="1600"/>
    <n v="3700"/>
    <n v="600"/>
    <n v="1700"/>
    <n v="11300"/>
    <n v="5800"/>
    <n v="0.72"/>
    <n v="3"/>
    <n v="5"/>
    <n v="1500"/>
    <n v="0.13"/>
    <n v="3600"/>
    <n v="0.32"/>
    <n v="2100"/>
    <n v="4300"/>
    <n v="0.63"/>
    <n v="1400"/>
    <n v="100"/>
    <n v="6000"/>
    <n v="3000"/>
    <n v="500"/>
    <n v="0.38100000000000001"/>
    <n v="0.17"/>
    <n v="0.48499999999999999"/>
    <n v="0.38900000000000001"/>
    <n v="0.11799999999999999"/>
    <n v="7.8E-2"/>
    <n v="0.16900000000000001"/>
    <n v="9.8000000000000004E-2"/>
    <n v="0.63"/>
    <n v="30891000"/>
    <n v="5700"/>
    <n v="0.2"/>
    <n v="0.28999999999999998"/>
    <n v="0.51"/>
    <n v="1200"/>
    <n v="44400"/>
    <n v="180000"/>
    <n v="50000"/>
    <n v="51000"/>
    <n v="1200"/>
    <n v="39300000"/>
    <n v="25400000"/>
    <n v="7400000"/>
    <n v="1900000"/>
    <n v="800000"/>
    <n v="600000"/>
    <n v="1600000"/>
    <n v="700000"/>
    <n v="8200000"/>
    <n v="0.13100000000000001"/>
    <n v="0.83799999999999997"/>
    <n v="4.0000000000000001E-3"/>
    <n v="4.2999999999999997E-2"/>
    <n v="7.0000000000000001E-3"/>
    <n v="5.5E-2"/>
    <n v="0"/>
    <n v="5.5E-2"/>
    <n v="5.3999999999999999E-2"/>
    <n v="0.33"/>
    <n v="7.0000000000000007E-2"/>
    <n v="0.01"/>
    <n v="0.18"/>
    <n v="0.28999999999999998"/>
    <n v="0"/>
    <n v="0"/>
    <n v="0.05"/>
    <n v="0.08"/>
  </r>
  <r>
    <s v="New Hampshire"/>
    <x v="1"/>
    <n v="1"/>
    <n v="0"/>
    <n v="0"/>
    <m/>
    <n v="256376"/>
    <n v="0"/>
    <m/>
    <n v="440"/>
    <n v="1.7162292882329"/>
    <n v="37"/>
    <n v="5511"/>
    <n v="21.495771835117171"/>
    <n v="241"/>
    <n v="4.3730720377426965E-2"/>
    <n v="1142"/>
    <n v="21"/>
    <n v="20358"/>
    <n v="32720"/>
    <n v="54674"/>
    <n v="38"/>
    <n v="67"/>
    <n v="101"/>
    <n v="103"/>
    <n v="62"/>
    <n v="22"/>
    <n v="3"/>
    <n v="0"/>
    <n v="7429"/>
    <n v="0"/>
    <n v="108.1"/>
    <n v="290163"/>
    <n v="38900"/>
    <n v="23000"/>
    <n v="0.79819674955493025"/>
    <s v="3 in 10"/>
    <n v="0.30490843243520921"/>
    <n v="11900"/>
    <n v="0.34595330439472943"/>
    <n v="13500"/>
    <n v="0.45036344489250763"/>
    <n v="17500"/>
    <n v="9800"/>
    <n v="0.69284064665127021"/>
    <n v="212000000"/>
    <n v="14000"/>
    <n v="1150"/>
    <n v="0.11695309661703505"/>
    <n v="59300"/>
    <n v="33600"/>
    <n v="0.2419897750319196"/>
    <n v="0.36605974294275129"/>
    <n v="0.19151126594463816"/>
    <n v="0.28099392675273349"/>
    <n v="5.3334671521152434E-2"/>
    <n v="1680"/>
    <n v="3970"/>
    <n v="70700"/>
    <n v="9900"/>
    <n v="3700"/>
    <n v="5600"/>
    <n v="1200"/>
    <n v="2000"/>
    <n v="19300"/>
    <n v="9700"/>
    <n v="0.75"/>
    <n v="3"/>
    <n v="5"/>
    <n v="2800"/>
    <n v="0.14000000000000001"/>
    <n v="7000"/>
    <n v="0.36"/>
    <n v="3400"/>
    <n v="6600"/>
    <n v="0.59"/>
    <n v="1400"/>
    <n v="300"/>
    <n v="6600"/>
    <n v="3200"/>
    <n v="800"/>
    <n v="0.38100000000000001"/>
    <n v="0.17"/>
    <n v="0.48499999999999999"/>
    <n v="0.38900000000000001"/>
    <n v="0.11799999999999999"/>
    <n v="7.8E-2"/>
    <n v="0.16900000000000001"/>
    <n v="9.8000000000000004E-2"/>
    <n v="0.75"/>
    <n v="75255000"/>
    <n v="6200"/>
    <n v="0.33"/>
    <n v="0.35"/>
    <n v="0.32"/>
    <n v="2400"/>
    <n v="57400"/>
    <n v="194000"/>
    <n v="64000"/>
    <n v="59000"/>
    <n v="1100"/>
    <n v="104700000"/>
    <n v="60900000"/>
    <n v="19200000"/>
    <n v="5500000"/>
    <n v="200000"/>
    <n v="600000"/>
    <n v="6100000"/>
    <n v="1100000"/>
    <n v="14200000"/>
    <n v="7.5999999999999998E-2"/>
    <n v="0.876"/>
    <n v="1.2E-2"/>
    <n v="4.2999999999999997E-2"/>
    <n v="2.7E-2"/>
    <n v="0"/>
    <n v="0"/>
    <n v="0"/>
    <n v="4.2999999999999997E-2"/>
    <n v="0.42"/>
    <n v="0.08"/>
    <n v="0.01"/>
    <n v="7.0000000000000007E-2"/>
    <n v="0.14000000000000001"/>
    <n v="0"/>
    <n v="0"/>
    <n v="0.05"/>
    <n v="0.23"/>
  </r>
  <r>
    <s v="Delaware"/>
    <x v="2"/>
    <s v="Not Inlcuded"/>
    <n v="1"/>
    <n v="0"/>
    <n v="2"/>
    <n v="208294"/>
    <n v="9.6018128222608405E-3"/>
    <n v="24"/>
    <n v="229"/>
    <n v="1.09940756814886"/>
    <n v="48"/>
    <n v="810"/>
    <n v="3.8887341930156412"/>
    <n v="88"/>
    <n v="0.10864197530864197"/>
    <n v="1097"/>
    <n v="27"/>
    <n v="21197"/>
    <n v="26500"/>
    <n v="47333"/>
    <n v="27"/>
    <n v="58"/>
    <n v="97"/>
    <n v="101"/>
    <n v="77"/>
    <n v="36"/>
    <n v="8"/>
    <n v="0"/>
    <n v="17668"/>
    <n v="0"/>
    <n v="103.1"/>
    <n v="254108"/>
    <n v="27900"/>
    <n v="14000"/>
    <n v="0.70336367233874164"/>
    <s v="4 in 10"/>
    <n v="0.18812661128616442"/>
    <n v="5300"/>
    <n v="0.20155399598968776"/>
    <n v="5600"/>
    <n v="0.63814093382984816"/>
    <n v="17800"/>
    <n v="11000"/>
    <n v="0.57578575413799515"/>
    <n v="142000000"/>
    <n v="2200"/>
    <n v="1120"/>
    <n v="0.14568616493586575"/>
    <n v="56900"/>
    <n v="27000"/>
    <n v="0.30087298659781136"/>
    <n v="0.35629094869227662"/>
    <n v="9.7240519225026786E-2"/>
    <n v="0.14405157120022483"/>
    <n v="4.0522738051325287E-2"/>
    <n v="1170"/>
    <n v="3550"/>
    <n v="59750"/>
    <n v="5000"/>
    <n v="1900"/>
    <n v="4400"/>
    <n v="700"/>
    <n v="1300"/>
    <n v="11600"/>
    <n v="4600"/>
    <n v="0.67"/>
    <n v="7"/>
    <n v="10"/>
    <n v="900"/>
    <n v="0.08"/>
    <n v="2500"/>
    <n v="0.21"/>
    <n v="2500"/>
    <n v="5400"/>
    <n v="0.76"/>
    <n v="1100"/>
    <n v="100"/>
    <n v="6400"/>
    <n v="3100"/>
    <n v="400"/>
    <n v="0.38100000000000001"/>
    <n v="0.17"/>
    <n v="0.48499999999999999"/>
    <n v="0.38900000000000001"/>
    <n v="0.11799999999999999"/>
    <n v="7.8E-2"/>
    <n v="0.16900000000000001"/>
    <n v="9.8000000000000004E-2"/>
    <n v="0.71"/>
    <n v="35722000"/>
    <n v="400"/>
    <n v="0.56000000000000005"/>
    <n v="0.41"/>
    <n v="0.03"/>
    <n v="1300"/>
    <n v="51300"/>
    <n v="144000"/>
    <n v="48000"/>
    <n v="57000"/>
    <n v="1000"/>
    <n v="59400000"/>
    <n v="43900000"/>
    <n v="16900000"/>
    <n v="2300000"/>
    <n v="1500000"/>
    <n v="1100000"/>
    <n v="6700000"/>
    <n v="600000"/>
    <n v="9300000"/>
    <n v="0.11799999999999999"/>
    <n v="0.59499999999999997"/>
    <n v="0.20300000000000001"/>
    <n v="0.10199999999999999"/>
    <n v="4.1000000000000002E-2"/>
    <n v="0"/>
    <n v="0"/>
    <n v="0"/>
    <n v="5.7000000000000002E-2"/>
    <n v="0.06"/>
    <n v="0.13"/>
    <n v="5.0000000000000001E-3"/>
    <n v="0.31"/>
    <n v="0.48"/>
    <n v="0"/>
    <n v="0"/>
    <n v="0"/>
    <n v="0.01"/>
  </r>
  <r>
    <s v="Utah"/>
    <x v="1"/>
    <n v="1"/>
    <n v="0"/>
    <n v="0"/>
    <m/>
    <n v="947243"/>
    <n v="0"/>
    <m/>
    <n v="1187"/>
    <n v="1.25311034233032"/>
    <n v="45"/>
    <n v="3870"/>
    <n v="4.0855408802176418"/>
    <n v="560"/>
    <n v="0.14470284237726097"/>
    <n v="872"/>
    <n v="19"/>
    <n v="43623"/>
    <n v="27810"/>
    <n v="46136"/>
    <n v="33"/>
    <n v="57"/>
    <n v="96"/>
    <n v="102"/>
    <n v="73"/>
    <n v="25"/>
    <n v="4"/>
    <n v="1"/>
    <n v="7060"/>
    <n v="0"/>
    <n v="98.4"/>
    <n v="348376"/>
    <n v="42000"/>
    <n v="21000"/>
    <n v="0.75458392101551486"/>
    <s v="3 in 10"/>
    <n v="0.17962019894341058"/>
    <n v="7500"/>
    <n v="0.31100375993527202"/>
    <n v="13100"/>
    <n v="0.57824472895150159"/>
    <n v="24200"/>
    <n v="14300"/>
    <n v="0.59146885597001608"/>
    <n v="172000000"/>
    <n v="4000"/>
    <n v="1100"/>
    <n v="0.22298303257605648"/>
    <n v="141800"/>
    <n v="59700"/>
    <n v="0.33965229553898824"/>
    <n v="0.39939775726059323"/>
    <n v="7.7168585960220373E-2"/>
    <n v="0.1435348822651458"/>
    <n v="2.3633721275511419E-2"/>
    <n v="3130"/>
    <n v="13750"/>
    <n v="61400"/>
    <n v="10900"/>
    <n v="1500"/>
    <n v="4100"/>
    <n v="700"/>
    <n v="1700"/>
    <n v="26000"/>
    <n v="11000"/>
    <n v="0.74"/>
    <n v="3"/>
    <n v="5"/>
    <n v="2600"/>
    <n v="0.1"/>
    <n v="7300"/>
    <n v="0.28000000000000003"/>
    <n v="4600"/>
    <n v="11400"/>
    <n v="0.7"/>
    <n v="2800"/>
    <n v="200"/>
    <n v="29700"/>
    <n v="14600"/>
    <n v="900"/>
    <n v="0.38100000000000001"/>
    <n v="0.17"/>
    <n v="0.48499999999999999"/>
    <n v="0.38900000000000001"/>
    <n v="0.11799999999999999"/>
    <n v="7.8E-2"/>
    <n v="0.16900000000000001"/>
    <n v="9.8000000000000004E-2"/>
    <n v="0.7"/>
    <n v="69877000"/>
    <n v="497200"/>
    <n v="0.49"/>
    <n v="0.45"/>
    <n v="0.06"/>
    <n v="2600"/>
    <n v="49700"/>
    <n v="477000"/>
    <n v="159000"/>
    <n v="142000"/>
    <n v="2700"/>
    <n v="111200000"/>
    <n v="32600000"/>
    <n v="4500000"/>
    <n v="2000000"/>
    <n v="700000"/>
    <n v="500000"/>
    <n v="9400000"/>
    <n v="1900000"/>
    <n v="9600000"/>
    <n v="9.8000000000000004E-2"/>
    <n v="0.76"/>
    <n v="0.01"/>
    <n v="0.14699999999999999"/>
    <n v="2.5000000000000001E-2"/>
    <n v="6.0000000000000001E-3"/>
    <n v="8.0000000000000002E-3"/>
    <n v="1.4E-2"/>
    <n v="4.3999999999999997E-2"/>
    <n v="0.19"/>
    <n v="0.2"/>
    <n v="0.03"/>
    <n v="0.27"/>
    <n v="0.09"/>
    <n v="0"/>
    <n v="0.02"/>
    <n v="0.01"/>
    <n v="0.18"/>
  </r>
  <r>
    <s v="Vermont"/>
    <x v="0"/>
    <n v="2"/>
    <n v="0"/>
    <n v="1"/>
    <m/>
    <n v="116976"/>
    <n v="0"/>
    <m/>
    <n v="438"/>
    <n v="3.7443578169881002"/>
    <n v="9"/>
    <n v="7572"/>
    <n v="64.73122691834223"/>
    <n v="202"/>
    <n v="2.6677231907025884E-2"/>
    <n v="1046"/>
    <n v="30"/>
    <n v="14147"/>
    <n v="26500"/>
    <n v="48664"/>
    <n v="35"/>
    <n v="55"/>
    <n v="90"/>
    <n v="98"/>
    <n v="73"/>
    <n v="33"/>
    <n v="7"/>
    <n v="2"/>
    <n v="1750"/>
    <n v="1"/>
    <n v="136.19999999999999"/>
    <n v="254234"/>
    <n v="23600"/>
    <n v="13000"/>
    <n v="0.77133235308068115"/>
    <s v="3 in 10"/>
    <n v="0.26488775942397291"/>
    <n v="6300"/>
    <n v="0.33591698432867428"/>
    <n v="7900"/>
    <n v="0.48526048284625156"/>
    <n v="11400"/>
    <n v="6800"/>
    <n v="0.58347978910369069"/>
    <n v="120000000"/>
    <n v="13500"/>
    <n v="980"/>
    <n v="0.15177506000464111"/>
    <n v="30300"/>
    <n v="17300"/>
    <n v="0.20399938146544055"/>
    <n v="0.4165029826624852"/>
    <n v="0.17037108247119062"/>
    <n v="0.29081559277118935"/>
    <n v="3.2629332932726705E-2"/>
    <n v="1110"/>
    <n v="1010"/>
    <n v="60550"/>
    <n v="7300"/>
    <n v="500"/>
    <n v="3300"/>
    <n v="300"/>
    <n v="1400"/>
    <n v="13300"/>
    <n v="6500"/>
    <n v="0.73"/>
    <n v="3"/>
    <n v="5"/>
    <n v="1800"/>
    <n v="0.14000000000000001"/>
    <n v="4500"/>
    <n v="0.34"/>
    <n v="2400"/>
    <n v="4700"/>
    <n v="0.61"/>
    <n v="1100"/>
    <n v="100"/>
    <n v="2200"/>
    <n v="1100"/>
    <n v="500"/>
    <n v="0.38100000000000001"/>
    <n v="0.17"/>
    <n v="0.48499999999999999"/>
    <n v="0.38900000000000001"/>
    <n v="0.11799999999999999"/>
    <n v="7.8E-2"/>
    <n v="0.16900000000000001"/>
    <n v="9.8000000000000004E-2"/>
    <n v="0.69"/>
    <n v="47363000"/>
    <n v="1700"/>
    <n v="0.19"/>
    <n v="0.28999999999999998"/>
    <n v="0.52"/>
    <n v="1700"/>
    <n v="50600"/>
    <n v="95000"/>
    <n v="30000"/>
    <n v="30000"/>
    <n v="800"/>
    <n v="70700000"/>
    <n v="30600000"/>
    <n v="2700000"/>
    <n v="1300000"/>
    <n v="400000"/>
    <n v="300000"/>
    <n v="2900000"/>
    <n v="700000"/>
    <n v="10300000"/>
    <n v="0.109"/>
    <n v="0.90600000000000003"/>
    <n v="1.0999999999999999E-2"/>
    <n v="0.02"/>
    <n v="1.7999999999999999E-2"/>
    <s v="N/A"/>
    <n v="0"/>
    <n v="0"/>
    <n v="4.3999999999999997E-2"/>
    <n v="0.13"/>
    <n v="4.0000000000000001E-3"/>
    <n v="0.01"/>
    <n v="0.35"/>
    <n v="0.11"/>
    <n v="0.21"/>
    <n v="0"/>
    <n v="0.09"/>
    <n v="0.1"/>
  </r>
  <r>
    <s v="Wyoming"/>
    <x v="0"/>
    <n v="2"/>
    <n v="0"/>
    <n v="1"/>
    <m/>
    <n v="132424"/>
    <n v="0"/>
    <m/>
    <n v="652"/>
    <n v="4.92357880746692"/>
    <n v="4"/>
    <n v="1601"/>
    <n v="12.089953482752371"/>
    <n v="105"/>
    <n v="6.5584009993753897E-2"/>
    <n v="842"/>
    <s v="NA"/>
    <s v="NA"/>
    <s v="NA"/>
    <s v="NA"/>
    <s v="NA"/>
    <n v="86"/>
    <n v="108"/>
    <n v="107"/>
    <s v="NA"/>
    <s v="NA"/>
    <s v="NA"/>
    <s v="NA"/>
    <n v="1282"/>
    <n v="0"/>
    <n v="81.3"/>
    <n v="250890"/>
    <n v="10800"/>
    <n v="6000"/>
    <n v="0.76303731180449486"/>
    <s v="3 in 10"/>
    <n v="0.24229318119076101"/>
    <n v="2600"/>
    <n v="0.28232262814024112"/>
    <n v="3100"/>
    <n v="0.50630348762307908"/>
    <n v="5500"/>
    <n v="3400"/>
    <n v="0.57426337943475647"/>
    <n v="41000000"/>
    <n v="5500"/>
    <n v="820"/>
    <n v="0.21810163417323286"/>
    <n v="23600"/>
    <n v="13100"/>
    <n v="0.23527588108148689"/>
    <n v="0.44424233426797149"/>
    <n v="0.13345669213266664"/>
    <n v="0.22781016989619784"/>
    <n v="6.0342339530077865E-2"/>
    <n v="610"/>
    <n v="1760"/>
    <n v="58950"/>
    <n v="2600"/>
    <n v="600"/>
    <n v="1900"/>
    <n v="200"/>
    <n v="1100"/>
    <n v="4400"/>
    <n v="2500"/>
    <n v="0.75"/>
    <n v="1"/>
    <n v="2"/>
    <n v="800"/>
    <n v="0.19"/>
    <n v="1400"/>
    <n v="0.31"/>
    <n v="700"/>
    <n v="1500"/>
    <n v="0.54"/>
    <n v="900"/>
    <n v="100"/>
    <n v="3200"/>
    <n v="1600"/>
    <n v="200"/>
    <n v="0.38100000000000001"/>
    <n v="0.17"/>
    <n v="0.48499999999999999"/>
    <n v="0.38900000000000001"/>
    <n v="0.11799999999999999"/>
    <n v="7.8E-2"/>
    <n v="0.16900000000000001"/>
    <n v="9.8000000000000004E-2"/>
    <n v="0.64"/>
    <n v="12657000"/>
    <n v="8100"/>
    <n v="0.12"/>
    <n v="0.51"/>
    <n v="0.37"/>
    <n v="600"/>
    <n v="52800"/>
    <n v="94000"/>
    <n v="26000"/>
    <n v="24000"/>
    <n v="400"/>
    <n v="15100000"/>
    <n v="13900000"/>
    <n v="3800000"/>
    <n v="800000"/>
    <n v="200000"/>
    <n v="100000"/>
    <n v="100000"/>
    <n v="300000"/>
    <n v="7000000"/>
    <n v="0.11"/>
    <n v="0.81299999999999994"/>
    <n v="8.9999999999999993E-3"/>
    <n v="0.106"/>
    <n v="7.0000000000000001E-3"/>
    <n v="1.7000000000000001E-2"/>
    <n v="0"/>
    <n v="1.7000000000000001E-2"/>
    <n v="4.8000000000000001E-2"/>
    <n v="0.46"/>
    <n v="0.14000000000000001"/>
    <n v="0.03"/>
    <n v="0.05"/>
    <n v="0.1"/>
    <n v="0"/>
    <n v="0.05"/>
    <n v="0"/>
    <n v="0.16"/>
  </r>
  <r>
    <s v="Texas"/>
    <x v="1"/>
    <n v="1"/>
    <n v="0"/>
    <n v="0"/>
    <n v="2"/>
    <n v="7475433"/>
    <n v="2.6754303061775803E-4"/>
    <n v="42"/>
    <n v="10836"/>
    <n v="1.44954813988701"/>
    <n v="42"/>
    <n v="44929"/>
    <n v="6.0102204113126287"/>
    <n v="4647"/>
    <n v="0.10342985599501435"/>
    <n v="865"/>
    <n v="22"/>
    <n v="674648"/>
    <n v="26500"/>
    <n v="46889"/>
    <n v="25"/>
    <n v="44"/>
    <n v="95"/>
    <n v="104"/>
    <n v="79"/>
    <n v="36"/>
    <n v="5"/>
    <n v="1"/>
    <n v="254135"/>
    <n v="0"/>
    <n v="83.8"/>
    <n v="207301"/>
    <n v="626000"/>
    <n v="278000"/>
    <n v="0.69786888062227526"/>
    <s v="4 in 10"/>
    <n v="0.14883772189018332"/>
    <n v="93200"/>
    <n v="0.21378442352475172"/>
    <n v="133900"/>
    <n v="0.69214404134815954"/>
    <n v="433300"/>
    <n v="270400"/>
    <n v="0.5657584416629774"/>
    <n v="2272000000"/>
    <n v="92700"/>
    <n v="1090"/>
    <n v="0.19950646228068741"/>
    <n v="1938200"/>
    <n v="852900"/>
    <n v="0.36311363651114126"/>
    <n v="0.33549560664281086"/>
    <n v="9.7015105840096857E-2"/>
    <n v="0.14762128054805829"/>
    <n v="2.6191066562485182E-2"/>
    <n v="27230"/>
    <n v="114060"/>
    <n v="54050"/>
    <n v="147800"/>
    <n v="39300"/>
    <n v="53600"/>
    <n v="7400"/>
    <n v="13700"/>
    <n v="377400"/>
    <n v="148800"/>
    <n v="0.69"/>
    <n v="7"/>
    <n v="10"/>
    <n v="34500"/>
    <n v="0.09"/>
    <n v="78400"/>
    <n v="0.21"/>
    <n v="78800"/>
    <n v="183500"/>
    <n v="0.77"/>
    <n v="23100"/>
    <n v="3700"/>
    <n v="237400"/>
    <n v="116800"/>
    <n v="11800"/>
    <n v="0.38100000000000001"/>
    <n v="0.17"/>
    <n v="0.48499999999999999"/>
    <n v="0.38900000000000001"/>
    <n v="0.11799999999999999"/>
    <n v="7.8E-2"/>
    <n v="0.16900000000000001"/>
    <n v="9.8000000000000004E-2"/>
    <n v="0.71"/>
    <n v="958959000"/>
    <n v="37900"/>
    <n v="0.35"/>
    <n v="0.54"/>
    <n v="0.1"/>
    <n v="29600"/>
    <n v="45200"/>
    <n v="5345000"/>
    <n v="1795000"/>
    <n v="1938000"/>
    <n v="17100"/>
    <n v="1381800000"/>
    <n v="455900000"/>
    <n v="216600000"/>
    <n v="27200000"/>
    <n v="7500000"/>
    <n v="10100000"/>
    <n v="69000000"/>
    <n v="20900000"/>
    <n v="83000000"/>
    <n v="0.14699999999999999"/>
    <n v="0.39300000000000002"/>
    <n v="0.114"/>
    <n v="0.40400000000000003"/>
    <n v="5.1999999999999998E-2"/>
    <n v="2E-3"/>
    <n v="1E-3"/>
    <n v="3.0000000000000001E-3"/>
    <n v="3.5000000000000003E-2"/>
    <n v="0.04"/>
    <n v="0.08"/>
    <n v="1E-3"/>
    <n v="0"/>
    <n v="0.09"/>
    <n v="0"/>
    <n v="0.34"/>
    <n v="0.4"/>
    <n v="0.05"/>
  </r>
  <r>
    <s v="Illinois"/>
    <x v="1"/>
    <n v="1"/>
    <n v="0"/>
    <n v="0"/>
    <n v="1"/>
    <n v="2803224"/>
    <n v="3.5673210560411802E-4"/>
    <n v="41"/>
    <n v="5207"/>
    <n v="1.8575040738806401"/>
    <n v="35"/>
    <n v="2698"/>
    <n v="0.96246322091991221"/>
    <n v="1602"/>
    <n v="0.59377316530763524"/>
    <n v="821"/>
    <n v="27"/>
    <n v="293354"/>
    <n v="27190"/>
    <n v="47434"/>
    <n v="34"/>
    <n v="65"/>
    <n v="98"/>
    <n v="102"/>
    <n v="73"/>
    <n v="26"/>
    <n v="5"/>
    <n v="2"/>
    <n v="51602"/>
    <n v="1"/>
    <n v="86.6"/>
    <n v="202675"/>
    <n v="435500"/>
    <n v="224000"/>
    <n v="0.67121519228747395"/>
    <s v="4 in 10"/>
    <n v="0.19803735184853535"/>
    <n v="86300"/>
    <n v="0.21982669550482856"/>
    <n v="95700"/>
    <n v="0.58288216304582419"/>
    <n v="253800"/>
    <n v="148100"/>
    <n v="0.50509293518478215"/>
    <n v="2303000000"/>
    <n v="43500"/>
    <n v="1020"/>
    <n v="5.3478755039149686E-2"/>
    <n v="862900"/>
    <n v="420600"/>
    <n v="0.31260940433839857"/>
    <n v="0.32546504219011163"/>
    <n v="0.12662324685860848"/>
    <n v="0.16680137232188236"/>
    <n v="2.3578337832861646E-2"/>
    <n v="10430"/>
    <n v="50290"/>
    <n v="61200"/>
    <n v="97900"/>
    <n v="38700"/>
    <n v="60900"/>
    <n v="6900"/>
    <n v="6800"/>
    <n v="227200"/>
    <n v="94200"/>
    <n v="0.62"/>
    <n v="2"/>
    <n v="3"/>
    <n v="20600"/>
    <n v="0.09"/>
    <n v="41500"/>
    <n v="0.18"/>
    <n v="45000"/>
    <n v="96000"/>
    <n v="0.72"/>
    <n v="11600"/>
    <n v="1000"/>
    <n v="100500"/>
    <n v="49500"/>
    <n v="7400"/>
    <n v="0.38100000000000001"/>
    <n v="0.17"/>
    <n v="0.48499999999999999"/>
    <n v="0.38900000000000001"/>
    <n v="0.11799999999999999"/>
    <n v="7.8E-2"/>
    <n v="0.16900000000000001"/>
    <n v="9.8000000000000004E-2"/>
    <n v="0.69"/>
    <n v="776115000"/>
    <n v="9100"/>
    <n v="0.68"/>
    <n v="0.28000000000000003"/>
    <n v="0.04"/>
    <n v="15800"/>
    <n v="51400"/>
    <n v="2351000"/>
    <n v="696000"/>
    <n v="863000"/>
    <n v="13700"/>
    <n v="1037700000"/>
    <n v="691400000"/>
    <n v="365300000"/>
    <n v="48500000"/>
    <n v="12600000"/>
    <n v="7800000"/>
    <n v="93900000"/>
    <n v="14300000"/>
    <n v="31300000"/>
    <n v="0.125"/>
    <n v="0.59"/>
    <n v="0.13200000000000001"/>
    <n v="0.18099999999999999"/>
    <n v="5.7000000000000002E-2"/>
    <n v="1E-3"/>
    <n v="0"/>
    <n v="1E-3"/>
    <n v="3.9E-2"/>
    <n v="0.04"/>
    <n v="0.02"/>
    <n v="5.0000000000000001E-3"/>
    <n v="0.47"/>
    <n v="7.0000000000000007E-2"/>
    <n v="0.09"/>
    <n v="0.1"/>
    <n v="0.2"/>
    <n v="0.01"/>
  </r>
  <r>
    <s v="Oregon"/>
    <x v="1"/>
    <n v="1"/>
    <n v="0"/>
    <n v="0"/>
    <n v="1"/>
    <n v="861351"/>
    <n v="1.16096689967272E-3"/>
    <n v="40"/>
    <n v="1769"/>
    <n v="2.05375044552104"/>
    <n v="32"/>
    <n v="8281"/>
    <n v="9.6139668961898241"/>
    <n v="696"/>
    <n v="8.4047820311556581E-2"/>
    <n v="1053"/>
    <n v="23"/>
    <n v="109682"/>
    <n v="26500"/>
    <n v="57515"/>
    <n v="23"/>
    <n v="39"/>
    <n v="87"/>
    <n v="98"/>
    <n v="80"/>
    <n v="47"/>
    <n v="6"/>
    <n v="1"/>
    <n v="19555"/>
    <n v="0"/>
    <n v="172.6"/>
    <n v="361970"/>
    <n v="113500"/>
    <n v="62000"/>
    <n v="0.72346634718766323"/>
    <s v="4 in 10"/>
    <n v="0.20860478219530232"/>
    <n v="23700"/>
    <n v="0.33318660421875551"/>
    <n v="37800"/>
    <n v="0.52508187484593438"/>
    <n v="59600"/>
    <n v="33700"/>
    <n v="0.54403781056396505"/>
    <n v="499000000"/>
    <n v="26900"/>
    <n v="1190"/>
    <n v="0.26214121377996885"/>
    <n v="297400"/>
    <n v="151300"/>
    <n v="0.27216890238963759"/>
    <n v="0.38836093997038579"/>
    <n v="0.1397283477788123"/>
    <n v="0.22491770997402061"/>
    <n v="4.0694016549215152E-2"/>
    <n v="14660"/>
    <n v="23770"/>
    <n v="58450"/>
    <n v="35300"/>
    <n v="3000"/>
    <n v="9200"/>
    <n v="1900"/>
    <n v="4700"/>
    <n v="74100"/>
    <n v="33600"/>
    <n v="0.69"/>
    <n v="3"/>
    <n v="4"/>
    <n v="9800"/>
    <n v="0.13"/>
    <n v="20400"/>
    <n v="0.27"/>
    <n v="13100"/>
    <n v="28100"/>
    <n v="0.65"/>
    <n v="13200"/>
    <n v="3500"/>
    <n v="46800"/>
    <n v="23000"/>
    <n v="2700"/>
    <n v="0.38100000000000001"/>
    <n v="0.17"/>
    <n v="0.48499999999999999"/>
    <n v="0.38900000000000001"/>
    <n v="0.11799999999999999"/>
    <n v="7.8E-2"/>
    <n v="0.16900000000000001"/>
    <n v="9.8000000000000004E-2"/>
    <n v="0.63"/>
    <n v="215163000"/>
    <n v="19500"/>
    <n v="0.45"/>
    <n v="0.28999999999999998"/>
    <n v="0.26"/>
    <n v="6300"/>
    <n v="45700"/>
    <n v="773000"/>
    <n v="265000"/>
    <n v="297000"/>
    <n v="8200"/>
    <n v="324800000"/>
    <n v="81400000"/>
    <n v="23700000"/>
    <n v="5000000"/>
    <n v="2400000"/>
    <n v="2300000"/>
    <n v="28100000"/>
    <n v="3100000"/>
    <n v="28200000"/>
    <n v="0.13200000000000001"/>
    <n v="0.72099999999999997"/>
    <n v="1.7999999999999999E-2"/>
    <n v="0.14000000000000001"/>
    <n v="4.4999999999999998E-2"/>
    <n v="7.0000000000000001E-3"/>
    <n v="4.0000000000000001E-3"/>
    <n v="1.0999999999999999E-2"/>
    <n v="6.5000000000000002E-2"/>
    <n v="0.39"/>
    <n v="0.11"/>
    <n v="7.0000000000000007E-2"/>
    <n v="0.12"/>
    <n v="0.13"/>
    <n v="0.02"/>
    <n v="0.08"/>
    <n v="0.02"/>
    <n v="0.06"/>
  </r>
  <r>
    <s v="South Carolina"/>
    <x v="1"/>
    <n v="1"/>
    <n v="0"/>
    <n v="0"/>
    <n v="2"/>
    <n v="1117092"/>
    <n v="1.79036283493212E-3"/>
    <n v="39"/>
    <n v="2152"/>
    <n v="1.9264304103869601"/>
    <n v="34"/>
    <n v="6702"/>
    <n v="5.9995058598575586"/>
    <n v="459"/>
    <n v="6.8487018800358096E-2"/>
    <n v="824"/>
    <n v="27"/>
    <n v="91333"/>
    <n v="26500"/>
    <n v="40147"/>
    <n v="42"/>
    <n v="62"/>
    <n v="100"/>
    <n v="106"/>
    <n v="74"/>
    <n v="30"/>
    <n v="5"/>
    <n v="0"/>
    <n v="151857"/>
    <n v="0"/>
    <n v="79.599999999999994"/>
    <n v="185749"/>
    <n v="141900"/>
    <n v="68000"/>
    <n v="0.69130371804743429"/>
    <s v="4 in 10"/>
    <n v="0.13743194607805159"/>
    <n v="19500"/>
    <n v="0.17216849904566039"/>
    <n v="24400"/>
    <n v="0.70744384891148937"/>
    <n v="100400"/>
    <n v="64800"/>
    <n v="0.49654804493817861"/>
    <n v="486000000"/>
    <n v="40700"/>
    <n v="920"/>
    <n v="0.12230897863040212"/>
    <n v="295300"/>
    <n v="146800"/>
    <n v="0.32536524154915331"/>
    <n v="0.32853348246854103"/>
    <n v="0.10964272396314295"/>
    <n v="0.1862012317098449"/>
    <n v="3.454503761905147E-2"/>
    <n v="4290"/>
    <n v="12540"/>
    <n v="49450"/>
    <n v="26000"/>
    <n v="12000"/>
    <n v="17900"/>
    <n v="2700"/>
    <n v="6700"/>
    <n v="61600"/>
    <n v="25600"/>
    <n v="0.68"/>
    <n v="2"/>
    <n v="3"/>
    <n v="5000"/>
    <n v="0.08"/>
    <n v="10300"/>
    <n v="0.17"/>
    <n v="13900"/>
    <n v="30500"/>
    <n v="0.77"/>
    <n v="5100"/>
    <n v="1000"/>
    <n v="28300"/>
    <n v="13900"/>
    <n v="2000"/>
    <n v="0.38100000000000001"/>
    <n v="0.17"/>
    <n v="0.48499999999999999"/>
    <n v="0.38900000000000001"/>
    <n v="0.11799999999999999"/>
    <n v="7.8E-2"/>
    <n v="0.16900000000000001"/>
    <n v="9.8000000000000004E-2"/>
    <n v="0.71"/>
    <n v="140491000"/>
    <n v="11600"/>
    <n v="7.0000000000000007E-2"/>
    <n v="0.74"/>
    <n v="0.19"/>
    <n v="5300"/>
    <n v="40400"/>
    <n v="809000"/>
    <n v="250000"/>
    <n v="295000"/>
    <n v="2900"/>
    <n v="191900000"/>
    <n v="155300000"/>
    <n v="74000000"/>
    <n v="7000000"/>
    <n v="4900000"/>
    <n v="1500000"/>
    <n v="7500000"/>
    <n v="3300000"/>
    <n v="40700000"/>
    <n v="0.152"/>
    <n v="0.628"/>
    <n v="0.247"/>
    <n v="6.3E-2"/>
    <n v="1.6E-2"/>
    <n v="2E-3"/>
    <n v="0"/>
    <n v="2E-3"/>
    <n v="4.2999999999999997E-2"/>
    <n v="0.19"/>
    <n v="0.05"/>
    <n v="0.02"/>
    <n v="0.03"/>
    <n v="0.36"/>
    <n v="0"/>
    <n v="0.17"/>
    <n v="0.03"/>
    <n v="0.17"/>
  </r>
  <r>
    <s v="Massachusetts"/>
    <x v="0"/>
    <n v="2"/>
    <n v="0"/>
    <n v="1"/>
    <n v="5"/>
    <n v="1362133"/>
    <n v="3.6707135059498501E-3"/>
    <n v="38"/>
    <n v="3393"/>
    <n v="2.4909461851375698"/>
    <n v="23"/>
    <n v="3181"/>
    <n v="2.3353079324853008"/>
    <n v="755"/>
    <n v="0.23734674630619301"/>
    <n v="1642"/>
    <n v="31"/>
    <n v="175367"/>
    <n v="34300"/>
    <n v="78984"/>
    <n v="44"/>
    <n v="60"/>
    <n v="91"/>
    <n v="98"/>
    <n v="64"/>
    <n v="31"/>
    <n v="6"/>
    <n v="2"/>
    <n v="37528"/>
    <n v="1"/>
    <n v="177.6"/>
    <n v="422856"/>
    <n v="368600"/>
    <n v="196000"/>
    <n v="0.69664718956019411"/>
    <s v="4 in 10"/>
    <n v="0.24838938062699548"/>
    <n v="91600"/>
    <n v="0.29128949916858132"/>
    <n v="107400"/>
    <n v="0.50417065648167492"/>
    <n v="185800"/>
    <n v="98800"/>
    <n v="0.6668232373219708"/>
    <n v="2700000000"/>
    <n v="5400"/>
    <n v="1360"/>
    <n v="0.20397577147050211"/>
    <n v="489900"/>
    <n v="247200"/>
    <n v="0.27094398198290998"/>
    <n v="0.34981382598291633"/>
    <n v="0.1540963230202807"/>
    <n v="0.20270048813548139"/>
    <n v="2.6383079638018583E-2"/>
    <n v="17980"/>
    <n v="24660"/>
    <n v="71900"/>
    <n v="87200"/>
    <n v="31000"/>
    <n v="56900"/>
    <n v="4700"/>
    <n v="1600"/>
    <n v="184900"/>
    <n v="84100"/>
    <n v="0.67"/>
    <n v="2"/>
    <n v="3"/>
    <n v="23700"/>
    <n v="0.13"/>
    <n v="54800"/>
    <n v="0.3"/>
    <n v="33900"/>
    <n v="64700"/>
    <n v="0.62"/>
    <n v="19600"/>
    <n v="2300"/>
    <n v="41200"/>
    <n v="20300"/>
    <n v="6600"/>
    <n v="0.38100000000000001"/>
    <n v="0.17"/>
    <n v="0.48499999999999999"/>
    <n v="0.38900000000000001"/>
    <n v="0.11799999999999999"/>
    <n v="7.8E-2"/>
    <n v="0.16900000000000001"/>
    <n v="9.8000000000000004E-2"/>
    <n v="0.76"/>
    <n v="870321000"/>
    <n v="3000"/>
    <n v="0.73"/>
    <n v="0.25"/>
    <n v="0.02"/>
    <n v="16500"/>
    <n v="59200"/>
    <n v="1306000"/>
    <n v="392000"/>
    <n v="490000"/>
    <n v="15100"/>
    <n v="1207200000"/>
    <n v="1090200000"/>
    <n v="266300000"/>
    <n v="26600000"/>
    <n v="7600000"/>
    <n v="3500000"/>
    <n v="76300000"/>
    <n v="8800000"/>
    <n v="13100000"/>
    <n v="0.10299999999999999"/>
    <n v="0.67700000000000005"/>
    <n v="6.0999999999999999E-2"/>
    <n v="0.129"/>
    <n v="6.9000000000000006E-2"/>
    <n v="1E-3"/>
    <n v="0"/>
    <n v="1E-3"/>
    <n v="6.3E-2"/>
    <n v="0.19"/>
    <n v="0.15"/>
    <n v="0.02"/>
    <n v="0.3"/>
    <n v="0.03"/>
    <n v="0.16"/>
    <n v="0"/>
    <n v="0.01"/>
    <n v="0.13"/>
  </r>
  <r>
    <s v="New York"/>
    <x v="1"/>
    <n v="1"/>
    <n v="0"/>
    <n v="0"/>
    <n v="16"/>
    <n v="4113323"/>
    <n v="3.8897990748599101E-3"/>
    <n v="37"/>
    <n v="4818"/>
    <n v="1.1713157464171899"/>
    <n v="47"/>
    <n v="3029"/>
    <n v="0.73638758735941723"/>
    <n v="1145"/>
    <n v="0.37801254539451962"/>
    <n v="1120"/>
    <n v="28"/>
    <n v="655940"/>
    <n v="27810"/>
    <n v="78465"/>
    <n v="32"/>
    <n v="52"/>
    <n v="82"/>
    <n v="94"/>
    <n v="73"/>
    <n v="36"/>
    <n v="11"/>
    <n v="4"/>
    <n v="331627"/>
    <n v="0"/>
    <n v="230.1"/>
    <n v="321934"/>
    <n v="1141400"/>
    <n v="586000"/>
    <n v="0.66083801369767525"/>
    <s v="4 in 10"/>
    <n v="0.23154427385619483"/>
    <n v="264300"/>
    <n v="0.30127247640114763"/>
    <n v="343900"/>
    <n v="0.51097308307234057"/>
    <n v="583200"/>
    <n v="311600"/>
    <n v="0.69969563063108609"/>
    <n v="6765000000"/>
    <n v="57100"/>
    <n v="1310"/>
    <n v="0.27470933171028672"/>
    <n v="2063700"/>
    <n v="953200"/>
    <n v="0.29154625408788787"/>
    <n v="0.3233315733501238"/>
    <n v="0.1589286937323233"/>
    <n v="0.16839307654399507"/>
    <n v="1.7629809267545416E-2"/>
    <n v="91270"/>
    <n v="148490"/>
    <n v="62700"/>
    <n v="232000"/>
    <n v="187900"/>
    <n v="97400"/>
    <n v="14800"/>
    <n v="5400"/>
    <n v="524500"/>
    <n v="226800"/>
    <n v="0.64"/>
    <n v="7"/>
    <n v="10"/>
    <n v="76500"/>
    <n v="0.15"/>
    <n v="129800"/>
    <n v="0.25"/>
    <n v="86700"/>
    <n v="195000"/>
    <n v="0.65"/>
    <n v="86400"/>
    <n v="5400"/>
    <n v="339900"/>
    <n v="167200"/>
    <n v="17900"/>
    <n v="0.38100000000000001"/>
    <n v="0.17"/>
    <n v="0.48499999999999999"/>
    <n v="0.38900000000000001"/>
    <n v="0.11799999999999999"/>
    <n v="7.8E-2"/>
    <n v="0.16900000000000001"/>
    <n v="9.8000000000000004E-2"/>
    <n v="0.76"/>
    <n v="2261095000"/>
    <n v="38300"/>
    <n v="0.8"/>
    <n v="0.12"/>
    <n v="7.0000000000000007E-2"/>
    <n v="25400"/>
    <n v="52100"/>
    <n v="5040000"/>
    <n v="1442000"/>
    <n v="2064000"/>
    <n v="49000"/>
    <n v="2794400000"/>
    <n v="1778600000"/>
    <n v="1766300000"/>
    <n v="112600000"/>
    <n v="13700000"/>
    <n v="44000000"/>
    <n v="196100000"/>
    <n v="27900000"/>
    <n v="31600000"/>
    <n v="0.14099999999999999"/>
    <n v="0.53500000000000003"/>
    <n v="0.13200000000000001"/>
    <n v="0.19600000000000001"/>
    <n v="8.6999999999999994E-2"/>
    <n v="2E-3"/>
    <n v="0"/>
    <n v="2E-3"/>
    <n v="4.8000000000000001E-2"/>
    <n v="0.31"/>
    <n v="0.03"/>
    <n v="0.01"/>
    <n v="7.0000000000000007E-2"/>
    <n v="0.09"/>
    <n v="0.19"/>
    <n v="0.15"/>
    <n v="7.0000000000000007E-2"/>
    <n v="0.08"/>
  </r>
  <r>
    <s v="Idaho"/>
    <x v="1"/>
    <n v="1"/>
    <n v="0"/>
    <n v="0"/>
    <n v="2"/>
    <n v="469026"/>
    <n v="4.2641559316540997E-3"/>
    <n v="36"/>
    <n v="1024"/>
    <n v="2.1832478370068999"/>
    <n v="28"/>
    <n v="7413"/>
    <n v="15.805093960675954"/>
    <n v="346"/>
    <n v="4.6674760555780383E-2"/>
    <n v="1798"/>
    <n v="20"/>
    <n v="24710"/>
    <n v="26500"/>
    <n v="39258"/>
    <n v="38"/>
    <n v="67"/>
    <n v="95"/>
    <n v="100"/>
    <n v="66"/>
    <n v="25"/>
    <n v="5"/>
    <n v="1"/>
    <n v="5405"/>
    <n v="0"/>
    <n v="110.4"/>
    <n v="285982"/>
    <n v="26900"/>
    <n v="15000"/>
    <n v="0.77248922463734537"/>
    <s v="3 in 10"/>
    <n v="0.22807799442896937"/>
    <n v="6100"/>
    <n v="0.3053296193129062"/>
    <n v="8200"/>
    <n v="0.55584029712163419"/>
    <n v="14900"/>
    <n v="9400"/>
    <n v="0.68729955099422702"/>
    <n v="96000000"/>
    <n v="8600"/>
    <n v="880"/>
    <n v="0.12123966439998932"/>
    <n v="77600"/>
    <n v="39600"/>
    <n v="0.28882142605405886"/>
    <n v="0.37734189776483884"/>
    <n v="0.12376870894728625"/>
    <n v="0.2201605691470189"/>
    <n v="3.692251302496221E-2"/>
    <n v="2320"/>
    <n v="7810"/>
    <n v="49700"/>
    <n v="6500"/>
    <n v="700"/>
    <n v="3500"/>
    <n v="500"/>
    <n v="3500"/>
    <n v="15400"/>
    <n v="6600"/>
    <n v="0.75"/>
    <n v="2"/>
    <n v="3"/>
    <n v="1700"/>
    <n v="0.11"/>
    <n v="4700"/>
    <n v="0.31"/>
    <n v="2900"/>
    <n v="6700"/>
    <n v="0.7"/>
    <n v="2200"/>
    <n v="300"/>
    <n v="14500"/>
    <n v="7100"/>
    <n v="500"/>
    <n v="0.38100000000000001"/>
    <n v="0.17"/>
    <n v="0.48499999999999999"/>
    <n v="0.38900000000000001"/>
    <n v="0.11799999999999999"/>
    <n v="7.8E-2"/>
    <n v="0.16900000000000001"/>
    <n v="9.8000000000000004E-2"/>
    <n v="0.71"/>
    <n v="34564000"/>
    <n v="3300"/>
    <n v="0.25"/>
    <n v="0.53"/>
    <n v="0.22"/>
    <n v="1700"/>
    <n v="41600"/>
    <n v="274000"/>
    <n v="95000"/>
    <n v="78000"/>
    <n v="900"/>
    <n v="45700000"/>
    <n v="23700000"/>
    <n v="2600000"/>
    <n v="900000"/>
    <n v="400000"/>
    <n v="200000"/>
    <n v="2600000"/>
    <n v="1100000"/>
    <n v="18700000"/>
    <n v="0.13100000000000001"/>
    <n v="0.78800000000000003"/>
    <n v="7.0000000000000001E-3"/>
    <n v="0.13300000000000001"/>
    <n v="1.4E-2"/>
    <n v="7.0000000000000001E-3"/>
    <n v="1E-3"/>
    <n v="8.0000000000000002E-3"/>
    <n v="5.0999999999999997E-2"/>
    <n v="0.17"/>
    <n v="0.06"/>
    <n v="0"/>
    <n v="0.22"/>
    <n v="0.12"/>
    <n v="0"/>
    <n v="0.04"/>
    <n v="0.04"/>
    <n v="0.35"/>
  </r>
  <r>
    <s v="Kansas"/>
    <x v="0"/>
    <n v="2"/>
    <n v="0"/>
    <n v="1"/>
    <n v="3"/>
    <n v="703064"/>
    <n v="4.26703685581966E-3"/>
    <n v="35"/>
    <n v="2413"/>
    <n v="3.4321199776976199"/>
    <n v="12"/>
    <n v="10284"/>
    <n v="14.627402341749825"/>
    <n v="840"/>
    <n v="8.168028004667445E-2"/>
    <n v="757"/>
    <n v="24"/>
    <n v="55383"/>
    <n v="26500"/>
    <n v="35176"/>
    <n v="40"/>
    <n v="73"/>
    <n v="103"/>
    <n v="104"/>
    <n v="71"/>
    <n v="21"/>
    <n v="2"/>
    <n v="1"/>
    <n v="12986"/>
    <n v="0"/>
    <n v="72.599999999999994"/>
    <n v="150657"/>
    <n v="58000"/>
    <n v="35000"/>
    <n v="0.75289836839762325"/>
    <s v="3 in 10"/>
    <n v="0.25103766598350069"/>
    <n v="14600"/>
    <n v="0.26524637032189174"/>
    <n v="15400"/>
    <n v="0.50083529958837814"/>
    <n v="29000"/>
    <n v="18000"/>
    <n v="0.51804256194098897"/>
    <n v="196000000"/>
    <n v="22600"/>
    <n v="860"/>
    <n v="6.8351524058608448E-2"/>
    <n v="147000"/>
    <n v="77600"/>
    <n v="0.29105035864343515"/>
    <n v="0.36513806762450673"/>
    <n v="0.12946583417263749"/>
    <n v="0.23391220263522428"/>
    <n v="3.5142813022812094E-2"/>
    <n v="2450"/>
    <n v="8370"/>
    <n v="55750"/>
    <n v="11000"/>
    <n v="7800"/>
    <n v="10200"/>
    <n v="1000"/>
    <n v="3600"/>
    <n v="24200"/>
    <n v="11500"/>
    <n v="0.73"/>
    <n v="3"/>
    <n v="5"/>
    <n v="2700"/>
    <n v="0.11"/>
    <n v="6500"/>
    <n v="0.27"/>
    <n v="4700"/>
    <n v="10400"/>
    <n v="0.67"/>
    <n v="2300"/>
    <n v="400"/>
    <n v="19900"/>
    <n v="9800"/>
    <n v="900"/>
    <n v="0.38100000000000001"/>
    <n v="0.17"/>
    <n v="0.48499999999999999"/>
    <n v="0.38900000000000001"/>
    <n v="0.11799999999999999"/>
    <n v="7.8E-2"/>
    <n v="0.16900000000000001"/>
    <n v="9.8000000000000004E-2"/>
    <n v="0.71"/>
    <n v="59306000"/>
    <n v="5900"/>
    <n v="0.3"/>
    <n v="0.45"/>
    <n v="0.25"/>
    <n v="2400"/>
    <n v="48000"/>
    <n v="514000"/>
    <n v="163000"/>
    <n v="147000"/>
    <n v="2000"/>
    <n v="71700000"/>
    <n v="65000000"/>
    <n v="38700000"/>
    <n v="2000000"/>
    <n v="1000000"/>
    <n v="100000"/>
    <n v="4800000"/>
    <n v="2300000"/>
    <n v="10000000"/>
    <n v="0.12"/>
    <n v="0.73399999999999999"/>
    <n v="4.7E-2"/>
    <n v="0.129"/>
    <n v="0.03"/>
    <n v="4.0000000000000001E-3"/>
    <n v="0"/>
    <n v="4.0000000000000001E-3"/>
    <n v="5.6000000000000001E-2"/>
    <n v="0.06"/>
    <n v="5.0000000000000001E-3"/>
    <n v="0.03"/>
    <n v="0.04"/>
    <n v="0.09"/>
    <n v="0.24"/>
    <n v="0.1"/>
    <n v="0.22"/>
    <n v="0.21"/>
  </r>
  <r>
    <s v="Maine"/>
    <x v="3"/>
    <s v="Not Inlcuded"/>
    <n v="1"/>
    <n v="1"/>
    <n v="3"/>
    <n v="251909"/>
    <n v="1.19090623995172E-2"/>
    <n v="22"/>
    <n v="730"/>
    <n v="2.8978718505491998"/>
    <n v="20"/>
    <n v="13594"/>
    <n v="53.963931419679326"/>
    <n v="339"/>
    <n v="2.4937472414300426E-2"/>
    <n v="909"/>
    <n v="30"/>
    <n v="22498"/>
    <n v="26500"/>
    <n v="47194"/>
    <n v="49"/>
    <n v="68"/>
    <n v="98"/>
    <n v="101"/>
    <n v="52"/>
    <n v="26"/>
    <n v="4"/>
    <n v="8"/>
    <n v="5376"/>
    <n v="0"/>
    <n v="136.6"/>
    <n v="242316"/>
    <n v="54700"/>
    <n v="32000"/>
    <n v="0.76726665764424595"/>
    <s v="3 in 10"/>
    <n v="0.27797451717717497"/>
    <n v="15200"/>
    <n v="0.31088678763097366"/>
    <n v="17000"/>
    <n v="0.4649702457011427"/>
    <n v="25400"/>
    <n v="14500"/>
    <n v="0.59758551307847085"/>
    <n v="269000000"/>
    <n v="22200"/>
    <n v="870"/>
    <n v="0.10849830457726216"/>
    <n v="53200"/>
    <n v="31400"/>
    <n v="0.238056555106861"/>
    <n v="0.34518576445654742"/>
    <n v="0.1559180757082686"/>
    <n v="0.31520312010944546"/>
    <n v="4.3934846168390281E-2"/>
    <n v="2100"/>
    <n v="2550"/>
    <n v="54500"/>
    <n v="11700"/>
    <n v="3800"/>
    <n v="7800"/>
    <n v="900"/>
    <n v="6000"/>
    <n v="24200"/>
    <n v="12000"/>
    <n v="0.74"/>
    <n v="3"/>
    <n v="5"/>
    <n v="3100"/>
    <n v="0.13"/>
    <n v="8500"/>
    <n v="0.35"/>
    <n v="4200"/>
    <n v="8700"/>
    <n v="0.61"/>
    <n v="2200"/>
    <n v="200"/>
    <n v="4300"/>
    <n v="2100"/>
    <n v="900"/>
    <n v="0.38100000000000001"/>
    <n v="0.17"/>
    <n v="0.48499999999999999"/>
    <n v="0.38900000000000001"/>
    <n v="0.11799999999999999"/>
    <n v="7.8E-2"/>
    <n v="0.16900000000000001"/>
    <n v="9.8000000000000004E-2"/>
    <n v="0.64"/>
    <n v="77294000"/>
    <n v="9800"/>
    <n v="0.28999999999999998"/>
    <n v="0.31"/>
    <n v="0.41"/>
    <n v="2300"/>
    <n v="44400"/>
    <n v="196000"/>
    <n v="63000"/>
    <n v="53000"/>
    <n v="2700"/>
    <n v="111800000"/>
    <n v="78100000"/>
    <n v="24500000"/>
    <n v="3600000"/>
    <n v="1400000"/>
    <n v="900000"/>
    <n v="12800000"/>
    <n v="1600000"/>
    <n v="34600000"/>
    <n v="0.11799999999999999"/>
    <n v="0.9"/>
    <n v="1.4E-2"/>
    <n v="1.7999999999999999E-2"/>
    <n v="1.0999999999999999E-2"/>
    <n v="3.0000000000000001E-3"/>
    <n v="0"/>
    <n v="3.0000000000000001E-3"/>
    <n v="5.2999999999999999E-2"/>
    <n v="0.28999999999999998"/>
    <n v="0.1"/>
    <n v="0.03"/>
    <n v="0.15"/>
    <n v="0.05"/>
    <n v="0.11"/>
    <n v="4.0000000000000001E-3"/>
    <n v="0.08"/>
    <n v="0.18"/>
  </r>
  <r>
    <s v="South Dakota"/>
    <x v="0"/>
    <n v="2"/>
    <n v="0"/>
    <n v="1"/>
    <n v="1"/>
    <n v="220429"/>
    <n v="4.5366081595434298E-3"/>
    <n v="34"/>
    <n v="817"/>
    <n v="3.7064088663469801"/>
    <n v="10"/>
    <n v="2629"/>
    <n v="11.926742851439691"/>
    <n v="222"/>
    <n v="8.4442753898820846E-2"/>
    <n v="748"/>
    <n v="22"/>
    <n v="10269"/>
    <n v="26500"/>
    <n v="33500"/>
    <n v="58"/>
    <n v="89"/>
    <n v="104"/>
    <n v="103"/>
    <n v="61"/>
    <n v="7"/>
    <n v="1"/>
    <n v="4"/>
    <n v="767"/>
    <n v="0"/>
    <n v="112.8"/>
    <n v="205567"/>
    <n v="25800"/>
    <n v="15000"/>
    <n v="0.74816048868527008"/>
    <s v="3 in 10"/>
    <n v="0.22374888725471223"/>
    <n v="5800"/>
    <n v="0.26883926152417076"/>
    <n v="6900"/>
    <n v="0.55416650539923362"/>
    <n v="14300"/>
    <n v="9300"/>
    <n v="0.5189650841497111"/>
    <n v="85000000"/>
    <n v="13400"/>
    <n v="770"/>
    <n v="0.11059039797807005"/>
    <n v="41900"/>
    <n v="22100"/>
    <n v="0.28210274797272761"/>
    <n v="0.36628434819561156"/>
    <n v="0.16778972501070663"/>
    <n v="0.22329749108182495"/>
    <n v="3.4432496987724888E-2"/>
    <n v="1060"/>
    <n v="1910"/>
    <n v="54350"/>
    <n v="5400"/>
    <n v="1400"/>
    <n v="4500"/>
    <n v="300"/>
    <n v="3200"/>
    <n v="11400"/>
    <n v="5400"/>
    <n v="0.72"/>
    <n v="1"/>
    <n v="2"/>
    <n v="1300"/>
    <n v="0.12"/>
    <n v="2700"/>
    <n v="0.24"/>
    <n v="2200"/>
    <n v="5000"/>
    <n v="0.69"/>
    <n v="1100"/>
    <n v="0"/>
    <n v="4000"/>
    <n v="2000"/>
    <n v="400"/>
    <n v="0.38100000000000001"/>
    <n v="0.17"/>
    <n v="0.48499999999999999"/>
    <n v="0.38900000000000001"/>
    <n v="0.11799999999999999"/>
    <n v="7.8E-2"/>
    <n v="0.16900000000000001"/>
    <n v="9.8000000000000004E-2"/>
    <n v="0.64"/>
    <n v="27113000"/>
    <n v="4700"/>
    <n v="0.14000000000000001"/>
    <n v="0.44"/>
    <n v="0.41"/>
    <n v="1600"/>
    <n v="40300"/>
    <n v="157000"/>
    <n v="35000"/>
    <n v="42000"/>
    <n v="600"/>
    <n v="32400000"/>
    <n v="28200000"/>
    <n v="6600000"/>
    <n v="600000"/>
    <n v="300000"/>
    <n v="0"/>
    <n v="600000"/>
    <n v="600000"/>
    <n v="15800000"/>
    <n v="0.13100000000000001"/>
    <n v="0.80200000000000005"/>
    <n v="0.02"/>
    <n v="0.04"/>
    <n v="1.4999999999999999E-2"/>
    <n v="7.5999999999999998E-2"/>
    <n v="0"/>
    <n v="7.5999999999999998E-2"/>
    <n v="4.4999999999999998E-2"/>
    <n v="0.41"/>
    <n v="0.11"/>
    <n v="0.01"/>
    <n v="0.03"/>
    <n v="7.0000000000000007E-2"/>
    <n v="0"/>
    <n v="0"/>
    <n v="0.14000000000000001"/>
    <n v="0.24"/>
  </r>
  <r>
    <s v="Michigan"/>
    <x v="1"/>
    <n v="1"/>
    <n v="0"/>
    <n v="0"/>
    <n v="10"/>
    <n v="2153379"/>
    <n v="4.6438643638672004E-3"/>
    <n v="33"/>
    <n v="2951"/>
    <n v="1.37040437377721"/>
    <n v="44"/>
    <n v="14474"/>
    <n v="6.7215292802613931"/>
    <n v="1689"/>
    <n v="0.11669199944728478"/>
    <n v="815"/>
    <n v="28"/>
    <n v="191717"/>
    <n v="26500"/>
    <n v="39731"/>
    <n v="36"/>
    <n v="64"/>
    <n v="99"/>
    <n v="102"/>
    <n v="72"/>
    <n v="26"/>
    <n v="4"/>
    <n v="2"/>
    <n v="191957"/>
    <n v="0"/>
    <n v="80.7"/>
    <n v="173277"/>
    <n v="266500"/>
    <n v="147000"/>
    <n v="0.73261518771331058"/>
    <s v="4 in 10"/>
    <n v="0.21217737094837935"/>
    <n v="56600"/>
    <n v="0.25643382352941174"/>
    <n v="68400"/>
    <n v="0.56907262905162059"/>
    <n v="151600"/>
    <n v="92800"/>
    <n v="0.44823691805747273"/>
    <n v="1030000000"/>
    <n v="41600"/>
    <n v="890"/>
    <n v="4.3649238045021743E-2"/>
    <n v="578400"/>
    <n v="288100"/>
    <n v="0.30402014459371529"/>
    <n v="0.33040550171800392"/>
    <n v="0.12023123556440042"/>
    <n v="0.22510617020461143"/>
    <n v="2.9170234976535848E-2"/>
    <n v="8640"/>
    <n v="34850"/>
    <n v="54200"/>
    <n v="53900"/>
    <n v="18800"/>
    <n v="52800"/>
    <n v="3700"/>
    <n v="9200"/>
    <n v="126200"/>
    <n v="55100"/>
    <n v="0.68"/>
    <n v="2"/>
    <n v="3"/>
    <n v="10000"/>
    <n v="0.08"/>
    <n v="30400"/>
    <n v="0.24"/>
    <n v="25500"/>
    <n v="55500"/>
    <n v="0.71"/>
    <n v="9300"/>
    <n v="800"/>
    <n v="82200"/>
    <n v="40500"/>
    <n v="4400"/>
    <n v="0.38100000000000001"/>
    <n v="0.17"/>
    <n v="0.48499999999999999"/>
    <n v="0.38900000000000001"/>
    <n v="0.11799999999999999"/>
    <n v="7.8E-2"/>
    <n v="0.16900000000000001"/>
    <n v="9.8000000000000004E-2"/>
    <n v="0.64"/>
    <n v="335654000"/>
    <n v="14300"/>
    <n v="0.55000000000000004"/>
    <n v="0.33"/>
    <n v="0.11"/>
    <n v="7500"/>
    <n v="45000"/>
    <n v="1589000"/>
    <n v="471000"/>
    <n v="578000"/>
    <n v="8900"/>
    <n v="412300000"/>
    <n v="404100000"/>
    <n v="92200000"/>
    <n v="13500000"/>
    <n v="2700000"/>
    <n v="3300000"/>
    <n v="51500000"/>
    <n v="10700000"/>
    <n v="40100000"/>
    <n v="0.14399999999999999"/>
    <n v="0.73099999999999998"/>
    <n v="0.13100000000000001"/>
    <n v="5.6000000000000001E-2"/>
    <n v="3.2000000000000001E-2"/>
    <n v="3.0000000000000001E-3"/>
    <n v="0"/>
    <n v="3.0000000000000001E-3"/>
    <n v="4.8000000000000001E-2"/>
    <n v="0.08"/>
    <n v="3.0000000000000001E-3"/>
    <n v="0.05"/>
    <n v="0.02"/>
    <n v="0.28999999999999998"/>
    <n v="0.02"/>
    <n v="0.13"/>
    <n v="0.06"/>
    <n v="0.34"/>
  </r>
  <r>
    <s v="Virginia"/>
    <x v="1"/>
    <n v="1"/>
    <n v="0"/>
    <n v="0"/>
    <n v="11"/>
    <n v="1884826"/>
    <n v="5.8360824818842697E-3"/>
    <n v="31"/>
    <n v="1805"/>
    <n v="0.95764807998191803"/>
    <n v="50"/>
    <n v="1634"/>
    <n v="0.86692352503626324"/>
    <n v="878"/>
    <n v="0.53733170134638919"/>
    <n v="1007"/>
    <n v="24"/>
    <n v="174187"/>
    <n v="30280"/>
    <n v="51690"/>
    <n v="32"/>
    <n v="55"/>
    <n v="99"/>
    <n v="104"/>
    <n v="78"/>
    <n v="33"/>
    <n v="4"/>
    <n v="1"/>
    <n v="170070"/>
    <n v="1"/>
    <n v="111.5"/>
    <n v="285229"/>
    <n v="221000"/>
    <n v="105000"/>
    <n v="0.68232404784235612"/>
    <s v="4 in 10"/>
    <n v="0.16451418826307432"/>
    <n v="36400"/>
    <n v="0.21204362557280051"/>
    <n v="46900"/>
    <n v="0.64503331629445004"/>
    <n v="142500"/>
    <n v="86100"/>
    <n v="0.54231368186874307"/>
    <n v="991000000"/>
    <n v="32400"/>
    <n v="1250"/>
    <n v="0.22640612679188782"/>
    <n v="526600"/>
    <n v="240000"/>
    <n v="0.32105371458628934"/>
    <n v="0.36525186213236666"/>
    <n v="0.11069999739702786"/>
    <n v="0.16447034648588205"/>
    <n v="3.8678030872258788E-2"/>
    <n v="5960"/>
    <n v="20440"/>
    <n v="66950"/>
    <n v="48100"/>
    <n v="13600"/>
    <n v="29200"/>
    <n v="2900"/>
    <n v="6800"/>
    <n v="113200"/>
    <n v="46300"/>
    <n v="0.66"/>
    <n v="7"/>
    <n v="10"/>
    <n v="10500"/>
    <n v="0.09"/>
    <n v="24600"/>
    <n v="0.22"/>
    <n v="22700"/>
    <n v="49300"/>
    <n v="0.72"/>
    <n v="6300"/>
    <n v="800"/>
    <n v="37400"/>
    <n v="18400"/>
    <n v="3700"/>
    <n v="0.38100000000000001"/>
    <n v="0.17"/>
    <n v="0.48499999999999999"/>
    <n v="0.38900000000000001"/>
    <n v="0.11799999999999999"/>
    <n v="7.8E-2"/>
    <n v="0.16900000000000001"/>
    <n v="9.8000000000000004E-2"/>
    <n v="0.73"/>
    <n v="380256000"/>
    <s v=" -   "/>
    <n v="0.39"/>
    <n v="0.47"/>
    <n v="0.14000000000000001"/>
    <n v="13900"/>
    <n v="55800"/>
    <n v="1345000"/>
    <n v="448000"/>
    <n v="527000"/>
    <n v="5200"/>
    <n v="498600000"/>
    <n v="289400000"/>
    <n v="117100000"/>
    <n v="9300000"/>
    <n v="2600000"/>
    <n v="1500000"/>
    <n v="24500000"/>
    <n v="5000000"/>
    <n v="43400000"/>
    <n v="0.106"/>
    <n v="0.59499999999999997"/>
    <n v="0.17699999999999999"/>
    <n v="0.10199999999999999"/>
    <n v="6.8000000000000005E-2"/>
    <n v="2E-3"/>
    <n v="1E-3"/>
    <n v="3.0000000000000001E-3"/>
    <n v="5.6000000000000001E-2"/>
    <n v="0.25"/>
    <n v="0.11"/>
    <n v="0.02"/>
    <n v="7.0000000000000007E-2"/>
    <n v="0.15"/>
    <n v="1E-3"/>
    <n v="0.02"/>
    <n v="0.18"/>
    <n v="0.19"/>
  </r>
  <r>
    <s v="Ohio"/>
    <x v="0"/>
    <n v="2"/>
    <n v="0"/>
    <n v="1"/>
    <n v="18"/>
    <n v="2605629"/>
    <n v="6.9081208414551697E-3"/>
    <n v="30"/>
    <n v="8168"/>
    <n v="3.1347517240558802"/>
    <n v="15"/>
    <n v="25773"/>
    <n v="9.8912776914902309"/>
    <n v="1622"/>
    <n v="6.2934078298995069E-2"/>
    <n v="797"/>
    <n v="28"/>
    <n v="270399"/>
    <n v="26500"/>
    <n v="35468"/>
    <n v="40"/>
    <n v="79"/>
    <n v="101"/>
    <n v="103"/>
    <n v="68"/>
    <n v="17"/>
    <n v="2"/>
    <n v="1"/>
    <n v="106360"/>
    <n v="0"/>
    <n v="76.5"/>
    <n v="150374"/>
    <n v="446100"/>
    <n v="230000"/>
    <n v="0.70722252644320838"/>
    <s v="3 in 10"/>
    <n v="0.16148885955258904"/>
    <n v="72100"/>
    <n v="0.24524449365372158"/>
    <n v="109400"/>
    <n v="0.62062411608209478"/>
    <n v="276900"/>
    <n v="171500"/>
    <n v="0.40618760355155276"/>
    <n v="1618000000"/>
    <n v="77100"/>
    <n v="810"/>
    <n v="7.6215650343952075E-3"/>
    <n v="729300"/>
    <n v="364700"/>
    <n v="0.32710735339706853"/>
    <n v="0.30907939017329633"/>
    <n v="0.12071618198270011"/>
    <n v="0.23250408649178247"/>
    <n v="3.051054772843096E-2"/>
    <n v="10660"/>
    <n v="32780"/>
    <n v="54200"/>
    <n v="92000"/>
    <n v="37000"/>
    <n v="70000"/>
    <n v="8100"/>
    <n v="8400"/>
    <n v="212000"/>
    <n v="91700"/>
    <n v="0.69"/>
    <n v="3"/>
    <n v="5"/>
    <n v="16300"/>
    <n v="0.08"/>
    <n v="50300"/>
    <n v="0.24"/>
    <n v="43700"/>
    <n v="96700"/>
    <n v="0.72"/>
    <n v="10400"/>
    <n v="800"/>
    <n v="59400"/>
    <n v="29200"/>
    <n v="7200"/>
    <n v="0.38100000000000001"/>
    <n v="0.17"/>
    <n v="0.48499999999999999"/>
    <n v="0.38900000000000001"/>
    <n v="0.11799999999999999"/>
    <n v="7.8E-2"/>
    <n v="0.16900000000000001"/>
    <n v="9.8000000000000004E-2"/>
    <n v="0.64"/>
    <n v="507589000"/>
    <n v="34800"/>
    <n v="0.47"/>
    <n v="0.37"/>
    <n v="0.16"/>
    <n v="13700"/>
    <n v="45100"/>
    <n v="2212000"/>
    <n v="633000"/>
    <n v="729000"/>
    <n v="15100"/>
    <n v="643500000"/>
    <n v="550700000"/>
    <n v="256700000"/>
    <n v="28400000"/>
    <n v="9600000"/>
    <n v="1800000"/>
    <n v="83900000"/>
    <n v="13200000"/>
    <n v="30400000"/>
    <n v="0.14000000000000001"/>
    <n v="0.76700000000000002"/>
    <n v="0.115"/>
    <n v="4.2999999999999997E-2"/>
    <n v="2.4E-2"/>
    <n v="1E-3"/>
    <n v="1E-3"/>
    <n v="2E-3"/>
    <n v="4.9000000000000002E-2"/>
    <n v="0.19"/>
    <n v="7.0000000000000007E-2"/>
    <n v="0.06"/>
    <n v="0.36"/>
    <n v="0.11"/>
    <n v="0"/>
    <n v="1E-3"/>
    <n v="0.02"/>
    <n v="0.19"/>
  </r>
  <r>
    <s v="New Jersey"/>
    <x v="1"/>
    <n v="1"/>
    <n v="0"/>
    <n v="0"/>
    <n v="14"/>
    <n v="2023128"/>
    <n v="6.9199773815596397E-3"/>
    <n v="29"/>
    <n v="1176"/>
    <n v="0.58127810005100999"/>
    <n v="52"/>
    <n v="1688"/>
    <n v="0.83435155857661991"/>
    <n v="639"/>
    <n v="0.37855450236966826"/>
    <n v="1552"/>
    <n v="26"/>
    <n v="224531"/>
    <n v="33060"/>
    <n v="65137"/>
    <n v="31"/>
    <n v="43"/>
    <n v="87"/>
    <n v="97"/>
    <n v="74"/>
    <n v="38"/>
    <n v="7"/>
    <n v="1"/>
    <n v="152272"/>
    <n v="1"/>
    <n v="136.6"/>
    <n v="335607"/>
    <n v="310700"/>
    <n v="164000"/>
    <n v="0.68233368251220161"/>
    <s v="4 in 10"/>
    <n v="0.25989425957568679"/>
    <n v="80800"/>
    <n v="0.22250539803900746"/>
    <n v="69100"/>
    <n v="0.5273055499242183"/>
    <n v="163800"/>
    <n v="92200"/>
    <n v="0.61584720654627545"/>
    <n v="1867000000"/>
    <n v="3500"/>
    <n v="1380"/>
    <n v="0.18730114040017595"/>
    <n v="704500"/>
    <n v="312600"/>
    <n v="0.32107168055932273"/>
    <n v="0.3315283424669403"/>
    <n v="0.14434989651311386"/>
    <n v="0.15663508082347272"/>
    <n v="1.7963650222907312E-2"/>
    <n v="9660"/>
    <n v="13930"/>
    <n v="71900"/>
    <n v="75400"/>
    <n v="27400"/>
    <n v="46600"/>
    <n v="4600"/>
    <n v="2100"/>
    <n v="165800"/>
    <n v="70000"/>
    <n v="0.63"/>
    <n v="3"/>
    <n v="4"/>
    <n v="20700"/>
    <n v="0.13"/>
    <n v="33400"/>
    <n v="0.2"/>
    <n v="29300"/>
    <n v="65000"/>
    <n v="0.67"/>
    <n v="8900"/>
    <n v="800"/>
    <n v="20500"/>
    <n v="10100"/>
    <n v="5500"/>
    <n v="0.38100000000000001"/>
    <n v="0.17"/>
    <n v="0.48499999999999999"/>
    <n v="0.38900000000000001"/>
    <n v="0.11799999999999999"/>
    <n v="7.8E-2"/>
    <n v="0.16900000000000001"/>
    <n v="9.8000000000000004E-2"/>
    <n v="0.76"/>
    <n v="681513000"/>
    <n v="1400"/>
    <n v="0.73"/>
    <n v="0.26"/>
    <n v="0.01"/>
    <n v="13600"/>
    <n v="59200"/>
    <n v="1669000"/>
    <n v="544000"/>
    <n v="704000"/>
    <n v="8900"/>
    <n v="879600000"/>
    <n v="667900000"/>
    <n v="219500000"/>
    <n v="24000000"/>
    <n v="6500000"/>
    <n v="9700000"/>
    <n v="39500000"/>
    <n v="7800000"/>
    <n v="13100000"/>
    <n v="0.1"/>
    <n v="0.52200000000000002"/>
    <n v="0.121"/>
    <n v="0.216"/>
    <n v="0.1"/>
    <n v="1E-3"/>
    <n v="0"/>
    <n v="1E-3"/>
    <n v="0.04"/>
    <n v="0.06"/>
    <n v="0.04"/>
    <n v="0.01"/>
    <n v="0.1"/>
    <n v="0.04"/>
    <n v="0.28000000000000003"/>
    <n v="0.42"/>
    <n v="0"/>
    <n v="0.05"/>
  </r>
  <r>
    <s v="Indiana"/>
    <x v="0"/>
    <n v="2"/>
    <n v="0"/>
    <n v="1"/>
    <n v="14"/>
    <n v="1587006"/>
    <n v="8.8216427663159406E-3"/>
    <n v="28"/>
    <n v="5519"/>
    <n v="3.4776176019498299"/>
    <n v="11"/>
    <n v="27281"/>
    <n v="17.190231164847518"/>
    <n v="1844"/>
    <n v="6.7592830174846963E-2"/>
    <n v="801"/>
    <n v="26"/>
    <n v="120796"/>
    <n v="26500"/>
    <n v="35299"/>
    <n v="39"/>
    <n v="76"/>
    <n v="103"/>
    <n v="105"/>
    <n v="70"/>
    <n v="18"/>
    <n v="2"/>
    <n v="1"/>
    <n v="76276"/>
    <n v="0"/>
    <n v="78.3"/>
    <n v="155640"/>
    <n v="172100"/>
    <n v="91000"/>
    <n v="0.71658184445528927"/>
    <s v="3 in 10"/>
    <n v="0.17471514151409331"/>
    <n v="30100"/>
    <n v="0.2427267392201182"/>
    <n v="41800"/>
    <n v="0.60847864360295867"/>
    <n v="104700"/>
    <n v="66000"/>
    <n v="0.4379938262864263"/>
    <n v="569000000"/>
    <n v="34800"/>
    <n v="840"/>
    <n v="2.24940803140323E-2"/>
    <n v="382600"/>
    <n v="189700"/>
    <n v="0.32193480735316271"/>
    <n v="0.3339460130514938"/>
    <n v="0.10400483026602329"/>
    <n v="0.20500096544456339"/>
    <n v="3.2602076688756441E-2"/>
    <n v="5630"/>
    <n v="18250"/>
    <n v="52800"/>
    <n v="37900"/>
    <n v="10900"/>
    <n v="28000"/>
    <n v="2900"/>
    <n v="7200"/>
    <n v="83200"/>
    <n v="36200"/>
    <n v="0.69"/>
    <n v="3"/>
    <n v="5"/>
    <n v="6400"/>
    <n v="0.08"/>
    <n v="18100"/>
    <n v="0.22"/>
    <n v="17800"/>
    <n v="39300"/>
    <n v="0.74"/>
    <n v="5800"/>
    <n v="600"/>
    <n v="35200"/>
    <n v="17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187516000"/>
    <n v="14300"/>
    <n v="0.32"/>
    <n v="0.51"/>
    <n v="0.17"/>
    <n v="5600"/>
    <n v="43900"/>
    <n v="1138000"/>
    <n v="335000"/>
    <n v="383000"/>
    <n v="5000"/>
    <n v="251700000"/>
    <n v="200100000"/>
    <n v="55300000"/>
    <n v="9500000"/>
    <n v="2900000"/>
    <n v="1000000"/>
    <n v="17100000"/>
    <n v="5800000"/>
    <n v="25800000"/>
    <n v="0.13400000000000001"/>
    <n v="0.76700000000000002"/>
    <n v="8.5999999999999993E-2"/>
    <n v="7.6999999999999999E-2"/>
    <n v="2.3E-2"/>
    <n v="1E-3"/>
    <n v="0"/>
    <n v="1E-3"/>
    <n v="4.4999999999999998E-2"/>
    <n v="7.0000000000000007E-2"/>
    <n v="0.01"/>
    <n v="0.01"/>
    <n v="0.32"/>
    <n v="0.08"/>
    <n v="7.0000000000000007E-2"/>
    <n v="0"/>
    <n v="0.01"/>
    <n v="0.44"/>
  </r>
  <r>
    <s v="North Carolina"/>
    <x v="1"/>
    <n v="1"/>
    <n v="0"/>
    <n v="0"/>
    <n v="21"/>
    <n v="2301503"/>
    <n v="9.1244721384243204E-3"/>
    <n v="27"/>
    <n v="4143"/>
    <n v="1.80012800330914"/>
    <n v="36"/>
    <n v="7144"/>
    <n v="3.1040585217573038"/>
    <n v="1317"/>
    <n v="0.18435050391937291"/>
    <n v="825"/>
    <n v="25"/>
    <n v="207837"/>
    <n v="26500"/>
    <n v="39897"/>
    <n v="39"/>
    <n v="65"/>
    <n v="100"/>
    <n v="106"/>
    <n v="72"/>
    <n v="32"/>
    <n v="6"/>
    <n v="1"/>
    <n v="175815"/>
    <n v="0"/>
    <n v="88.6"/>
    <n v="202215"/>
    <n v="272900"/>
    <n v="135000"/>
    <n v="0.69827705367233939"/>
    <s v="4 in 10"/>
    <n v="0.16705080522526153"/>
    <n v="45600"/>
    <n v="0.20668364449167292"/>
    <n v="56400"/>
    <n v="0.65791759037027542"/>
    <n v="179500"/>
    <n v="112600"/>
    <n v="0.52445616594654243"/>
    <n v="927000000"/>
    <n v="85600"/>
    <n v="930"/>
    <n v="7.5640649218524453E-2"/>
    <n v="668100"/>
    <n v="320100"/>
    <n v="0.32877203781409658"/>
    <n v="0.32792418589075156"/>
    <n v="0.11077913933152574"/>
    <n v="0.1814908749888155"/>
    <n v="3.0552751451464626E-2"/>
    <n v="9280"/>
    <n v="34770"/>
    <n v="51050"/>
    <n v="58600"/>
    <n v="23500"/>
    <n v="25600"/>
    <n v="4600"/>
    <n v="16600"/>
    <n v="140600"/>
    <n v="58900"/>
    <n v="0.68"/>
    <n v="2"/>
    <n v="3"/>
    <n v="13100"/>
    <n v="0.09"/>
    <n v="28300"/>
    <n v="0.2"/>
    <n v="30200"/>
    <n v="64500"/>
    <n v="0.74"/>
    <n v="9600"/>
    <n v="1200"/>
    <n v="52900"/>
    <n v="26000"/>
    <n v="4700"/>
    <n v="0.38100000000000001"/>
    <n v="0.17"/>
    <n v="0.48499999999999999"/>
    <n v="0.38900000000000001"/>
    <n v="0.11799999999999999"/>
    <n v="7.8E-2"/>
    <n v="0.16900000000000001"/>
    <n v="9.8000000000000004E-2"/>
    <n v="0.67"/>
    <n v="321490000"/>
    <n v="38700"/>
    <n v="0.12"/>
    <n v="0.6"/>
    <n v="0.28000000000000003"/>
    <n v="10700"/>
    <n v="41500"/>
    <n v="1882000"/>
    <n v="597000"/>
    <n v="668000"/>
    <n v="6500"/>
    <n v="417500000"/>
    <n v="191600000"/>
    <n v="175100000"/>
    <n v="10500000"/>
    <n v="5400000"/>
    <n v="3200000"/>
    <n v="21500000"/>
    <n v="6800000"/>
    <n v="95400000"/>
    <n v="0.14699999999999999"/>
    <n v="0.61099999999999999"/>
    <n v="0.19700000000000001"/>
    <n v="0.10100000000000001"/>
    <n v="3.1E-2"/>
    <n v="8.9999999999999993E-3"/>
    <n v="0"/>
    <n v="8.9999999999999993E-3"/>
    <n v="0.05"/>
    <n v="0.05"/>
    <n v="0.01"/>
    <n v="1E-3"/>
    <n v="0.38"/>
    <n v="0.11"/>
    <n v="0"/>
    <n v="0.13"/>
    <n v="0.26"/>
    <n v="0.06"/>
  </r>
  <r>
    <s v="Iowa"/>
    <x v="0"/>
    <n v="2"/>
    <n v="0"/>
    <n v="1"/>
    <n v="7"/>
    <n v="736376"/>
    <n v="9.5060132323704204E-3"/>
    <n v="26"/>
    <n v="2270"/>
    <n v="3.0826642910686899"/>
    <n v="17"/>
    <n v="21932"/>
    <n v="29.783697458906861"/>
    <n v="1007"/>
    <n v="4.5914645267189497E-2"/>
    <n v="760"/>
    <n v="26"/>
    <n v="57191"/>
    <n v="26500"/>
    <n v="34415"/>
    <n v="40"/>
    <n v="88"/>
    <n v="104"/>
    <n v="104"/>
    <n v="65"/>
    <n v="14"/>
    <n v="2"/>
    <n v="1"/>
    <n v="16514"/>
    <n v="0"/>
    <n v="76"/>
    <n v="152885"/>
    <n v="72800"/>
    <n v="43000"/>
    <n v="0.75858417552984414"/>
    <s v="3 in 10"/>
    <n v="0.23972931794160846"/>
    <n v="17500"/>
    <n v="0.27187624394328302"/>
    <n v="19800"/>
    <n v="0.51834516080326132"/>
    <n v="37700"/>
    <n v="23800"/>
    <n v="0.5"/>
    <n v="229000000"/>
    <n v="31100"/>
    <n v="810"/>
    <n v="5.5140731687929323E-2"/>
    <n v="149300"/>
    <n v="78100"/>
    <n v="0.26725820355291724"/>
    <n v="0.41572078252155353"/>
    <n v="0.12450053763329962"/>
    <n v="0.19184486193578951"/>
    <n v="3.2097083959720649E-2"/>
    <n v="2650"/>
    <n v="7300"/>
    <n v="57250"/>
    <n v="20100"/>
    <n v="3800"/>
    <n v="10900"/>
    <n v="1200"/>
    <n v="5900"/>
    <n v="42700"/>
    <n v="20800"/>
    <n v="0.72"/>
    <n v="1"/>
    <n v="2"/>
    <n v="4700"/>
    <n v="0.11"/>
    <n v="11100"/>
    <n v="0.26"/>
    <n v="8300"/>
    <n v="18400"/>
    <n v="0.68"/>
    <n v="3100"/>
    <n v="200"/>
    <n v="13600"/>
    <n v="67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6739000"/>
    <n v="16700"/>
    <n v="0.2"/>
    <n v="0.4"/>
    <n v="0.39"/>
    <n v="5500"/>
    <n v="49300"/>
    <n v="525000"/>
    <n v="136000"/>
    <n v="149000"/>
    <n v="1600"/>
    <n v="108100000"/>
    <n v="69900000"/>
    <n v="14500000"/>
    <n v="2100000"/>
    <n v="700000"/>
    <n v="200000"/>
    <n v="4500000"/>
    <n v="3300000"/>
    <n v="26000000"/>
    <n v="0.115"/>
    <n v="0.83099999999999996"/>
    <n v="3.4000000000000002E-2"/>
    <n v="6.7000000000000004E-2"/>
    <n v="2.3E-2"/>
    <n v="3.0000000000000001E-3"/>
    <n v="1E-3"/>
    <n v="4.0000000000000001E-3"/>
    <n v="4.1000000000000002E-2"/>
    <n v="0.15"/>
    <n v="0.03"/>
    <n v="1E-3"/>
    <n v="0.25"/>
    <n v="7.0000000000000007E-2"/>
    <n v="0.12"/>
    <n v="0"/>
    <n v="0.3"/>
    <n v="0.08"/>
  </r>
  <r>
    <s v="Connecticut"/>
    <x v="2"/>
    <n v="4"/>
    <n v="1"/>
    <n v="0"/>
    <n v="7"/>
    <n v="729710"/>
    <n v="9.59285195488618E-3"/>
    <n v="25"/>
    <n v="858"/>
    <n v="1.1758095681846199"/>
    <n v="46"/>
    <n v="5041"/>
    <n v="6.9082238149401816"/>
    <n v="460"/>
    <n v="9.1251735766712957E-2"/>
    <n v="1348"/>
    <n v="30"/>
    <n v="89013"/>
    <n v="32130"/>
    <n v="57820"/>
    <n v="37"/>
    <n v="61"/>
    <n v="96"/>
    <n v="101"/>
    <n v="68"/>
    <n v="26"/>
    <n v="3"/>
    <n v="2"/>
    <n v="19978"/>
    <n v="1"/>
    <n v="134.6"/>
    <n v="255555"/>
    <n v="159400"/>
    <n v="82000"/>
    <n v="0.66004293940995096"/>
    <s v="4 in 10"/>
    <n v="0.21768361900819708"/>
    <n v="34700"/>
    <n v="0.24236893764072073"/>
    <n v="38600"/>
    <n v="0.54431880185892489"/>
    <n v="86700"/>
    <n v="48000"/>
    <n v="0.60505442985132141"/>
    <n v="904000000"/>
    <n v="5900"/>
    <n v="1180"/>
    <n v="0.11432917497154606"/>
    <n v="258000"/>
    <n v="123900"/>
    <n v="0.31459506817027644"/>
    <n v="0.34297964389413738"/>
    <n v="0.13207627627860458"/>
    <n v="0.18569373965428346"/>
    <n v="2.5473237787693299E-2"/>
    <n v="2910"/>
    <n v="4720"/>
    <n v="71900"/>
    <n v="37900"/>
    <n v="12300"/>
    <n v="22400"/>
    <n v="2100"/>
    <n v="1800"/>
    <n v="87000"/>
    <n v="37000"/>
    <n v="0.61"/>
    <n v="7"/>
    <n v="10"/>
    <n v="8600"/>
    <n v="0.1"/>
    <n v="17200"/>
    <n v="0.2"/>
    <n v="17200"/>
    <n v="34300"/>
    <n v="0.69"/>
    <n v="3900"/>
    <n v="500"/>
    <n v="7800"/>
    <n v="3800"/>
    <n v="2900"/>
    <n v="0.38100000000000001"/>
    <n v="0.17"/>
    <n v="0.48499999999999999"/>
    <n v="0.38900000000000001"/>
    <n v="0.11799999999999999"/>
    <n v="7.8E-2"/>
    <n v="0.16900000000000001"/>
    <n v="9.8000000000000004E-2"/>
    <n v="0.73"/>
    <n v="362752000"/>
    <n v="2200"/>
    <n v="0.72"/>
    <n v="0.26"/>
    <n v="0.03"/>
    <n v="7900"/>
    <n v="59200"/>
    <n v="666000"/>
    <n v="206000"/>
    <n v="258000"/>
    <n v="6500"/>
    <n v="462400000"/>
    <n v="278900000"/>
    <n v="87700000"/>
    <n v="13700000"/>
    <n v="2300000"/>
    <n v="1800000"/>
    <n v="44300000"/>
    <n v="3500000"/>
    <n v="9600000"/>
    <n v="9.9000000000000005E-2"/>
    <n v="0.628"/>
    <n v="9.7000000000000003E-2"/>
    <n v="0.17799999999999999"/>
    <n v="4.7E-2"/>
    <n v="1E-3"/>
    <n v="0"/>
    <n v="1E-3"/>
    <n v="4.9000000000000002E-2"/>
    <n v="0.06"/>
    <n v="0.02"/>
    <n v="0.04"/>
    <n v="0.12"/>
    <n v="0.21"/>
    <n v="0.11"/>
    <n v="0.14000000000000001"/>
    <n v="0.15"/>
    <n v="0.15"/>
  </r>
  <r>
    <s v="Maryland"/>
    <x v="2"/>
    <n v="4"/>
    <n v="1"/>
    <n v="0"/>
    <n v="14"/>
    <n v="1363304"/>
    <n v="1.02691696056052E-2"/>
    <n v="23"/>
    <n v="1224"/>
    <n v="0.89781882837576898"/>
    <n v="51"/>
    <n v="5493"/>
    <n v="4.0291820459706713"/>
    <n v="220"/>
    <n v="4.0050973966866923E-2"/>
    <n v="1256"/>
    <n v="27"/>
    <n v="146085"/>
    <n v="33680"/>
    <n v="60183"/>
    <n v="30"/>
    <n v="56"/>
    <n v="98"/>
    <n v="103"/>
    <n v="75"/>
    <n v="29"/>
    <n v="4"/>
    <n v="1"/>
    <n v="558758"/>
    <n v="1"/>
    <n v="165.9"/>
    <n v="308041"/>
    <n v="200700"/>
    <n v="100000"/>
    <n v="0.68517056820024869"/>
    <s v="4 in 10"/>
    <n v="0.18620902629389996"/>
    <n v="37400"/>
    <n v="0.26435356055964815"/>
    <n v="53100"/>
    <n v="0.58826810912043193"/>
    <n v="118100"/>
    <n v="66400"/>
    <n v="0.56878912390039438"/>
    <n v="1157000000"/>
    <n v="7100"/>
    <n v="1400"/>
    <n v="0.31363064654734341"/>
    <n v="399500"/>
    <n v="182000"/>
    <n v="0.33408599360623986"/>
    <n v="0.35767743460641416"/>
    <n v="0.12819458598342071"/>
    <n v="0.16934387204161466"/>
    <n v="3.2563474054678368E-2"/>
    <n v="6360"/>
    <n v="16200"/>
    <n v="71900"/>
    <n v="48200"/>
    <n v="10000"/>
    <n v="26100"/>
    <n v="4300"/>
    <n v="3000"/>
    <n v="114600"/>
    <n v="47600"/>
    <n v="0.66"/>
    <n v="7"/>
    <n v="10"/>
    <n v="11600"/>
    <n v="0.1"/>
    <n v="27200"/>
    <n v="0.24"/>
    <n v="22000"/>
    <n v="47100"/>
    <n v="0.7"/>
    <n v="7700"/>
    <n v="1400"/>
    <n v="32500"/>
    <n v="16000"/>
    <n v="3800"/>
    <n v="0.38100000000000001"/>
    <n v="0.17"/>
    <n v="0.48499999999999999"/>
    <n v="0.38900000000000001"/>
    <n v="0.11799999999999999"/>
    <n v="7.8E-2"/>
    <n v="0.16900000000000001"/>
    <n v="9.8000000000000004E-2"/>
    <n v="0.71"/>
    <n v="518544000"/>
    <n v="2300"/>
    <n v="0.64"/>
    <n v="0.34"/>
    <n v="0.02"/>
    <n v="15700"/>
    <n v="59200"/>
    <n v="984000"/>
    <n v="323000"/>
    <n v="400000"/>
    <n v="8900"/>
    <n v="640200000"/>
    <n v="309200000"/>
    <n v="103900000"/>
    <n v="18700000"/>
    <n v="6900000"/>
    <n v="8800000"/>
    <n v="43400000"/>
    <n v="4500000"/>
    <n v="21500000"/>
    <n v="9.1999999999999998E-2"/>
    <n v="0.48099999999999998"/>
    <n v="0.28599999999999998"/>
    <n v="0.111"/>
    <n v="6.8000000000000005E-2"/>
    <n v="1E-3"/>
    <n v="0"/>
    <n v="1E-3"/>
    <n v="5.1999999999999998E-2"/>
    <n v="0.28000000000000003"/>
    <n v="0.05"/>
    <n v="5.0000000000000001E-3"/>
    <n v="0.01"/>
    <n v="7.0000000000000007E-2"/>
    <n v="0.34"/>
    <n v="0.1"/>
    <n v="0.05"/>
    <n v="0.1"/>
  </r>
  <r>
    <s v="Minnesota"/>
    <x v="3"/>
    <n v="3"/>
    <n v="1"/>
    <n v="1"/>
    <n v="16"/>
    <n v="1317567"/>
    <n v="1.21435949746768E-2"/>
    <n v="21"/>
    <n v="3496"/>
    <n v="2.6533755019668801"/>
    <n v="22"/>
    <n v="12084"/>
    <n v="9.171450104624661"/>
    <n v="1001"/>
    <n v="8.2836809003641182E-2"/>
    <n v="842"/>
    <n v="28"/>
    <n v="103626"/>
    <n v="30190"/>
    <n v="46616"/>
    <n v="38"/>
    <n v="71"/>
    <n v="103"/>
    <n v="104"/>
    <n v="66"/>
    <n v="20"/>
    <n v="3"/>
    <n v="1"/>
    <n v="17321"/>
    <n v="0"/>
    <n v="90.2"/>
    <n v="256857"/>
    <n v="204900"/>
    <n v="99000"/>
    <n v="0.72444555750340878"/>
    <s v="3 in 10"/>
    <n v="0.18824143702756646"/>
    <n v="38600"/>
    <n v="0.26665137637063679"/>
    <n v="54600"/>
    <n v="0.58791350897654238"/>
    <n v="120400"/>
    <n v="70200"/>
    <n v="0.62702231407627473"/>
    <n v="698000000"/>
    <n v="41500"/>
    <n v="1020"/>
    <n v="9.9316408398540307E-2"/>
    <n v="266100"/>
    <n v="138900"/>
    <n v="0.29391311419712673"/>
    <n v="0.37593831747523199"/>
    <n v="0.16985763001806717"/>
    <n v="0.23298154913528607"/>
    <n v="3.777052317108575E-2"/>
    <n v="7940"/>
    <n v="17070"/>
    <n v="67050"/>
    <n v="31200"/>
    <n v="15100"/>
    <n v="31800"/>
    <n v="3000"/>
    <n v="6100"/>
    <n v="86900"/>
    <n v="31300"/>
    <n v="0.7"/>
    <n v="3"/>
    <n v="5"/>
    <n v="6600"/>
    <n v="0.08"/>
    <n v="17600"/>
    <n v="0.2"/>
    <n v="16500"/>
    <n v="42300"/>
    <n v="0.77"/>
    <n v="7300"/>
    <n v="900"/>
    <n v="32600"/>
    <n v="16000"/>
    <n v="2500"/>
    <n v="0.38100000000000001"/>
    <n v="0.17"/>
    <n v="0.48499999999999999"/>
    <n v="0.38900000000000001"/>
    <n v="0.11799999999999999"/>
    <n v="7.8E-2"/>
    <n v="0.16900000000000001"/>
    <n v="9.8000000000000004E-2"/>
    <n v="0.74"/>
    <n v="209999000"/>
    <n v="13800"/>
    <n v="0.46"/>
    <n v="0.38"/>
    <n v="0.16"/>
    <n v="9700"/>
    <n v="55500"/>
    <n v="864000"/>
    <n v="253000"/>
    <n v="266000"/>
    <n v="12700"/>
    <n v="305400000"/>
    <n v="241000000"/>
    <n v="82100000"/>
    <n v="9200000"/>
    <n v="4100000"/>
    <n v="1300000"/>
    <n v="22100000"/>
    <n v="4500000"/>
    <n v="27800000"/>
    <n v="9.7000000000000003E-2"/>
    <n v="0.76900000000000002"/>
    <n v="6.7000000000000004E-2"/>
    <n v="5.8000000000000003E-2"/>
    <n v="0.05"/>
    <n v="6.0000000000000001E-3"/>
    <n v="0"/>
    <n v="6.0000000000000001E-3"/>
    <n v="4.9000000000000002E-2"/>
    <n v="0.24"/>
    <n v="0.12"/>
    <n v="3.0000000000000001E-3"/>
    <n v="0.25"/>
    <n v="0.09"/>
    <n v="0.22"/>
    <n v="0.01"/>
    <n v="0"/>
    <n v="7.0000000000000007E-2"/>
  </r>
  <r>
    <s v="Nebraska"/>
    <x v="3"/>
    <n v="3"/>
    <n v="1"/>
    <n v="1"/>
    <n v="6"/>
    <n v="482884"/>
    <n v="1.24253443891286E-2"/>
    <n v="20"/>
    <n v="1594"/>
    <n v="3.3009998260451701"/>
    <n v="13"/>
    <n v="15345"/>
    <n v="31.777818275196523"/>
    <n v="368"/>
    <n v="2.3981753014011079E-2"/>
    <n v="759"/>
    <n v="26"/>
    <n v="40621"/>
    <n v="26500"/>
    <n v="35319"/>
    <n v="38"/>
    <n v="80"/>
    <n v="102"/>
    <n v="102"/>
    <n v="66"/>
    <n v="16"/>
    <n v="2"/>
    <n v="3"/>
    <n v="10265"/>
    <n v="0"/>
    <n v="86.6"/>
    <n v="175884"/>
    <n v="52000"/>
    <n v="28000"/>
    <n v="0.73587164248062664"/>
    <s v="3 in 10"/>
    <n v="0.19875513889422522"/>
    <n v="10300"/>
    <n v="0.24912590771122295"/>
    <n v="13000"/>
    <n v="0.58264494563338076"/>
    <n v="30300"/>
    <n v="18900"/>
    <n v="0.60335861321776818"/>
    <n v="160000000"/>
    <n v="15700"/>
    <n v="860"/>
    <n v="0.10065468599566472"/>
    <n v="97100"/>
    <n v="50600"/>
    <n v="0.30458939871694485"/>
    <n v="0.38144702608486386"/>
    <n v="0.14783433342751751"/>
    <n v="0.20545472091975603"/>
    <n v="3.5743499642426818E-2"/>
    <n v="2400"/>
    <n v="4380"/>
    <n v="57150"/>
    <n v="11300"/>
    <n v="6700"/>
    <n v="5400"/>
    <n v="900"/>
    <n v="1900"/>
    <n v="28000"/>
    <n v="11600"/>
    <n v="0.71"/>
    <n v="3"/>
    <n v="5"/>
    <n v="2400"/>
    <n v="0.08"/>
    <n v="5800"/>
    <n v="0.21"/>
    <n v="5900"/>
    <n v="13600"/>
    <n v="0.76"/>
    <n v="2800"/>
    <n v="200"/>
    <n v="6900"/>
    <n v="3400"/>
    <n v="900"/>
    <n v="0.38100000000000001"/>
    <n v="0.17"/>
    <n v="0.48499999999999999"/>
    <n v="0.38900000000000001"/>
    <n v="0.11799999999999999"/>
    <n v="7.8E-2"/>
    <n v="0.16900000000000001"/>
    <n v="9.8000000000000004E-2"/>
    <n v="0.73"/>
    <n v="59758000"/>
    <n v="4500"/>
    <n v="0.38"/>
    <n v="0.46"/>
    <n v="0.16"/>
    <n v="2900"/>
    <n v="47900"/>
    <n v="371000"/>
    <n v="107000"/>
    <n v="97000"/>
    <n v="1800"/>
    <n v="76600000"/>
    <n v="32500000"/>
    <n v="31600000"/>
    <n v="1700000"/>
    <n v="1100000"/>
    <n v="200000"/>
    <n v="6300000"/>
    <n v="1600000"/>
    <n v="8400000"/>
    <n v="0.111"/>
    <n v="0.76600000000000001"/>
    <n v="4.2000000000000003E-2"/>
    <n v="0.12"/>
    <n v="2.1999999999999999E-2"/>
    <n v="6.0000000000000001E-3"/>
    <n v="0"/>
    <n v="6.0000000000000001E-3"/>
    <n v="4.3999999999999997E-2"/>
    <n v="0.26"/>
    <n v="0.12"/>
    <n v="0"/>
    <n v="0.09"/>
    <n v="0.04"/>
    <n v="0.37"/>
    <n v="0"/>
    <n v="0.08"/>
    <n v="0.04"/>
  </r>
  <r>
    <s v="Wisconsin"/>
    <x v="2"/>
    <n v="4"/>
    <n v="1"/>
    <n v="0"/>
    <n v="16"/>
    <n v="1274756"/>
    <n v="1.2551421605389501E-2"/>
    <n v="19"/>
    <n v="2726"/>
    <n v="2.13844845601824"/>
    <n v="31"/>
    <n v="11911"/>
    <n v="9.3437489213622058"/>
    <n v="710"/>
    <n v="5.9608765007136258E-2"/>
    <n v="817"/>
    <n v="25"/>
    <n v="126726"/>
    <n v="26500"/>
    <n v="38600"/>
    <n v="35"/>
    <n v="81"/>
    <n v="101"/>
    <n v="103"/>
    <n v="69"/>
    <n v="17"/>
    <n v="3"/>
    <n v="1"/>
    <n v="28737"/>
    <n v="0"/>
    <n v="88.4"/>
    <n v="202029"/>
    <n v="129000"/>
    <n v="78000"/>
    <n v="0.76845263900577188"/>
    <s v="3 in 10"/>
    <n v="0.25624292778199742"/>
    <n v="33100"/>
    <n v="0.30856571543719868"/>
    <n v="39800"/>
    <n v="0.50557252026723298"/>
    <n v="65200"/>
    <n v="39900"/>
    <n v="0.56247810639043183"/>
    <n v="465000000"/>
    <n v="29700"/>
    <n v="870"/>
    <n v="1.8968343902065147E-2"/>
    <n v="302200"/>
    <n v="161900"/>
    <n v="0.27036190093635853"/>
    <n v="0.36088787931604888"/>
    <n v="0.15931619675145667"/>
    <n v="0.23425916207024486"/>
    <n v="3.5553471794460459E-2"/>
    <n v="4520"/>
    <n v="18390"/>
    <n v="57800"/>
    <n v="26700"/>
    <n v="10200"/>
    <n v="29600"/>
    <n v="2100"/>
    <n v="5400"/>
    <n v="58700"/>
    <n v="27300"/>
    <n v="0.71"/>
    <n v="3"/>
    <n v="5"/>
    <n v="6300"/>
    <n v="0.11"/>
    <n v="14900"/>
    <n v="0.25"/>
    <n v="11600"/>
    <n v="25600"/>
    <n v="0.69"/>
    <n v="5700"/>
    <n v="400"/>
    <n v="36600"/>
    <n v="18000"/>
    <n v="2200"/>
    <n v="0.38100000000000001"/>
    <n v="0.17"/>
    <n v="0.48499999999999999"/>
    <n v="0.38900000000000001"/>
    <n v="0.11799999999999999"/>
    <n v="7.8E-2"/>
    <n v="0.16900000000000001"/>
    <n v="9.8000000000000004E-2"/>
    <n v="0.71"/>
    <n v="144693000"/>
    <n v="8800"/>
    <n v="0.51"/>
    <n v="0.35"/>
    <n v="0.14000000000000001"/>
    <n v="5900"/>
    <n v="48500"/>
    <n v="1034000"/>
    <n v="319000"/>
    <n v="302000"/>
    <n v="4200"/>
    <n v="171000000"/>
    <n v="195500000"/>
    <n v="45000000"/>
    <n v="6400000"/>
    <n v="2700000"/>
    <n v="300000"/>
    <n v="17900000"/>
    <n v="5400000"/>
    <n v="20700000"/>
    <n v="0.113"/>
    <n v="0.79300000000000004"/>
    <n v="5.8000000000000003E-2"/>
    <n v="7.4999999999999997E-2"/>
    <n v="0.03"/>
    <n v="5.0000000000000001E-3"/>
    <n v="0"/>
    <n v="5.0000000000000001E-3"/>
    <n v="3.9E-2"/>
    <n v="0.15"/>
    <n v="0.05"/>
    <n v="0.03"/>
    <n v="0.33"/>
    <n v="0.05"/>
    <n v="0.12"/>
    <n v="0"/>
    <n v="0.02"/>
    <n v="0.24"/>
  </r>
  <r>
    <s v="Nevada"/>
    <x v="3"/>
    <n v="3"/>
    <n v="1"/>
    <n v="1"/>
    <n v="10"/>
    <n v="698748"/>
    <n v="1.43113110878313E-2"/>
    <n v="18"/>
    <n v="2145"/>
    <n v="3.0697762283398302"/>
    <n v="18"/>
    <n v="2470"/>
    <n v="3.5348938386943503"/>
    <n v="727"/>
    <n v="0.294331983805668"/>
    <n v="915"/>
    <n v="21"/>
    <n v="83994"/>
    <n v="26500"/>
    <n v="49294"/>
    <n v="17"/>
    <n v="30"/>
    <n v="74"/>
    <n v="95"/>
    <n v="86"/>
    <n v="51"/>
    <n v="15"/>
    <n v="2"/>
    <n v="33810"/>
    <n v="0"/>
    <n v="117.9"/>
    <n v="301753"/>
    <n v="55900"/>
    <n v="27000"/>
    <n v="0.70555044219456564"/>
    <s v="4 in 10"/>
    <n v="0.16270628832984677"/>
    <n v="9100"/>
    <n v="0.28010513329399772"/>
    <n v="15700"/>
    <n v="0.62434515188900208"/>
    <n v="34900"/>
    <n v="21300"/>
    <n v="0.47915993537964457"/>
    <n v="234000000"/>
    <n v="3900"/>
    <n v="1170"/>
    <n v="7.8837534096549866E-2"/>
    <n v="242100"/>
    <n v="116800"/>
    <n v="0.31484786732881603"/>
    <n v="0.31729051897254906"/>
    <n v="0.14091419801940408"/>
    <n v="0.19013151077990656"/>
    <n v="4.8800076840135292E-2"/>
    <n v="6900"/>
    <n v="18650"/>
    <n v="57650"/>
    <n v="15500"/>
    <n v="2800"/>
    <n v="3300"/>
    <n v="700"/>
    <n v="1600"/>
    <n v="37100"/>
    <n v="15300"/>
    <n v="0.69"/>
    <n v="3"/>
    <n v="4"/>
    <n v="3900"/>
    <n v="0.1"/>
    <n v="8300"/>
    <n v="0.22"/>
    <n v="7100"/>
    <n v="16900"/>
    <n v="0.73"/>
    <n v="7400"/>
    <n v="300"/>
    <n v="40700"/>
    <n v="20000"/>
    <n v="1200"/>
    <n v="0.38100000000000001"/>
    <n v="0.17"/>
    <n v="0.48499999999999999"/>
    <n v="0.38900000000000001"/>
    <n v="0.11799999999999999"/>
    <n v="7.8E-2"/>
    <n v="0.16900000000000001"/>
    <n v="9.8000000000000004E-2"/>
    <n v="0.6"/>
    <n v="128510000"/>
    <n v="2100"/>
    <n v="0.69"/>
    <n v="0.25"/>
    <n v="0.06"/>
    <n v="4600"/>
    <n v="43900"/>
    <n v="615000"/>
    <n v="225000"/>
    <n v="242000"/>
    <n v="3600"/>
    <n v="158500000"/>
    <n v="28400000"/>
    <n v="18000000"/>
    <n v="2000000"/>
    <n v="2000000"/>
    <n v="500000"/>
    <n v="10600000"/>
    <n v="2000000"/>
    <n v="12400000"/>
    <n v="0.13100000000000001"/>
    <n v="0.45100000000000001"/>
    <n v="8.5999999999999993E-2"/>
    <n v="0.30099999999999999"/>
    <n v="8.4000000000000005E-2"/>
    <n v="6.0000000000000001E-3"/>
    <n v="7.0000000000000001E-3"/>
    <n v="1.3000000000000001E-2"/>
    <n v="6.6000000000000003E-2"/>
    <n v="0.31"/>
    <n v="5.0000000000000001E-3"/>
    <n v="0.06"/>
    <n v="0.09"/>
    <n v="0.18"/>
    <n v="0"/>
    <n v="0"/>
    <n v="0.27"/>
    <n v="0.08"/>
  </r>
  <r>
    <s v="New Mexico"/>
    <x v="2"/>
    <n v="4"/>
    <n v="1"/>
    <n v="0"/>
    <n v="7"/>
    <n v="473221"/>
    <n v="1.4792242947798099E-2"/>
    <n v="16"/>
    <n v="737"/>
    <n v="1.5574118646467501"/>
    <n v="40"/>
    <n v="5288"/>
    <n v="11.174482958279535"/>
    <n v="319"/>
    <n v="6.0325264750378214E-2"/>
    <n v="842"/>
    <n v="27"/>
    <n v="43226"/>
    <n v="26500"/>
    <n v="36528"/>
    <n v="36"/>
    <n v="53"/>
    <n v="95"/>
    <n v="101"/>
    <n v="73"/>
    <n v="27"/>
    <n v="8"/>
    <n v="2"/>
    <n v="17415"/>
    <n v="0"/>
    <n v="84.3"/>
    <n v="203675"/>
    <n v="51500"/>
    <n v="27000"/>
    <n v="0.7168587414457992"/>
    <s v="4 in 10"/>
    <n v="0.17442582247051522"/>
    <n v="9000"/>
    <n v="0.25500465549348234"/>
    <n v="13100"/>
    <n v="0.63367085661080069"/>
    <n v="32600"/>
    <n v="20100"/>
    <n v="0.55628194460953284"/>
    <n v="168000000"/>
    <n v="19900"/>
    <n v="850"/>
    <n v="0.11032386556682565"/>
    <n v="129900"/>
    <n v="62100"/>
    <n v="0.34839308239318911"/>
    <n v="0.30778440383165961"/>
    <n v="0.10390164768831094"/>
    <n v="0.18317611835293623"/>
    <n v="3.7734884506975437E-2"/>
    <n v="3330"/>
    <n v="11550"/>
    <n v="44200"/>
    <n v="12100"/>
    <n v="3700"/>
    <n v="5300"/>
    <n v="900"/>
    <n v="3100"/>
    <n v="27300"/>
    <n v="12400"/>
    <n v="0.71"/>
    <n v="7"/>
    <n v="10"/>
    <n v="3300"/>
    <n v="0.12"/>
    <n v="7700"/>
    <n v="0.28000000000000003"/>
    <n v="5300"/>
    <n v="11400"/>
    <n v="0.68"/>
    <n v="2300"/>
    <n v="600"/>
    <n v="19800"/>
    <n v="9800"/>
    <n v="1000"/>
    <n v="0.38100000000000001"/>
    <n v="0.17"/>
    <n v="0.48499999999999999"/>
    <n v="0.38900000000000001"/>
    <n v="0.11799999999999999"/>
    <n v="7.8E-2"/>
    <n v="0.16900000000000001"/>
    <n v="9.8000000000000004E-2"/>
    <n v="0.67"/>
    <n v="70574000"/>
    <n v="7400"/>
    <n v="0.38"/>
    <n v="0.34"/>
    <n v="0.27"/>
    <n v="1900"/>
    <n v="40300"/>
    <n v="340000"/>
    <n v="102000"/>
    <n v="130000"/>
    <n v="2000"/>
    <n v="82200000"/>
    <n v="35500000"/>
    <n v="14700000"/>
    <n v="2800000"/>
    <n v="1400000"/>
    <n v="600000"/>
    <n v="7700000"/>
    <n v="1600000"/>
    <n v="21100000"/>
    <n v="0.191"/>
    <n v="0.34799999999999998"/>
    <n v="1.6E-2"/>
    <n v="0.503"/>
    <n v="1.4E-2"/>
    <n v="8.1000000000000003E-2"/>
    <n v="0"/>
    <n v="8.1000000000000003E-2"/>
    <n v="3.6999999999999998E-2"/>
    <n v="0.15"/>
    <n v="0.04"/>
    <n v="0.02"/>
    <n v="0.13"/>
    <n v="0.02"/>
    <n v="0.41"/>
    <n v="0.17"/>
    <n v="2E-3"/>
    <n v="0.06"/>
  </r>
  <r>
    <s v="Arkansas"/>
    <x v="3"/>
    <n v="3"/>
    <n v="1"/>
    <n v="1"/>
    <n v="11"/>
    <n v="703389"/>
    <n v="1.5638572681688199E-2"/>
    <n v="15"/>
    <n v="2205"/>
    <n v="3.1348229784656798"/>
    <n v="14"/>
    <n v="22269"/>
    <n v="31.659579549865008"/>
    <n v="768"/>
    <n v="3.4487404014549375E-2"/>
    <n v="697"/>
    <n v="26"/>
    <n v="53551"/>
    <n v="26500"/>
    <n v="30965"/>
    <n v="47"/>
    <n v="73"/>
    <n v="104"/>
    <n v="105"/>
    <n v="68"/>
    <n v="26"/>
    <n v="3"/>
    <n v="1"/>
    <n v="4726"/>
    <n v="0"/>
    <n v="79.099999999999994"/>
    <n v="128101"/>
    <n v="96600"/>
    <n v="52000"/>
    <n v="0.71715230001348984"/>
    <s v="3 in 10"/>
    <n v="0.17437446341942758"/>
    <n v="16900"/>
    <n v="0.23782285341911727"/>
    <n v="23000"/>
    <n v="0.60905903162075781"/>
    <n v="58800"/>
    <n v="37700"/>
    <n v="0.48753376272595056"/>
    <n v="274000000"/>
    <n v="48400"/>
    <n v="740"/>
    <n v="1.1587512437468236E-2"/>
    <n v="181100"/>
    <n v="87800"/>
    <n v="0.34418996408968844"/>
    <n v="0.2810270765243208"/>
    <n v="0.10199019786248645"/>
    <n v="0.23854949767459663"/>
    <n v="3.2578287231814961E-2"/>
    <n v="2370"/>
    <n v="13910"/>
    <n v="43700"/>
    <n v="22400"/>
    <n v="9900"/>
    <n v="10600"/>
    <n v="2300"/>
    <n v="5800"/>
    <n v="46900"/>
    <n v="20800"/>
    <n v="0.7"/>
    <n v="2"/>
    <n v="3"/>
    <n v="4200"/>
    <n v="0.09"/>
    <n v="11200"/>
    <n v="0.24"/>
    <n v="10100"/>
    <n v="21400"/>
    <n v="0.72"/>
    <n v="2500"/>
    <n v="500"/>
    <n v="23600"/>
    <n v="116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8382000"/>
    <n v="20100"/>
    <n v="0.09"/>
    <n v="0.48"/>
    <n v="0.43"/>
    <n v="2800"/>
    <n v="37200"/>
    <n v="563000"/>
    <n v="171000"/>
    <n v="181000"/>
    <n v="1300"/>
    <n v="111800000"/>
    <n v="71000000"/>
    <n v="50000000"/>
    <n v="4400000"/>
    <n v="3200000"/>
    <n v="800000"/>
    <n v="3600000"/>
    <n v="2300000"/>
    <n v="26700000"/>
    <n v="0.17"/>
    <n v="0.68300000000000005"/>
    <n v="0.14399999999999999"/>
    <n v="8.3000000000000004E-2"/>
    <n v="1.4E-2"/>
    <n v="4.0000000000000001E-3"/>
    <n v="4.0000000000000001E-3"/>
    <n v="8.0000000000000002E-3"/>
    <n v="6.8000000000000005E-2"/>
    <n v="0.04"/>
    <n v="0.13"/>
    <n v="3.0000000000000001E-3"/>
    <n v="0.06"/>
    <n v="0.17"/>
    <n v="0"/>
    <n v="0.34"/>
    <n v="0.04"/>
    <n v="0.22"/>
  </r>
  <r>
    <s v="Florida"/>
    <x v="2"/>
    <n v="4"/>
    <n v="1"/>
    <n v="0"/>
    <n v="75"/>
    <n v="4289280"/>
    <n v="1.74854521038495E-2"/>
    <n v="14"/>
    <n v="10024"/>
    <n v="2.3369889585198398"/>
    <n v="26"/>
    <n v="36161"/>
    <n v="8.4305524470307383"/>
    <n v="3938"/>
    <n v="0.10890185559027682"/>
    <n v="1021"/>
    <n v="21"/>
    <n v="443892"/>
    <n v="26500"/>
    <n v="54870"/>
    <n v="23"/>
    <n v="33"/>
    <n v="71"/>
    <n v="92"/>
    <n v="83"/>
    <n v="56"/>
    <n v="19"/>
    <n v="4"/>
    <n v="127388"/>
    <n v="0"/>
    <n v="99"/>
    <n v="245169"/>
    <n v="454500"/>
    <n v="212000"/>
    <n v="0.70243657360326006"/>
    <s v="5 in 10"/>
    <n v="0.20049670476642997"/>
    <n v="91100"/>
    <n v="0.23704784028016085"/>
    <n v="107800"/>
    <n v="0.62111853161928399"/>
    <n v="282300"/>
    <n v="172700"/>
    <n v="0.56696039140823529"/>
    <n v="2007000000"/>
    <n v="23100"/>
    <n v="1240"/>
    <n v="0.22304121906444643"/>
    <n v="1645200"/>
    <n v="766200"/>
    <n v="0.30339788144942537"/>
    <n v="0.35036715759329451"/>
    <n v="0.14216314495427593"/>
    <n v="0.15851814623699123"/>
    <n v="3.1262049813291795E-2"/>
    <n v="27490"/>
    <n v="91070"/>
    <n v="50400"/>
    <n v="103900"/>
    <n v="24500"/>
    <n v="40200"/>
    <n v="9000"/>
    <n v="12300"/>
    <n v="261000"/>
    <n v="101300"/>
    <n v="0.68"/>
    <n v="4"/>
    <n v="5"/>
    <n v="30300"/>
    <n v="0.12"/>
    <n v="56100"/>
    <n v="0.22"/>
    <n v="50000"/>
    <n v="117400"/>
    <n v="0.73"/>
    <n v="33600"/>
    <n v="5900"/>
    <n v="143300"/>
    <n v="70500"/>
    <n v="8000"/>
    <n v="0.38100000000000001"/>
    <n v="0.17"/>
    <n v="0.48499999999999999"/>
    <n v="0.38900000000000001"/>
    <n v="0.11799999999999999"/>
    <n v="7.8E-2"/>
    <n v="0.16900000000000001"/>
    <n v="9.8000000000000004E-2"/>
    <n v="0.7"/>
    <n v="830291000"/>
    <n v="7200"/>
    <n v="0.53"/>
    <n v="0.44"/>
    <n v="0.03"/>
    <n v="16600"/>
    <n v="41200"/>
    <n v="3666000"/>
    <n v="1263000"/>
    <n v="1645000"/>
    <n v="22400"/>
    <n v="1239200000"/>
    <n v="403600000"/>
    <n v="143200000"/>
    <n v="39300000"/>
    <n v="8800000"/>
    <n v="20100000"/>
    <n v="71500000"/>
    <n v="13300000"/>
    <n v="67900000"/>
    <n v="0.14000000000000001"/>
    <n v="0.51200000000000001"/>
    <n v="0.14399999999999999"/>
    <n v="0.27"/>
    <n v="2.8000000000000001E-2"/>
    <n v="1E-3"/>
    <n v="0"/>
    <n v="1E-3"/>
    <n v="4.5999999999999999E-2"/>
    <n v="0.19"/>
    <n v="0.05"/>
    <n v="0.03"/>
    <n v="0.34"/>
    <n v="0.06"/>
    <n v="0"/>
    <n v="0"/>
    <n v="0.28999999999999998"/>
    <n v="0.05"/>
  </r>
  <r>
    <s v="Arizona"/>
    <x v="3"/>
    <n v="3"/>
    <n v="1"/>
    <n v="1"/>
    <n v="31"/>
    <n v="1613988"/>
    <n v="1.9207082084872901E-2"/>
    <n v="13"/>
    <n v="6134"/>
    <n v="3.8005239196326102"/>
    <n v="8"/>
    <n v="7170"/>
    <n v="4.4424122112432061"/>
    <n v="1977"/>
    <n v="0.27573221757322175"/>
    <n v="970"/>
    <n v="20"/>
    <n v="136282"/>
    <n v="26500"/>
    <n v="48747"/>
    <n v="24"/>
    <n v="40"/>
    <n v="86"/>
    <n v="100"/>
    <n v="80"/>
    <n v="44"/>
    <n v="11"/>
    <n v="1"/>
    <n v="84989"/>
    <n v="0"/>
    <n v="107.7"/>
    <n v="268765"/>
    <n v="103100"/>
    <n v="49000"/>
    <n v="0.70465267703133394"/>
    <s v="4 in 10"/>
    <n v="0.17493265112312731"/>
    <n v="18100"/>
    <n v="0.25366784890594413"/>
    <n v="26200"/>
    <n v="0.61566563947516328"/>
    <n v="63500"/>
    <n v="37500"/>
    <n v="0.5101003602676274"/>
    <n v="395000000"/>
    <n v="7300"/>
    <n v="1100"/>
    <n v="0.17267297584113561"/>
    <n v="470500"/>
    <n v="213000"/>
    <n v="0.33280069297841047"/>
    <n v="0.3321108298538944"/>
    <n v="0.11587848164345385"/>
    <n v="0.16211913557086272"/>
    <n v="3.5266897754703166E-2"/>
    <n v="10980"/>
    <n v="18290"/>
    <n v="52700"/>
    <n v="22100"/>
    <n v="4400"/>
    <n v="8500"/>
    <n v="2300"/>
    <n v="3300"/>
    <n v="58100"/>
    <n v="21800"/>
    <n v="0.68"/>
    <n v="3"/>
    <n v="4"/>
    <n v="5600"/>
    <n v="0.1"/>
    <n v="12000"/>
    <n v="0.21"/>
    <n v="10600"/>
    <n v="26600"/>
    <n v="0.74"/>
    <n v="9700"/>
    <n v="1400"/>
    <n v="46700"/>
    <n v="23000"/>
    <n v="1700"/>
    <n v="0.38100000000000001"/>
    <n v="0.17"/>
    <n v="0.48499999999999999"/>
    <n v="0.38900000000000001"/>
    <n v="0.11799999999999999"/>
    <n v="7.8E-2"/>
    <n v="0.16900000000000001"/>
    <n v="9.8000000000000004E-2"/>
    <n v="0.61"/>
    <n v="155457000"/>
    <n v="2500"/>
    <n v="0.6"/>
    <n v="0.36"/>
    <n v="0.04"/>
    <n v="4200"/>
    <n v="42300"/>
    <n v="1229000"/>
    <n v="416000"/>
    <n v="471000"/>
    <n v="9000"/>
    <n v="224100000"/>
    <n v="71600000"/>
    <n v="26100000"/>
    <n v="8700000"/>
    <n v="2200000"/>
    <n v="1100000"/>
    <n v="36300000"/>
    <n v="4900000"/>
    <n v="20300000"/>
    <n v="0.151"/>
    <n v="0.52100000000000002"/>
    <n v="4.1000000000000002E-2"/>
    <n v="0.32400000000000001"/>
    <n v="3.3000000000000002E-2"/>
    <n v="3.3000000000000002E-2"/>
    <n v="2E-3"/>
    <n v="3.5000000000000003E-2"/>
    <n v="4.7E-2"/>
    <n v="0.11"/>
    <n v="2E-3"/>
    <n v="0.04"/>
    <n v="0"/>
    <n v="0.09"/>
    <n v="0"/>
    <n v="0"/>
    <n v="0.67"/>
    <n v="0.08"/>
  </r>
  <r>
    <s v="Georgia"/>
    <x v="2"/>
    <n v="4"/>
    <n v="1"/>
    <n v="0"/>
    <n v="58"/>
    <n v="2524302"/>
    <n v="2.2976648594344101E-2"/>
    <n v="12"/>
    <n v="3592"/>
    <n v="1.4229676163945499"/>
    <n v="43"/>
    <n v="16043"/>
    <n v="6.355420231018317"/>
    <n v="1395"/>
    <n v="8.6953811631241038E-2"/>
    <n v="793"/>
    <n v="24"/>
    <n v="213289"/>
    <n v="26500"/>
    <n v="43618"/>
    <n v="34"/>
    <n v="53"/>
    <n v="97"/>
    <n v="105"/>
    <n v="77"/>
    <n v="38"/>
    <n v="7"/>
    <n v="1"/>
    <n v="283756"/>
    <n v="0"/>
    <n v="74.400000000000006"/>
    <n v="201294"/>
    <n v="303100"/>
    <n v="139000"/>
    <n v="0.68014581545942909"/>
    <s v="4 in 10"/>
    <n v="0.14625576530982562"/>
    <n v="44300"/>
    <n v="0.18413360342586421"/>
    <n v="55800"/>
    <n v="0.68427216881223074"/>
    <n v="207400"/>
    <n v="128800"/>
    <n v="0.54604966490957996"/>
    <n v="1068000000"/>
    <n v="64600"/>
    <n v="1050"/>
    <n v="6.7260043623556837E-2"/>
    <n v="749400"/>
    <n v="340000"/>
    <n v="0.35242860679672705"/>
    <n v="0.32325832782388758"/>
    <n v="9.5826722738907646E-2"/>
    <n v="0.15898105227979153"/>
    <n v="2.8732983314966088E-2"/>
    <n v="10230"/>
    <n v="38890"/>
    <n v="53800"/>
    <n v="57600"/>
    <n v="27500"/>
    <n v="31800"/>
    <n v="3300"/>
    <n v="8300"/>
    <n v="159400"/>
    <n v="55300"/>
    <n v="0.65"/>
    <n v="3"/>
    <n v="4"/>
    <n v="12900"/>
    <n v="0.08"/>
    <n v="24900"/>
    <n v="0.16"/>
    <n v="33300"/>
    <n v="76500"/>
    <n v="0.78"/>
    <n v="12900"/>
    <n v="1800"/>
    <n v="78100"/>
    <n v="38400"/>
    <n v="4400"/>
    <n v="0.38100000000000001"/>
    <n v="0.17"/>
    <n v="0.48499999999999999"/>
    <n v="0.38900000000000001"/>
    <n v="0.11799999999999999"/>
    <n v="7.8E-2"/>
    <n v="0.16900000000000001"/>
    <n v="9.8000000000000004E-2"/>
    <n v="0.71"/>
    <n v="403223000"/>
    <n v="12900"/>
    <n v="0.15"/>
    <n v="0.76"/>
    <n v="0.08"/>
    <n v="10000"/>
    <n v="42500"/>
    <n v="1952000"/>
    <n v="649000"/>
    <n v="749000"/>
    <n v="10500"/>
    <n v="532300000"/>
    <n v="270800000"/>
    <n v="149600000"/>
    <n v="11900000"/>
    <n v="2700000"/>
    <n v="12700000"/>
    <n v="31800000"/>
    <n v="7300000"/>
    <n v="49000000"/>
    <n v="0.151"/>
    <n v="0.503"/>
    <n v="0.30299999999999999"/>
    <n v="0.1"/>
    <n v="4.2999999999999997E-2"/>
    <n v="2E-3"/>
    <n v="0"/>
    <n v="2E-3"/>
    <n v="4.8000000000000001E-2"/>
    <n v="0.21"/>
    <n v="0.01"/>
    <n v="0.02"/>
    <n v="0"/>
    <n v="0.06"/>
    <n v="0"/>
    <n v="0"/>
    <n v="0.59"/>
    <n v="0.11"/>
  </r>
  <r>
    <s v="Rhode Island"/>
    <x v="3"/>
    <s v="Not Inlcuded"/>
    <n v="1"/>
    <n v="1"/>
    <n v="3"/>
    <n v="208827"/>
    <n v="1.43659584249163E-2"/>
    <n v="17"/>
    <n v="606"/>
    <n v="2.9019236018330901"/>
    <n v="19"/>
    <n v="2882"/>
    <n v="13.800897393536276"/>
    <n v="231"/>
    <n v="8.0152671755725186E-2"/>
    <n v="1177"/>
    <n v="32"/>
    <n v="24049"/>
    <n v="29350"/>
    <n v="50579"/>
    <n v="53"/>
    <n v="70"/>
    <n v="96"/>
    <n v="103"/>
    <n v="60"/>
    <n v="23"/>
    <n v="6"/>
    <n v="3"/>
    <n v="11102"/>
    <n v="1"/>
    <n v="121.7"/>
    <n v="300808"/>
    <n v="62400"/>
    <n v="37000"/>
    <n v="0.75240251572327044"/>
    <s v="4 in 10"/>
    <n v="0.31435845703031179"/>
    <n v="19600"/>
    <n v="0.30372612127908283"/>
    <n v="19000"/>
    <n v="0.43938447743030534"/>
    <n v="27400"/>
    <n v="15500"/>
    <n v="0.57087357087357082"/>
    <n v="372000000"/>
    <n v="0"/>
    <n v="1040"/>
    <n v="0.18495707038665696"/>
    <n v="75000"/>
    <n v="38400"/>
    <n v="0.27951100416814945"/>
    <n v="0.30490866053819138"/>
    <n v="0.16251298366852379"/>
    <n v="0.22185211300917174"/>
    <n v="3.4040871024763872E-2"/>
    <n v="1100"/>
    <n v="1480"/>
    <n v="63350"/>
    <n v="9100"/>
    <n v="8700"/>
    <n v="15700"/>
    <n v="1700"/>
    <n v="400"/>
    <n v="22600"/>
    <n v="9500"/>
    <n v="0.66"/>
    <n v="3"/>
    <n v="5"/>
    <n v="1900"/>
    <n v="0.08"/>
    <n v="5300"/>
    <n v="0.23"/>
    <n v="4600"/>
    <n v="9300"/>
    <n v="0.7"/>
    <n v="1200"/>
    <n v="100"/>
    <n v="2100"/>
    <n v="1000"/>
    <n v="700"/>
    <n v="0.38100000000000001"/>
    <n v="0.17"/>
    <n v="0.48499999999999999"/>
    <n v="0.38900000000000001"/>
    <n v="0.11799999999999999"/>
    <n v="7.8E-2"/>
    <n v="0.16900000000000001"/>
    <n v="9.8000000000000004E-2"/>
    <n v="0.76"/>
    <n v="73923000"/>
    <s v=" -   "/>
    <n v="0.75"/>
    <n v="0.25"/>
    <n v="0"/>
    <n v="1900"/>
    <n v="52900"/>
    <n v="213000"/>
    <n v="65000"/>
    <n v="75000"/>
    <n v="1800"/>
    <n v="91700000"/>
    <n v="196000000"/>
    <n v="61700000"/>
    <n v="7100000"/>
    <n v="4600000"/>
    <n v="1200000"/>
    <n v="5500000"/>
    <n v="1400000"/>
    <n v="2800000"/>
    <n v="0.124"/>
    <n v="0.68899999999999995"/>
    <n v="4.2999999999999997E-2"/>
    <n v="0.17399999999999999"/>
    <n v="0.03"/>
    <n v="2E-3"/>
    <n v="0"/>
    <n v="2E-3"/>
    <n v="0.06"/>
    <n v="0.12"/>
    <n v="7.0000000000000007E-2"/>
    <n v="0.13"/>
    <n v="0.2"/>
    <n v="0.08"/>
    <n v="0.12"/>
    <n v="0.01"/>
    <n v="0.15"/>
    <n v="0.13"/>
  </r>
  <r>
    <s v="Mississippi"/>
    <x v="2"/>
    <n v="4"/>
    <n v="1"/>
    <n v="0"/>
    <n v="20"/>
    <n v="692835"/>
    <n v="2.8866901931917401E-2"/>
    <n v="11"/>
    <n v="1594"/>
    <n v="2.3006920839738099"/>
    <n v="27"/>
    <n v="19340"/>
    <n v="27.914294168164137"/>
    <n v="566"/>
    <n v="2.9265770423991727E-2"/>
    <n v="727"/>
    <n v="31"/>
    <n v="52421"/>
    <n v="26500"/>
    <n v="32603"/>
    <n v="51"/>
    <n v="63"/>
    <n v="100"/>
    <n v="105"/>
    <n v="69"/>
    <n v="35"/>
    <n v="5"/>
    <n v="0"/>
    <n v="56448"/>
    <n v="0"/>
    <n v="66.3"/>
    <n v="126502"/>
    <n v="136300"/>
    <n v="62000"/>
    <n v="0.669879035488264"/>
    <s v="4 in 10"/>
    <n v="0.12066664711403097"/>
    <n v="16500"/>
    <n v="0.15872829657437823"/>
    <n v="21600"/>
    <n v="0.72397788596902868"/>
    <n v="98700"/>
    <n v="63500"/>
    <n v="0.48076468402742595"/>
    <n v="429000000"/>
    <n v="83100"/>
    <n v="780"/>
    <n v="8.0922286267665441E-2"/>
    <n v="206300"/>
    <n v="91600"/>
    <n v="0.38720181305010448"/>
    <n v="0.26276534519617978"/>
    <n v="7.3805700254973586E-2"/>
    <n v="0.18363421515799555"/>
    <n v="2.0031350770897148E-2"/>
    <n v="1110"/>
    <n v="7000"/>
    <n v="43200"/>
    <n v="25600"/>
    <n v="8000"/>
    <n v="17200"/>
    <n v="1400"/>
    <n v="9100"/>
    <n v="69200"/>
    <n v="25600"/>
    <n v="0.66"/>
    <n v="7"/>
    <n v="10"/>
    <n v="3700"/>
    <n v="0.05"/>
    <n v="11100"/>
    <n v="0.16"/>
    <n v="15800"/>
    <n v="34800"/>
    <n v="0.81"/>
    <n v="1700"/>
    <n v="200"/>
    <n v="20800"/>
    <n v="10200"/>
    <n v="2000"/>
    <n v="0.38100000000000001"/>
    <n v="0.17"/>
    <n v="0.48499999999999999"/>
    <n v="0.38900000000000001"/>
    <n v="0.11799999999999999"/>
    <n v="7.8E-2"/>
    <n v="0.16900000000000001"/>
    <n v="9.8000000000000004E-2"/>
    <n v="0.64"/>
    <n v="146453000"/>
    <n v="31500"/>
    <n v="0.03"/>
    <n v="0.52"/>
    <n v="0.46"/>
    <n v="3500"/>
    <n v="35200"/>
    <n v="525000"/>
    <n v="151000"/>
    <n v="206000"/>
    <n v="1600"/>
    <n v="179400000"/>
    <n v="134100000"/>
    <n v="44300000"/>
    <n v="4400000"/>
    <n v="1900000"/>
    <n v="2500000"/>
    <n v="1500000"/>
    <n v="2500000"/>
    <n v="58200000"/>
    <n v="0.20300000000000001"/>
    <n v="0.55900000000000005"/>
    <n v="0.35699999999999998"/>
    <n v="3.1E-2"/>
    <n v="8.0000000000000002E-3"/>
    <n v="4.0000000000000001E-3"/>
    <n v="0"/>
    <n v="4.0000000000000001E-3"/>
    <n v="0.04"/>
    <n v="0.06"/>
    <n v="0.34"/>
    <n v="0.01"/>
    <n v="0.03"/>
    <n v="0.12"/>
    <n v="0"/>
    <n v="0"/>
    <n v="0.27"/>
    <n v="0.17"/>
  </r>
  <r>
    <s v="Oklahoma"/>
    <x v="3"/>
    <n v="3"/>
    <n v="1"/>
    <n v="1"/>
    <n v="36"/>
    <n v="961530"/>
    <n v="3.7440329474899302E-2"/>
    <n v="10"/>
    <n v="2600"/>
    <n v="2.7040237954093902"/>
    <n v="21"/>
    <n v="11507"/>
    <n v="11.967385312990753"/>
    <n v="1494"/>
    <n v="0.12983401407838707"/>
    <n v="762"/>
    <n v="25"/>
    <n v="81638"/>
    <n v="26500"/>
    <n v="34539"/>
    <n v="39"/>
    <n v="68"/>
    <n v="101"/>
    <n v="104"/>
    <n v="70"/>
    <n v="21"/>
    <n v="4"/>
    <n v="2"/>
    <n v="31171"/>
    <n v="0"/>
    <n v="74.7"/>
    <n v="128934"/>
    <n v="105300"/>
    <n v="54000"/>
    <n v="0.71462760767073763"/>
    <s v="3 in 10"/>
    <n v="0.16017505055011819"/>
    <n v="16900"/>
    <n v="0.24689342231419864"/>
    <n v="26000"/>
    <n v="0.63170085721608871"/>
    <n v="66500"/>
    <n v="43000"/>
    <n v="0.41497789240972732"/>
    <n v="342000000"/>
    <n v="34500"/>
    <n v="810"/>
    <n v="8.7987266682467716E-2"/>
    <n v="227000"/>
    <n v="108900"/>
    <n v="0.34246693049130772"/>
    <n v="0.32371270675371905"/>
    <n v="0.10210553335057633"/>
    <n v="0.20990707841398898"/>
    <n v="3.4541610026331084E-2"/>
    <n v="3930"/>
    <n v="23370"/>
    <n v="48250"/>
    <n v="23300"/>
    <n v="10700"/>
    <n v="11800"/>
    <n v="1700"/>
    <n v="4800"/>
    <n v="51900"/>
    <n v="23400"/>
    <n v="0.72"/>
    <n v="3"/>
    <n v="5"/>
    <n v="4600"/>
    <n v="0.09"/>
    <n v="13100"/>
    <n v="0.25"/>
    <n v="11000"/>
    <n v="24500"/>
    <n v="0.73"/>
    <n v="4100"/>
    <n v="700"/>
    <n v="51700"/>
    <n v="25400"/>
    <n v="1800"/>
    <n v="0.38100000000000001"/>
    <n v="0.17"/>
    <n v="0.48499999999999999"/>
    <n v="0.38900000000000001"/>
    <n v="0.11799999999999999"/>
    <n v="7.8E-2"/>
    <n v="0.16900000000000001"/>
    <n v="9.8000000000000004E-2"/>
    <n v="0.57999999999999996"/>
    <n v="127420000"/>
    <n v="9200"/>
    <n v="0.37"/>
    <n v="0.46"/>
    <n v="0.18"/>
    <n v="3600"/>
    <n v="41900"/>
    <n v="734000"/>
    <n v="229000"/>
    <n v="227000"/>
    <n v="2200"/>
    <n v="157400000"/>
    <n v="82800000"/>
    <n v="61100000"/>
    <n v="2400000"/>
    <n v="2100000"/>
    <n v="600000"/>
    <n v="7500000"/>
    <n v="2400000"/>
    <n v="25500000"/>
    <n v="0.157"/>
    <n v="0.629"/>
    <n v="6.5000000000000002E-2"/>
    <n v="0.11899999999999999"/>
    <n v="2.3E-2"/>
    <n v="6.9000000000000006E-2"/>
    <n v="1E-3"/>
    <n v="7.0000000000000007E-2"/>
    <n v="9.2999999999999999E-2"/>
    <n v="0.17"/>
    <n v="0.12"/>
    <n v="0.01"/>
    <n v="0.34"/>
    <n v="0.09"/>
    <n v="0"/>
    <n v="0"/>
    <n v="7.0000000000000007E-2"/>
    <n v="0.2"/>
  </r>
  <r>
    <s v="Kentucky"/>
    <x v="3"/>
    <n v="3"/>
    <n v="1"/>
    <n v="1"/>
    <n v="39"/>
    <n v="1015912"/>
    <n v="3.8389151816298997E-2"/>
    <n v="9"/>
    <n v="3956"/>
    <n v="3.8940380662892"/>
    <n v="6"/>
    <n v="13647"/>
    <n v="13.433250124026491"/>
    <n v="1212"/>
    <n v="8.8810727632446698E-2"/>
    <n v="733"/>
    <n v="29"/>
    <n v="89375"/>
    <n v="26500"/>
    <n v="33645"/>
    <n v="46"/>
    <n v="72"/>
    <n v="102"/>
    <n v="104"/>
    <n v="67"/>
    <n v="16"/>
    <n v="2"/>
    <n v="0"/>
    <n v="48900"/>
    <n v="0"/>
    <n v="79.900000000000006"/>
    <n v="146871"/>
    <n v="160900"/>
    <n v="84000"/>
    <n v="0.69169905145348254"/>
    <s v="3 in 10"/>
    <n v="0.16832741097830678"/>
    <n v="27100"/>
    <n v="0.24542156399870785"/>
    <n v="39500"/>
    <n v="0.6079877245732177"/>
    <n v="97800"/>
    <n v="59500"/>
    <n v="0.46367631459312014"/>
    <n v="520000000"/>
    <n v="74000"/>
    <n v="770"/>
    <n v="9.7761134615186235E-2"/>
    <n v="277000"/>
    <n v="129100"/>
    <n v="0.35025210382461847"/>
    <n v="0.28352186737674756"/>
    <n v="8.7653194665634288E-2"/>
    <n v="0.23818231143899499"/>
    <n v="2.7970343757699682E-2"/>
    <n v="4010"/>
    <n v="24180"/>
    <n v="46850"/>
    <n v="31800"/>
    <n v="20100"/>
    <n v="21300"/>
    <n v="2000"/>
    <n v="6200"/>
    <n v="71600"/>
    <n v="31700"/>
    <n v="0.68"/>
    <n v="3"/>
    <n v="5"/>
    <n v="5800"/>
    <n v="0.08"/>
    <n v="16900"/>
    <n v="0.24"/>
    <n v="15100"/>
    <n v="32100"/>
    <n v="0.73"/>
    <n v="4200"/>
    <n v="400"/>
    <n v="58200"/>
    <n v="28600"/>
    <n v="2500"/>
    <n v="0.38100000000000001"/>
    <n v="0.17"/>
    <n v="0.48499999999999999"/>
    <n v="0.38900000000000001"/>
    <n v="0.11799999999999999"/>
    <n v="7.8E-2"/>
    <n v="0.16900000000000001"/>
    <n v="9.8000000000000004E-2"/>
    <n v="0.6"/>
    <n v="167853000"/>
    <n v="24300"/>
    <n v="0.33"/>
    <n v="0.33"/>
    <n v="0.34"/>
    <n v="5700"/>
    <n v="40400"/>
    <n v="823000"/>
    <n v="227000"/>
    <n v="277000"/>
    <n v="3000"/>
    <n v="209600000"/>
    <n v="143600000"/>
    <n v="107600000"/>
    <n v="5800000"/>
    <n v="2100000"/>
    <n v="500000"/>
    <n v="15600000"/>
    <n v="3800000"/>
    <n v="31800000"/>
    <n v="0.17299999999999999"/>
    <n v="0.83"/>
    <n v="6.8000000000000005E-2"/>
    <n v="3.7999999999999999E-2"/>
    <n v="1.4999999999999999E-2"/>
    <n v="2E-3"/>
    <n v="0"/>
    <n v="2E-3"/>
    <n v="4.7E-2"/>
    <n v="0.75"/>
    <n v="0.1"/>
    <n v="0.01"/>
    <n v="0.09"/>
    <n v="0.06"/>
    <n v="0"/>
    <n v="0"/>
    <n v="0"/>
    <n v="2E-3"/>
  </r>
  <r>
    <s v="Tennessee"/>
    <x v="3"/>
    <n v="3"/>
    <n v="1"/>
    <n v="1"/>
    <n v="64"/>
    <n v="1540674"/>
    <n v="4.1540260950726701E-2"/>
    <n v="8"/>
    <n v="4808"/>
    <n v="3.1207121039233399"/>
    <n v="16"/>
    <n v="14558"/>
    <n v="9.4491112331356284"/>
    <n v="1224"/>
    <n v="8.4077483170765216E-2"/>
    <n v="774"/>
    <n v="24"/>
    <n v="129343"/>
    <n v="26500"/>
    <n v="38060"/>
    <n v="41"/>
    <n v="63"/>
    <n v="96"/>
    <n v="103"/>
    <n v="69"/>
    <n v="29"/>
    <n v="8"/>
    <n v="1"/>
    <n v="61352"/>
    <n v="0"/>
    <n v="79.3"/>
    <n v="185922"/>
    <n v="220000"/>
    <n v="107000"/>
    <n v="0.70129036649520127"/>
    <s v="4 in 10"/>
    <n v="0.16113436118343624"/>
    <n v="35500"/>
    <n v="0.20638793843804953"/>
    <n v="45400"/>
    <n v="0.64734562936506856"/>
    <n v="142400"/>
    <n v="89300"/>
    <n v="0.44923857868020306"/>
    <n v="740000000"/>
    <n v="53400"/>
    <n v="900"/>
    <n v="0.14539616469500644"/>
    <n v="419200"/>
    <n v="199000"/>
    <n v="0.34986896896913394"/>
    <n v="0.3106404869468154"/>
    <n v="9.3366402893724415E-2"/>
    <n v="0.2040707598909505"/>
    <n v="2.7696778151951058E-2"/>
    <n v="7260"/>
    <n v="19750"/>
    <n v="49400"/>
    <n v="36000"/>
    <n v="21400"/>
    <n v="35400"/>
    <n v="3300"/>
    <n v="7000"/>
    <n v="89700"/>
    <n v="36300"/>
    <n v="0.68"/>
    <n v="2"/>
    <n v="3"/>
    <n v="5700"/>
    <n v="0.06"/>
    <n v="16500"/>
    <n v="0.18"/>
    <n v="19800"/>
    <n v="44300"/>
    <n v="0.78"/>
    <n v="8800"/>
    <n v="1800"/>
    <n v="29100"/>
    <n v="14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203699000"/>
    <n v="11600"/>
    <n v="0.18"/>
    <n v="0.69"/>
    <n v="0.13"/>
    <n v="6200"/>
    <n v="40400"/>
    <n v="1193000"/>
    <n v="382000"/>
    <n v="419000"/>
    <n v="4900"/>
    <n v="266900000"/>
    <n v="277400000"/>
    <n v="124000000"/>
    <n v="9100000"/>
    <n v="2900000"/>
    <n v="2900000"/>
    <n v="15600000"/>
    <n v="4400000"/>
    <n v="36500000"/>
    <n v="0.152"/>
    <n v="0.72299999999999998"/>
    <n v="0.151"/>
    <n v="0.06"/>
    <n v="1.7000000000000001E-2"/>
    <n v="1E-3"/>
    <n v="0"/>
    <n v="1E-3"/>
    <n v="4.8000000000000001E-2"/>
    <n v="0.41"/>
    <n v="7.0000000000000007E-2"/>
    <n v="0.01"/>
    <n v="0.03"/>
    <n v="0.11"/>
    <n v="2E-3"/>
    <n v="0.31"/>
    <n v="0.05"/>
    <n v="0.01"/>
  </r>
  <r>
    <s v="Alabama"/>
    <x v="3"/>
    <n v="3"/>
    <n v="1"/>
    <n v="1"/>
    <n v="53"/>
    <n v="1122252"/>
    <n v="4.7226469634270997E-2"/>
    <n v="7"/>
    <n v="2710"/>
    <n v="2.4147874096013999"/>
    <n v="25"/>
    <n v="4119"/>
    <n v="3.6702986495011816"/>
    <n v="794"/>
    <n v="0.19276523428016509"/>
    <n v="726"/>
    <n v="29"/>
    <n v="86362"/>
    <n v="26500"/>
    <n v="33944"/>
    <n v="49"/>
    <n v="72"/>
    <n v="103"/>
    <n v="107"/>
    <n v="70"/>
    <n v="26"/>
    <n v="4"/>
    <n v="1"/>
    <n v="24251"/>
    <n v="0"/>
    <n v="70.099999999999994"/>
    <n v="138975"/>
    <n v="196200"/>
    <n v="94000"/>
    <n v="0.68808189103349837"/>
    <s v="4 in 10"/>
    <n v="0.1357784423510951"/>
    <n v="26700"/>
    <n v="0.17859926738433793"/>
    <n v="35100"/>
    <n v="0.68522999954147834"/>
    <n v="134400"/>
    <n v="85400"/>
    <n v="0.52541329380914381"/>
    <n v="616000000"/>
    <n v="58800"/>
    <n v="810"/>
    <n v="0.17042945987669733"/>
    <n v="301000"/>
    <n v="148800"/>
    <n v="0.33447498696683231"/>
    <n v="0.29157168435558239"/>
    <n v="9.0507213607927225E-2"/>
    <n v="0.19099282884772537"/>
    <n v="3.0245603543170661E-2"/>
    <n v="3350"/>
    <n v="16120"/>
    <n v="48000"/>
    <n v="33200"/>
    <n v="28500"/>
    <n v="18400"/>
    <n v="2500"/>
    <n v="7600"/>
    <n v="78200"/>
    <n v="30900"/>
    <n v="0.67"/>
    <n v="3"/>
    <n v="5"/>
    <n v="4200"/>
    <n v="0.05"/>
    <n v="12000"/>
    <n v="0.15"/>
    <n v="18400"/>
    <n v="40200"/>
    <n v="0.81"/>
    <n v="4100"/>
    <n v="400"/>
    <n v="27800"/>
    <n v="13700"/>
    <n v="2400"/>
    <n v="0.38100000000000001"/>
    <n v="0.17"/>
    <n v="0.48499999999999999"/>
    <n v="0.38900000000000001"/>
    <n v="0.11799999999999999"/>
    <n v="7.8E-2"/>
    <n v="0.16900000000000001"/>
    <n v="9.8000000000000004E-2"/>
    <n v="0.69"/>
    <n v="175789000"/>
    <n v="14000"/>
    <n v="0.14000000000000001"/>
    <n v="0.68"/>
    <n v="0.18"/>
    <n v="4500"/>
    <n v="40000"/>
    <n v="832000"/>
    <n v="243000"/>
    <n v="301000"/>
    <n v="3900"/>
    <n v="235400000"/>
    <n v="133600000"/>
    <n v="177500000"/>
    <n v="8600000"/>
    <n v="2200000"/>
    <n v="1500000"/>
    <n v="12300000"/>
    <n v="3800000"/>
    <n v="41600000"/>
    <n v="0.16700000000000001"/>
    <n v="0.64400000000000002"/>
    <n v="0.255"/>
    <n v="4.7E-2"/>
    <n v="1.2999999999999999E-2"/>
    <n v="4.0000000000000001E-3"/>
    <n v="0"/>
    <n v="4.0000000000000001E-3"/>
    <n v="3.6999999999999998E-2"/>
    <n v="7.0000000000000007E-2"/>
    <n v="0.03"/>
    <n v="0.01"/>
    <n v="0.11"/>
    <n v="0.12"/>
    <n v="0"/>
    <n v="0.15"/>
    <n v="0.22"/>
    <n v="0.28999999999999998"/>
  </r>
  <r>
    <s v="Missouri"/>
    <x v="3"/>
    <n v="3"/>
    <n v="1"/>
    <n v="1"/>
    <n v="66"/>
    <n v="1384557"/>
    <n v="4.7668676695867301E-2"/>
    <n v="6"/>
    <n v="5327"/>
    <n v="3.8474400114982599"/>
    <n v="7"/>
    <n v="5580"/>
    <n v="4.0301699388324206"/>
    <n v="1419"/>
    <n v="0.25430107526881718"/>
    <n v="728"/>
    <n v="27"/>
    <n v="114609"/>
    <n v="26500"/>
    <n v="35228"/>
    <n v="44"/>
    <n v="79"/>
    <n v="103"/>
    <n v="104"/>
    <n v="69"/>
    <n v="15"/>
    <n v="2"/>
    <n v="1"/>
    <n v="45808"/>
    <n v="0"/>
    <n v="80.3"/>
    <n v="162464"/>
    <n v="177500"/>
    <n v="96000"/>
    <n v="0.71980769831111668"/>
    <s v="3 in 10"/>
    <n v="0.18406957031095991"/>
    <n v="32700"/>
    <n v="0.24083763735799535"/>
    <n v="42800"/>
    <n v="0.59519451187572869"/>
    <n v="105600"/>
    <n v="65500"/>
    <n v="0.50063773618485452"/>
    <n v="605000000"/>
    <n v="42900"/>
    <n v="830"/>
    <n v="5.2790276783667142E-2"/>
    <n v="345000"/>
    <n v="173900"/>
    <n v="0.31684318000523154"/>
    <n v="0.33091087701898775"/>
    <n v="0.11682718399287947"/>
    <n v="0.2267485217195809"/>
    <n v="3.2878349735913581E-2"/>
    <n v="6530"/>
    <n v="34030"/>
    <n v="52050"/>
    <n v="39700"/>
    <n v="15100"/>
    <n v="23200"/>
    <n v="4000"/>
    <n v="8100"/>
    <n v="96800"/>
    <n v="40600"/>
    <n v="0.69"/>
    <n v="3"/>
    <n v="5"/>
    <n v="7100"/>
    <n v="7.0000000000000007E-2"/>
    <n v="19100"/>
    <n v="0.2"/>
    <n v="20900"/>
    <n v="46900"/>
    <n v="0.76"/>
    <n v="6200"/>
    <n v="1100"/>
    <n v="63300"/>
    <n v="31100"/>
    <n v="3200"/>
    <n v="0.38100000000000001"/>
    <n v="0.17"/>
    <n v="0.48499999999999999"/>
    <n v="0.38900000000000001"/>
    <n v="0.11799999999999999"/>
    <n v="7.8E-2"/>
    <n v="0.16900000000000001"/>
    <n v="9.8000000000000004E-2"/>
    <n v="0.67"/>
    <n v="229362000"/>
    <n v="15600"/>
    <n v="0.35"/>
    <n v="0.48"/>
    <n v="0.16"/>
    <n v="8500"/>
    <n v="43400"/>
    <n v="1093000"/>
    <n v="332000"/>
    <n v="345000"/>
    <n v="6600"/>
    <n v="272000000"/>
    <n v="167800000"/>
    <n v="82500000"/>
    <n v="13300000"/>
    <n v="4500000"/>
    <n v="2800000"/>
    <n v="28600000"/>
    <n v="5500000"/>
    <n v="28300000"/>
    <n v="0.13700000000000001"/>
    <n v="0.76800000000000002"/>
    <n v="0.106"/>
    <n v="4.5999999999999999E-2"/>
    <n v="0.02"/>
    <n v="2E-3"/>
    <n v="1E-3"/>
    <n v="3.0000000000000001E-3"/>
    <n v="5.7000000000000002E-2"/>
    <n v="0.06"/>
    <n v="0.19"/>
    <n v="0.02"/>
    <n v="0.06"/>
    <n v="0.02"/>
    <n v="0"/>
    <n v="0"/>
    <n v="0.32"/>
    <n v="0.33"/>
  </r>
  <r>
    <s v="Washington"/>
    <x v="2"/>
    <n v="4"/>
    <n v="1"/>
    <n v="0"/>
    <n v="82"/>
    <n v="1676122"/>
    <n v="4.8922453138852601E-2"/>
    <n v="5"/>
    <n v="2834"/>
    <n v="1.6908077097013201"/>
    <n v="38"/>
    <n v="13354"/>
    <n v="7.9672004782468111"/>
    <n v="1077"/>
    <n v="8.064999251160701E-2"/>
    <n v="1070"/>
    <n v="22"/>
    <n v="174821"/>
    <n v="30900"/>
    <n v="65161"/>
    <n v="28"/>
    <n v="46"/>
    <n v="92"/>
    <n v="100"/>
    <n v="75"/>
    <n v="32"/>
    <n v="6"/>
    <n v="2"/>
    <n v="16190"/>
    <n v="0"/>
    <n v="119"/>
    <n v="409228"/>
    <n v="204900"/>
    <n v="104000"/>
    <n v="0.72515057678565353"/>
    <s v="3 in 10"/>
    <n v="0.20821887061280453"/>
    <n v="42700"/>
    <n v="0.31616107893414264"/>
    <n v="64800"/>
    <n v="0.54510278467671502"/>
    <n v="111700"/>
    <n v="60500"/>
    <n v="0.57377049180327866"/>
    <n v="957000000"/>
    <n v="16600"/>
    <n v="1360"/>
    <n v="0.34257917343181155"/>
    <n v="477000"/>
    <n v="235100"/>
    <n v="0.28959612540871832"/>
    <n v="0.37856879218773515"/>
    <n v="0.13312081254407282"/>
    <n v="0.20169057768482643"/>
    <n v="4.181049261852577E-2"/>
    <n v="22920"/>
    <n v="39970"/>
    <n v="65950"/>
    <n v="55900"/>
    <n v="10500"/>
    <n v="14400"/>
    <n v="3000"/>
    <n v="6000"/>
    <n v="123500"/>
    <n v="52800"/>
    <n v="0.7"/>
    <n v="7"/>
    <n v="10"/>
    <n v="16300"/>
    <n v="0.13"/>
    <n v="35300"/>
    <n v="0.28999999999999998"/>
    <n v="21400"/>
    <n v="47300"/>
    <n v="0.65"/>
    <n v="20800"/>
    <n v="2600"/>
    <n v="77000"/>
    <n v="37900"/>
    <n v="4200"/>
    <n v="0.38100000000000001"/>
    <n v="0.17"/>
    <n v="0.48499999999999999"/>
    <n v="0.38900000000000001"/>
    <n v="0.11799999999999999"/>
    <n v="7.8E-2"/>
    <n v="0.16900000000000001"/>
    <n v="9.8000000000000004E-2"/>
    <n v="0.65"/>
    <n v="413235000"/>
    <n v="16000"/>
    <n v="0.55000000000000004"/>
    <n v="0.4"/>
    <n v="0.05"/>
    <n v="13200"/>
    <n v="52800"/>
    <n v="1408000"/>
    <n v="484000"/>
    <n v="477000"/>
    <n v="14900"/>
    <n v="636900000"/>
    <n v="139600000"/>
    <n v="61400000"/>
    <n v="11600000"/>
    <n v="3100000"/>
    <n v="2400000"/>
    <n v="58500000"/>
    <n v="5000000"/>
    <n v="38300000"/>
    <n v="0.108"/>
    <n v="0.64600000000000002"/>
    <n v="3.6999999999999998E-2"/>
    <n v="0.13600000000000001"/>
    <n v="9.4E-2"/>
    <n v="7.0000000000000001E-3"/>
    <n v="6.0000000000000001E-3"/>
    <n v="1.3000000000000001E-2"/>
    <n v="7.2999999999999995E-2"/>
    <n v="0.15"/>
    <n v="0.11"/>
    <n v="1E-3"/>
    <n v="0.16"/>
    <n v="0.04"/>
    <n v="0"/>
    <n v="0.06"/>
    <n v="0.03"/>
    <n v="0.45"/>
  </r>
  <r>
    <s v="Colorado"/>
    <x v="2"/>
    <n v="4"/>
    <n v="1"/>
    <n v="0"/>
    <n v="68"/>
    <n v="1243456"/>
    <n v="5.4686293684698101E-2"/>
    <n v="4"/>
    <n v="2701"/>
    <n v="2.1721717535642502"/>
    <n v="29"/>
    <n v="8147"/>
    <n v="6.5519005095475835"/>
    <n v="790"/>
    <n v="9.6968209156744811E-2"/>
    <n v="1088"/>
    <n v="22"/>
    <n v="124989"/>
    <n v="30650"/>
    <n v="60186"/>
    <n v="26"/>
    <n v="44"/>
    <n v="91"/>
    <n v="102"/>
    <n v="78"/>
    <n v="38"/>
    <n v="6"/>
    <n v="2"/>
    <n v="56853"/>
    <n v="0"/>
    <n v="116.4"/>
    <n v="397820"/>
    <n v="127200"/>
    <n v="65000"/>
    <n v="0.72198502134807863"/>
    <s v="4 in 10"/>
    <n v="0.19547147279269653"/>
    <n v="24900"/>
    <n v="0.28436071086249431"/>
    <n v="36200"/>
    <n v="0.58199116921481431"/>
    <n v="74000"/>
    <n v="43400"/>
    <n v="0.53318485523385306"/>
    <n v="628000000"/>
    <n v="15300"/>
    <n v="1370"/>
    <n v="0.29610589680207866"/>
    <n v="367000"/>
    <n v="180900"/>
    <n v="0.27968939485030442"/>
    <n v="0.43786885555420318"/>
    <n v="0.11545582087825558"/>
    <n v="0.1696793020018324"/>
    <n v="4.1165934412740399E-2"/>
    <n v="9850"/>
    <n v="21570"/>
    <n v="66950"/>
    <n v="30800"/>
    <n v="7100"/>
    <n v="15700"/>
    <n v="1800"/>
    <n v="2600"/>
    <n v="67900"/>
    <n v="29700"/>
    <n v="0.7"/>
    <n v="7"/>
    <n v="10"/>
    <n v="7900"/>
    <n v="0.12"/>
    <n v="17500"/>
    <n v="0.26"/>
    <n v="12700"/>
    <n v="28400"/>
    <n v="0.69"/>
    <n v="10600"/>
    <n v="1800"/>
    <n v="45300"/>
    <n v="22300"/>
    <n v="2300"/>
    <n v="0.38100000000000001"/>
    <n v="0.17"/>
    <n v="0.48499999999999999"/>
    <n v="0.38900000000000001"/>
    <n v="0.11799999999999999"/>
    <n v="7.8E-2"/>
    <n v="0.16900000000000001"/>
    <n v="9.8000000000000004E-2"/>
    <n v="0.69"/>
    <n v="245697000"/>
    <n v="6000"/>
    <n v="0.61"/>
    <n v="0.3"/>
    <n v="0.09"/>
    <n v="7400"/>
    <n v="53200"/>
    <n v="985000"/>
    <n v="347000"/>
    <n v="367000"/>
    <n v="7900"/>
    <n v="366500000"/>
    <n v="162800000"/>
    <n v="43000000"/>
    <n v="6000000"/>
    <n v="1800000"/>
    <n v="1300000"/>
    <n v="28800000"/>
    <n v="3200000"/>
    <n v="14700000"/>
    <n v="0.10299999999999999"/>
    <n v="0.65300000000000002"/>
    <n v="3.5999999999999997E-2"/>
    <n v="0.222"/>
    <n v="3.1E-2"/>
    <n v="3.0000000000000001E-3"/>
    <n v="2E-3"/>
    <n v="5.0000000000000001E-3"/>
    <n v="5.2999999999999999E-2"/>
    <n v="0.13"/>
    <n v="0.01"/>
    <n v="0.03"/>
    <n v="0.03"/>
    <n v="0.22"/>
    <n v="0.19"/>
    <n v="0.2"/>
    <n v="0.14000000000000001"/>
    <n v="0.04"/>
  </r>
  <r>
    <s v="North Dakota"/>
    <x v="3"/>
    <n v="3"/>
    <n v="1"/>
    <n v="1"/>
    <n v="14"/>
    <n v="185701"/>
    <n v="7.5390008669850905E-2"/>
    <n v="3"/>
    <n v="734"/>
    <n v="3.9525904545479"/>
    <n v="5"/>
    <n v="21697"/>
    <n v="116.83835843641121"/>
    <n v="229"/>
    <n v="1.0554454532884731E-2"/>
    <n v="781"/>
    <n v="21"/>
    <n v="12780"/>
    <n v="26500"/>
    <n v="34553"/>
    <n v="50"/>
    <n v="108"/>
    <n v="119"/>
    <n v="116"/>
    <n v="73"/>
    <n v="15"/>
    <n v="0"/>
    <n v="0"/>
    <n v="1268"/>
    <n v="0"/>
    <n v="95.4"/>
    <n v="235012"/>
    <n v="21800"/>
    <n v="12000"/>
    <n v="0.73696645949971751"/>
    <s v="2 in 10"/>
    <n v="0.20115416323165705"/>
    <n v="4400"/>
    <n v="0.30370065036182103"/>
    <n v="6600"/>
    <n v="0.51955665475863333"/>
    <n v="11300"/>
    <n v="7000"/>
    <n v="0.54604604604604601"/>
    <n v="73000000"/>
    <n v="9500"/>
    <n v="800"/>
    <n v="0.24558379759267171"/>
    <n v="36200"/>
    <n v="21800"/>
    <n v="0.18138635752722712"/>
    <n v="0.4779066552163051"/>
    <n v="0.16685998376450834"/>
    <n v="0.21228942303963388"/>
    <n v="3.5321734236335681E-2"/>
    <n v="540"/>
    <n v="2530"/>
    <n v="64850"/>
    <n v="6900"/>
    <n v="1300"/>
    <n v="2200"/>
    <n v="200"/>
    <n v="1300"/>
    <n v="11800"/>
    <n v="6400"/>
    <n v="0.72"/>
    <n v="1"/>
    <n v="2"/>
    <n v="1900"/>
    <n v="0.16"/>
    <n v="3100"/>
    <n v="0.26"/>
    <n v="2100"/>
    <n v="4500"/>
    <n v="0.62"/>
    <n v="900"/>
    <n v="100"/>
    <n v="4400"/>
    <n v="2200"/>
    <n v="500"/>
    <n v="0.38100000000000001"/>
    <n v="0.17"/>
    <n v="0.48499999999999999"/>
    <n v="0.38900000000000001"/>
    <n v="0.11799999999999999"/>
    <n v="7.8E-2"/>
    <n v="0.16900000000000001"/>
    <n v="9.8000000000000004E-2"/>
    <n v="0.72"/>
    <n v="32212000"/>
    <n v="4000"/>
    <n v="0.32"/>
    <n v="0.35"/>
    <n v="0.34"/>
    <n v="1500"/>
    <n v="54600"/>
    <n v="147000"/>
    <n v="41000"/>
    <n v="36000"/>
    <n v="700"/>
    <n v="44300000"/>
    <n v="13800000"/>
    <n v="7300000"/>
    <n v="200000"/>
    <n v="500000"/>
    <n v="0"/>
    <n v="1600000"/>
    <n v="500000"/>
    <n v="5100000"/>
    <n v="0.107"/>
    <n v="0.82699999999999996"/>
    <n v="2.9000000000000001E-2"/>
    <n v="3.9E-2"/>
    <n v="1.4E-2"/>
    <n v="4.2999999999999997E-2"/>
    <n v="0"/>
    <n v="4.2999999999999997E-2"/>
    <n v="4.3999999999999997E-2"/>
    <n v="0.15"/>
    <n v="0.12"/>
    <n v="0.05"/>
    <n v="0"/>
    <n v="0.17"/>
    <n v="0"/>
    <n v="0"/>
    <n v="0.5"/>
    <n v="0.01"/>
  </r>
  <r>
    <s v="Pennsylvania"/>
    <x v="2"/>
    <n v="4"/>
    <n v="1"/>
    <n v="0"/>
    <n v="208"/>
    <n v="2674009"/>
    <n v="7.7785826450097906E-2"/>
    <n v="2"/>
    <n v="5777"/>
    <n v="2.16042653558757"/>
    <n v="30"/>
    <n v="21457"/>
    <n v="8.0242811449026537"/>
    <n v="2214"/>
    <n v="0.10318311040686023"/>
    <n v="878"/>
    <n v="28"/>
    <n v="267074"/>
    <n v="26500"/>
    <n v="43463"/>
    <n v="38"/>
    <n v="69"/>
    <n v="98"/>
    <n v="102"/>
    <n v="69"/>
    <n v="24"/>
    <n v="5"/>
    <n v="1"/>
    <n v="120152"/>
    <n v="0"/>
    <n v="98"/>
    <n v="194603"/>
    <n v="403400"/>
    <n v="216000"/>
    <n v="0.72418397626112763"/>
    <s v="4 in 10"/>
    <n v="0.23113624928431389"/>
    <n v="93300"/>
    <n v="0.2727761680864722"/>
    <n v="110100"/>
    <n v="0.55882010315794173"/>
    <n v="225400"/>
    <n v="131000"/>
    <n v="0.52362387315574366"/>
    <n v="1789000000"/>
    <n v="49400"/>
    <n v="950"/>
    <n v="0.15760936949838655"/>
    <n v="781500"/>
    <n v="396700"/>
    <n v="0.29296012333072607"/>
    <n v="0.32028778165219152"/>
    <n v="0.14340324516797623"/>
    <n v="0.23515185607603112"/>
    <n v="3.2490336495883371E-2"/>
    <n v="13380"/>
    <n v="31820"/>
    <n v="58300"/>
    <n v="76200"/>
    <n v="55200"/>
    <n v="58100"/>
    <n v="7000"/>
    <n v="6600"/>
    <n v="175600"/>
    <n v="78200"/>
    <n v="0.69"/>
    <n v="2"/>
    <n v="3"/>
    <n v="18300"/>
    <n v="0.1"/>
    <n v="47200"/>
    <n v="0.27"/>
    <n v="34800"/>
    <n v="73300"/>
    <n v="0.7"/>
    <n v="15300"/>
    <n v="1300"/>
    <n v="45800"/>
    <n v="22500"/>
    <n v="6200"/>
    <n v="0.38100000000000001"/>
    <n v="0.17"/>
    <n v="0.48499999999999999"/>
    <n v="0.38900000000000001"/>
    <n v="0.11799999999999999"/>
    <n v="7.8E-2"/>
    <n v="0.16900000000000001"/>
    <n v="9.8000000000000004E-2"/>
    <n v="0.66"/>
    <n v="530660000"/>
    <n v="18500"/>
    <n v="0.68"/>
    <n v="0.21"/>
    <n v="0.11"/>
    <n v="13600"/>
    <n v="49200"/>
    <n v="2124000"/>
    <n v="605000"/>
    <n v="782000"/>
    <n v="13200"/>
    <n v="599100000"/>
    <n v="523600000"/>
    <n v="492700000"/>
    <n v="30700000"/>
    <n v="8600000"/>
    <n v="8800000"/>
    <n v="74200000"/>
    <n v="16300000"/>
    <n v="35500000"/>
    <n v="0.124"/>
    <n v="0.73899999999999999"/>
    <n v="9.7000000000000003E-2"/>
    <n v="8.4000000000000005E-2"/>
    <n v="3.6999999999999998E-2"/>
    <n v="1E-3"/>
    <n v="0"/>
    <n v="1E-3"/>
    <n v="4.2999999999999997E-2"/>
    <n v="0.11"/>
    <n v="0.11"/>
    <n v="1E-3"/>
    <n v="0.39"/>
    <n v="0.06"/>
    <n v="0"/>
    <n v="0.23"/>
    <n v="0"/>
    <n v="0.11"/>
  </r>
  <r>
    <s v="West Virginia"/>
    <x v="3"/>
    <n v="3"/>
    <n v="1"/>
    <n v="1"/>
    <n v="75"/>
    <n v="359031"/>
    <n v="0.208895610685428"/>
    <n v="1"/>
    <n v="3728"/>
    <n v="10.383504488470299"/>
    <n v="1"/>
    <n v="10586"/>
    <n v="29.484919129545919"/>
    <n v="1856"/>
    <n v="0.17532590213489516"/>
    <n v="732"/>
    <n v="33"/>
    <n v="29072"/>
    <n v="26500"/>
    <n v="31983"/>
    <n v="50"/>
    <n v="75"/>
    <n v="105"/>
    <n v="108"/>
    <n v="66"/>
    <n v="27"/>
    <n v="6"/>
    <n v="0"/>
    <n v="12181"/>
    <n v="0"/>
    <n v="78.599999999999994"/>
    <n v="108236"/>
    <n v="62800"/>
    <n v="36000"/>
    <n v="0.68777953865117103"/>
    <s v="4 in 10"/>
    <n v="0.20023223630839709"/>
    <n v="12600"/>
    <n v="0.26645139739449952"/>
    <n v="16800"/>
    <n v="0.52825806862105718"/>
    <n v="33200"/>
    <n v="19700"/>
    <n v="0.45995386940268829"/>
    <n v="217000000"/>
    <n v="21700"/>
    <n v="730"/>
    <n v="0.17992563925492311"/>
    <n v="97800"/>
    <n v="48400"/>
    <n v="0.30976463484852435"/>
    <n v="0.27582163876603211"/>
    <n v="7.1797870922597984E-2"/>
    <n v="0.23743816637111645"/>
    <n v="2.9145806768948603E-2"/>
    <n v="1340"/>
    <n v="10520"/>
    <n v="43400"/>
    <n v="14200"/>
    <n v="6000"/>
    <n v="10200"/>
    <n v="600"/>
    <n v="4100"/>
    <n v="28900"/>
    <n v="13600"/>
    <n v="0.66"/>
    <n v="3"/>
    <n v="5"/>
    <n v="2300"/>
    <n v="0.08"/>
    <n v="7000"/>
    <n v="0.24"/>
    <n v="6200"/>
    <n v="11500"/>
    <n v="0.68"/>
    <n v="1400"/>
    <n v="200"/>
    <n v="17900"/>
    <n v="8800"/>
    <n v="1100"/>
    <n v="0.38100000000000001"/>
    <n v="0.17"/>
    <n v="0.48499999999999999"/>
    <n v="0.38900000000000001"/>
    <n v="0.11799999999999999"/>
    <n v="7.8E-2"/>
    <n v="0.16900000000000001"/>
    <n v="9.8000000000000004E-2"/>
    <n v="0.56999999999999995"/>
    <n v="67504000"/>
    <n v="6600"/>
    <n v="0.15"/>
    <n v="0.54"/>
    <n v="0.31"/>
    <n v="3000"/>
    <n v="38200"/>
    <n v="281000"/>
    <n v="75000"/>
    <n v="98000"/>
    <n v="1300"/>
    <n v="83600000"/>
    <n v="71000000"/>
    <n v="32700000"/>
    <n v="1500000"/>
    <n v="1700000"/>
    <n v="100000"/>
    <n v="5500000"/>
    <n v="1800000"/>
    <n v="19500000"/>
    <n v="0.17599999999999999"/>
    <n v="0.90600000000000003"/>
    <n v="2.5000000000000001E-2"/>
    <n v="1.7000000000000001E-2"/>
    <n v="8.0000000000000002E-3"/>
    <s v="N/A"/>
    <n v="0"/>
    <n v="0"/>
    <n v="4.2999999999999997E-2"/>
    <n v="0.28000000000000003"/>
    <n v="4.0000000000000001E-3"/>
    <n v="0.1"/>
    <n v="0.15"/>
    <n v="0.1"/>
    <n v="0"/>
    <n v="0"/>
    <n v="0.18"/>
    <n v="0.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Alaska"/>
    <x v="0"/>
    <n v="2"/>
    <n v="0"/>
    <n v="1"/>
    <m/>
    <n v="179356"/>
    <n v="0"/>
    <m/>
    <n v="1000"/>
    <n v="5.5755034679631503"/>
    <n v="2"/>
    <n v="9082"/>
    <n v="50.636722496041394"/>
    <n v="339"/>
    <n v="3.732658004844748E-2"/>
    <n v="1212"/>
    <n v="24"/>
    <n v="13273"/>
    <n v="33130"/>
    <n v="50578"/>
    <n v="35"/>
    <n v="63"/>
    <n v="94"/>
    <n v="103"/>
    <n v="69"/>
    <n v="32"/>
    <n v="5"/>
    <n v="0"/>
    <n v="2718"/>
    <n v="0"/>
    <n v="126.9"/>
    <n v="300889"/>
    <n v="17400"/>
    <n v="9000"/>
    <n v="0.71184871727056331"/>
    <s v="3 in 10"/>
    <n v="0.18667734920453244"/>
    <n v="3300"/>
    <n v="0.27675403456564041"/>
    <n v="4800"/>
    <n v="0.57451070161382622"/>
    <n v="10000"/>
    <n v="5800"/>
    <n v="0.58859617466618552"/>
    <n v="70000000"/>
    <n v="6000"/>
    <n v="1200"/>
    <n v="9.1569202625392018E-2"/>
    <n v="41900"/>
    <n v="18500"/>
    <n v="0.35079353625141896"/>
    <n v="0.37322376150897923"/>
    <n v="7.1801045521658113E-2"/>
    <n v="0.19556698206320955"/>
    <n v="7.1069101529360093E-2"/>
    <n v="1950"/>
    <n v="3580"/>
    <n v="67600"/>
    <n v="4800"/>
    <n v="1200"/>
    <n v="1100"/>
    <n v="400"/>
    <n v="700"/>
    <n v="10600"/>
    <n v="5100"/>
    <n v="0.67"/>
    <n v="2"/>
    <n v="3"/>
    <n v="1300"/>
    <n v="0.13"/>
    <n v="2500"/>
    <n v="0.23"/>
    <n v="1800"/>
    <n v="4200"/>
    <n v="0.66"/>
    <n v="1900"/>
    <n v="100"/>
    <n v="9900"/>
    <n v="4900"/>
    <n v="400"/>
    <n v="0.38100000000000001"/>
    <n v="0.17"/>
    <n v="0.48499999999999999"/>
    <n v="0.38900000000000001"/>
    <n v="0.11799999999999999"/>
    <n v="7.8E-2"/>
    <n v="0.16900000000000001"/>
    <n v="9.8000000000000004E-2"/>
    <n v="0.66"/>
    <n v="34900000"/>
    <n v="3000"/>
    <n v="0.46"/>
    <n v="0.25"/>
    <n v="0.28999999999999998"/>
    <n v="1400"/>
    <n v="59200"/>
    <n v="125000"/>
    <n v="34000"/>
    <n v="42000"/>
    <n v="1200"/>
    <n v="33600000"/>
    <n v="11900000"/>
    <n v="9200000"/>
    <n v="1600000"/>
    <n v="1200000"/>
    <n v="200000"/>
    <n v="3200000"/>
    <n v="400000"/>
    <n v="8200000"/>
    <n v="0.107"/>
    <n v="0.57899999999999996"/>
    <n v="2.5999999999999999E-2"/>
    <n v="6.7000000000000004E-2"/>
    <n v="7.0000000000000007E-2"/>
    <n v="0.13800000000000001"/>
    <n v="1.4999999999999999E-2"/>
    <n v="0.15300000000000002"/>
    <n v="0.105"/>
    <n v="0.48"/>
    <n v="0.14000000000000001"/>
    <n v="2E-3"/>
    <n v="0.15"/>
    <n v="0.08"/>
    <n v="0"/>
    <n v="0"/>
    <n v="0"/>
    <n v="0.15"/>
    <n v="0"/>
  </r>
  <r>
    <s v="California"/>
    <x v="1"/>
    <n v="1"/>
    <n v="0"/>
    <n v="0"/>
    <m/>
    <n v="8772631"/>
    <n v="0"/>
    <m/>
    <n v="17203"/>
    <n v="1.9609852506049701"/>
    <n v="33"/>
    <n v="72070"/>
    <n v="8.2153233163460317"/>
    <n v="6242"/>
    <n v="8.6610240044401279E-2"/>
    <n v="1526"/>
    <n v="22"/>
    <n v="998510"/>
    <n v="29350"/>
    <n v="81133"/>
    <n v="24"/>
    <n v="32"/>
    <n v="66"/>
    <n v="85"/>
    <n v="78"/>
    <n v="51"/>
    <n v="16"/>
    <n v="5"/>
    <n v="132901"/>
    <n v="1"/>
    <n v="201.9"/>
    <n v="554886"/>
    <n v="1046600"/>
    <n v="536000"/>
    <n v="0.67734195590224988"/>
    <s v="4 in 10"/>
    <n v="0.26308920407588055"/>
    <n v="275400"/>
    <n v="0.27755924883795363"/>
    <n v="290500"/>
    <n v="0.50318207224034894"/>
    <n v="526600"/>
    <n v="282900"/>
    <n v="0.65540952949885067"/>
    <n v="7828000000"/>
    <n v="49700"/>
    <n v="1610"/>
    <n v="0.35827618443552267"/>
    <n v="4066700"/>
    <n v="1658300"/>
    <n v="0.31426321694835074"/>
    <n v="0.3583042691648492"/>
    <n v="0.12131546858618443"/>
    <n v="0.1342106628834295"/>
    <n v="2.1287238515010118E-2"/>
    <n v="161550"/>
    <n v="271530"/>
    <n v="64850"/>
    <n v="307800"/>
    <n v="25600"/>
    <n v="97300"/>
    <n v="15900"/>
    <n v="18300"/>
    <n v="710900"/>
    <n v="304500"/>
    <n v="0.64"/>
    <n v="3"/>
    <n v="4"/>
    <n v="132400"/>
    <n v="0.19"/>
    <n v="189500"/>
    <n v="0.27"/>
    <n v="109400"/>
    <n v="236800"/>
    <n v="0.6"/>
    <n v="118100"/>
    <n v="31500"/>
    <n v="494600"/>
    <n v="243300"/>
    <n v="24100"/>
    <n v="0.38100000000000001"/>
    <n v="0.17"/>
    <n v="0.48499999999999999"/>
    <n v="0.38900000000000001"/>
    <n v="0.11799999999999999"/>
    <n v="7.8E-2"/>
    <n v="0.16900000000000001"/>
    <n v="9.8000000000000004E-2"/>
    <n v="0.7"/>
    <n v="3103715000"/>
    <n v="23900"/>
    <n v="0.76"/>
    <n v="0.21"/>
    <n v="0.03"/>
    <n v="45000"/>
    <n v="50400"/>
    <n v="9930000"/>
    <n v="3318000"/>
    <n v="4067000"/>
    <n v="71200"/>
    <n v="5416200000"/>
    <n v="1566000000"/>
    <n v="175300000"/>
    <n v="78800000"/>
    <n v="18300000"/>
    <n v="14300000"/>
    <n v="385800000"/>
    <n v="34100000"/>
    <n v="138800000"/>
    <n v="0.13400000000000001"/>
    <n v="0.34200000000000003"/>
    <n v="5.0999999999999997E-2"/>
    <n v="0.40300000000000002"/>
    <n v="0.151"/>
    <n v="2E-3"/>
    <n v="3.0000000000000001E-3"/>
    <n v="5.0000000000000001E-3"/>
    <n v="4.7E-2"/>
    <n v="0.37"/>
    <n v="0.15"/>
    <n v="0.05"/>
    <n v="0.16"/>
    <n v="0.14000000000000001"/>
    <n v="0"/>
    <n v="0"/>
    <n v="0"/>
    <n v="0.13"/>
    <n v="1054"/>
  </r>
  <r>
    <s v="District of Columbia"/>
    <x v="1"/>
    <n v="1"/>
    <n v="0"/>
    <n v="0"/>
    <m/>
    <n v="125835"/>
    <n v="0"/>
    <m/>
    <n v="184"/>
    <n v="1.4622322883140599"/>
    <n v="41"/>
    <n v="724"/>
    <n v="5.7535661779314173"/>
    <n v="110"/>
    <n v="0.15193370165745856"/>
    <n v="1765"/>
    <n v="29"/>
    <n v="32990"/>
    <n v="41400"/>
    <n v="71400"/>
    <n v="40"/>
    <n v="65"/>
    <n v="94"/>
    <n v="102"/>
    <n v="73"/>
    <n v="21"/>
    <n v="7"/>
    <n v="0"/>
    <n v="31278"/>
    <n v="0"/>
    <s v="NA"/>
    <n v="626911"/>
    <n v="72200"/>
    <n v="38000"/>
    <n v="0.5978157990535129"/>
    <s v="5 in 10"/>
    <n v="0.14727245057483987"/>
    <n v="10600"/>
    <n v="0.24875140078305502"/>
    <n v="18000"/>
    <n v="0.55751857334569255"/>
    <n v="40200"/>
    <n v="16600"/>
    <n v="0.44051825677267376"/>
    <n v="457000000"/>
    <n v="0"/>
    <n v="1600"/>
    <n v="0.65561416110564408"/>
    <n v="75400"/>
    <n v="40700"/>
    <n v="0.2672459538339082"/>
    <n v="0.35034491907667814"/>
    <n v="0.12466171398248872"/>
    <n v="0.19393738392146459"/>
    <n v="3.1201910321040062E-2"/>
    <n v="6380"/>
    <n v="6600"/>
    <n v="74100"/>
    <n v="12200"/>
    <n v="6200"/>
    <n v="9200"/>
    <n v="500"/>
    <n v="0"/>
    <n v="26400"/>
    <n v="11400"/>
    <n v="0.57999999999999996"/>
    <n v="7"/>
    <n v="10"/>
    <n v="3100"/>
    <n v="0.12"/>
    <n v="6100"/>
    <n v="0.23"/>
    <n v="4200"/>
    <n v="8600"/>
    <n v="0.62"/>
    <n v="8400"/>
    <n v="1600"/>
    <n v="12000"/>
    <n v="5900"/>
    <n v="900"/>
    <n v="0.38100000000000001"/>
    <n v="0.17"/>
    <n v="0.48499999999999999"/>
    <n v="0.38900000000000001"/>
    <n v="0.11799999999999999"/>
    <n v="7.8E-2"/>
    <n v="0.16900000000000001"/>
    <n v="9.8000000000000004E-2"/>
    <n v="0.49"/>
    <n v="161161000"/>
    <s v=" -   "/>
    <n v="0.95"/>
    <n v="0.05"/>
    <n v="0"/>
    <n v="900"/>
    <n v="53400"/>
    <n v="162000"/>
    <n v="40000"/>
    <n v="75000"/>
    <n v="10700"/>
    <n v="209600000"/>
    <n v="160400000"/>
    <n v="54100000"/>
    <n v="2800000"/>
    <n v="1100000"/>
    <n v="7800000"/>
    <n v="19600000"/>
    <n v="1300000"/>
    <n v="0"/>
    <n v="0.16500000000000001"/>
    <n v="0.35899999999999999"/>
    <n v="0.43099999999999999"/>
    <n v="0.115"/>
    <n v="3.7999999999999999E-2"/>
    <n v="0"/>
    <n v="0"/>
    <n v="0"/>
    <n v="5.5E-2"/>
    <n v="0.47"/>
    <n v="0.08"/>
    <n v="2E-3"/>
    <n v="0.12"/>
    <n v="0.05"/>
    <n v="0.05"/>
    <n v="0"/>
    <n v="0"/>
    <n v="0.24"/>
    <n v="48"/>
  </r>
  <r>
    <s v="Hawaii"/>
    <x v="0"/>
    <n v="2"/>
    <n v="0"/>
    <n v="1"/>
    <m/>
    <n v="304399"/>
    <n v="0"/>
    <m/>
    <n v="744"/>
    <n v="2.4441604604482898"/>
    <n v="24"/>
    <n v="2556"/>
    <n v="8.3968738399272009"/>
    <n v="273"/>
    <n v="0.1068075117370892"/>
    <n v="1408"/>
    <n v="22"/>
    <n v="27014"/>
    <n v="30770"/>
    <n v="84510"/>
    <n v="34"/>
    <n v="44"/>
    <n v="74"/>
    <n v="89"/>
    <n v="70"/>
    <n v="52"/>
    <n v="19"/>
    <n v="9"/>
    <n v="2476"/>
    <n v="0"/>
    <n v="315"/>
    <n v="636451"/>
    <n v="52800"/>
    <n v="22000"/>
    <n v="0.66784904709931991"/>
    <s v="4 in 10"/>
    <n v="0.18885753782642453"/>
    <n v="10000"/>
    <n v="0.21230139943568088"/>
    <n v="11200"/>
    <n v="0.63877894976044847"/>
    <n v="33700"/>
    <n v="18500"/>
    <n v="0.71846846846846846"/>
    <n v="284000000"/>
    <n v="12600"/>
    <n v="1650"/>
    <n v="0.40678148840486872"/>
    <n v="124400"/>
    <n v="51900"/>
    <n v="0.32349976527615076"/>
    <n v="0.39216052260004919"/>
    <n v="0.12471687136700328"/>
    <n v="0.12411268782620331"/>
    <n v="6.4075864299601507E-2"/>
    <n v="6460"/>
    <n v="3600"/>
    <n v="71850"/>
    <n v="10300"/>
    <n v="4800"/>
    <n v="3000"/>
    <n v="800"/>
    <n v="900"/>
    <n v="28500"/>
    <n v="10000"/>
    <n v="0.64"/>
    <n v="3"/>
    <n v="4"/>
    <n v="3100"/>
    <n v="0.11"/>
    <n v="5100"/>
    <n v="0.18"/>
    <n v="5000"/>
    <n v="12200"/>
    <n v="0.74"/>
    <n v="7900"/>
    <n v="1900"/>
    <n v="7500"/>
    <n v="3700"/>
    <n v="800"/>
    <n v="0.38100000000000001"/>
    <n v="0.17"/>
    <n v="0.48499999999999999"/>
    <n v="0.38900000000000001"/>
    <n v="0.11799999999999999"/>
    <n v="7.8E-2"/>
    <n v="0.16900000000000001"/>
    <n v="9.8000000000000004E-2"/>
    <n v="0.83"/>
    <n v="114072000"/>
    <n v="8800"/>
    <n v="0.36"/>
    <n v="0.33"/>
    <n v="0.31"/>
    <n v="3600"/>
    <n v="59200"/>
    <n v="308000"/>
    <n v="89000"/>
    <n v="124000"/>
    <n v="3000"/>
    <n v="170900000"/>
    <n v="42900000"/>
    <n v="40700000"/>
    <n v="3300000"/>
    <n v="1200000"/>
    <n v="1100000"/>
    <n v="10600000"/>
    <n v="1200000"/>
    <n v="12200000"/>
    <n v="9.4E-2"/>
    <n v="0.19600000000000001"/>
    <n v="1.2999999999999999E-2"/>
    <n v="0.109"/>
    <n v="0.375"/>
    <n v="0"/>
    <n v="9.7000000000000003E-2"/>
    <n v="9.7000000000000003E-2"/>
    <n v="0.20899999999999999"/>
    <n v="0.24"/>
    <n v="0.18"/>
    <n v="0.12"/>
    <n v="0.04"/>
    <n v="0.13"/>
    <n v="0"/>
    <n v="0"/>
    <n v="0.03"/>
    <n v="0.27"/>
    <n v="0"/>
  </r>
  <r>
    <s v="Louisiana"/>
    <x v="1"/>
    <n v="1"/>
    <n v="0"/>
    <n v="0"/>
    <m/>
    <n v="1082943"/>
    <n v="0"/>
    <m/>
    <n v="1768"/>
    <n v="1.63258823409911"/>
    <n v="39"/>
    <n v="5852"/>
    <n v="5.4037931820973029"/>
    <n v="602"/>
    <n v="0.10287081339712918"/>
    <n v="844"/>
    <n v="32"/>
    <n v="113468"/>
    <n v="26500"/>
    <n v="36786"/>
    <n v="39"/>
    <n v="57"/>
    <n v="97"/>
    <n v="105"/>
    <n v="71"/>
    <n v="31"/>
    <n v="6"/>
    <n v="1"/>
    <n v="16853"/>
    <n v="0"/>
    <n v="86"/>
    <n v="166565"/>
    <n v="197700"/>
    <n v="94000"/>
    <n v="0.69226935945808299"/>
    <s v="4 in 10"/>
    <n v="0.13704351695472336"/>
    <n v="27100"/>
    <n v="0.214358673557104"/>
    <n v="42400"/>
    <n v="0.68667388072531632"/>
    <n v="135700"/>
    <n v="87000"/>
    <n v="0.49611861137897784"/>
    <n v="733000000"/>
    <n v="41900"/>
    <n v="870"/>
    <n v="9.3185107547548857E-2"/>
    <n v="357600"/>
    <n v="169400"/>
    <n v="0.36034501554062226"/>
    <n v="0.29971182419463949"/>
    <n v="8.8152266798565443E-2"/>
    <n v="0.17397393653764656"/>
    <n v="2.1839504389532138E-2"/>
    <n v="3170"/>
    <n v="17330"/>
    <n v="46600"/>
    <n v="47100"/>
    <n v="16400"/>
    <n v="14500"/>
    <n v="2800"/>
    <n v="7700"/>
    <n v="121500"/>
    <n v="47800"/>
    <n v="0.68"/>
    <n v="7"/>
    <n v="10"/>
    <n v="8200"/>
    <n v="7.0000000000000007E-2"/>
    <n v="24200"/>
    <n v="0.2"/>
    <n v="26500"/>
    <n v="59800"/>
    <n v="0.77"/>
    <n v="4000"/>
    <n v="600"/>
    <n v="39900"/>
    <n v="19600"/>
    <n v="3800"/>
    <n v="0.38100000000000001"/>
    <n v="0.17"/>
    <n v="0.48499999999999999"/>
    <n v="0.38900000000000001"/>
    <n v="0.11799999999999999"/>
    <n v="7.8E-2"/>
    <n v="0.16900000000000001"/>
    <n v="9.8000000000000004E-2"/>
    <n v="0.69"/>
    <n v="326111000"/>
    <n v="14000"/>
    <n v="0.45"/>
    <n v="0.44"/>
    <n v="0.12"/>
    <n v="5500"/>
    <n v="41300"/>
    <n v="848000"/>
    <n v="262000"/>
    <n v="358000"/>
    <n v="5800"/>
    <n v="407200000"/>
    <n v="111600000"/>
    <n v="102800000"/>
    <n v="7700000"/>
    <n v="4700000"/>
    <n v="3500000"/>
    <n v="40700000"/>
    <n v="4300000"/>
    <n v="50100000"/>
    <n v="0.192"/>
    <n v="0.57399999999999995"/>
    <n v="0.30599999999999999"/>
    <n v="5.5E-2"/>
    <n v="1.7999999999999999E-2"/>
    <n v="4.0000000000000001E-3"/>
    <n v="0"/>
    <n v="4.0000000000000001E-3"/>
    <n v="4.3999999999999997E-2"/>
    <n v="0.06"/>
    <n v="0.21"/>
    <n v="0.04"/>
    <n v="0"/>
    <n v="0.09"/>
    <n v="0.08"/>
    <n v="0.25"/>
    <n v="0.15"/>
    <n v="0.13"/>
    <n v="0"/>
  </r>
  <r>
    <s v="Montana"/>
    <x v="0"/>
    <n v="2"/>
    <n v="0"/>
    <n v="1"/>
    <m/>
    <n v="235070"/>
    <n v="0"/>
    <m/>
    <n v="1303"/>
    <n v="5.54302973582337"/>
    <n v="3"/>
    <n v="5037"/>
    <n v="21.427659846003319"/>
    <n v="313"/>
    <n v="6.2140162795314674E-2"/>
    <n v="831"/>
    <n v="21"/>
    <n v="15741"/>
    <n v="26500"/>
    <n v="36718"/>
    <n v="45"/>
    <n v="87"/>
    <n v="98"/>
    <n v="103"/>
    <n v="65"/>
    <n v="13"/>
    <n v="5"/>
    <n v="2"/>
    <n v="2092"/>
    <n v="0"/>
    <n v="106.3"/>
    <n v="277801"/>
    <n v="24800"/>
    <n v="14000"/>
    <n v="0.73801115241635684"/>
    <s v="3 in 10"/>
    <n v="0.22366835382019765"/>
    <n v="5600"/>
    <n v="0.29926890013657909"/>
    <n v="7500"/>
    <n v="0.53281915320960871"/>
    <n v="13200"/>
    <n v="7800"/>
    <n v="0.51874366767983793"/>
    <n v="86000000"/>
    <n v="11700"/>
    <n v="830"/>
    <n v="0.18012872298217306"/>
    <n v="50500"/>
    <n v="28200"/>
    <n v="0.24604402078380491"/>
    <n v="0.44396937360811506"/>
    <n v="0.13816324882470626"/>
    <n v="0.22519034744974673"/>
    <n v="4.7284946192070375E-2"/>
    <n v="1550"/>
    <n v="4220"/>
    <n v="51900"/>
    <n v="5700"/>
    <n v="1600"/>
    <n v="3700"/>
    <n v="600"/>
    <n v="1700"/>
    <n v="11300"/>
    <n v="5800"/>
    <n v="0.72"/>
    <n v="3"/>
    <n v="5"/>
    <n v="1500"/>
    <n v="0.13"/>
    <n v="3600"/>
    <n v="0.32"/>
    <n v="2100"/>
    <n v="4300"/>
    <n v="0.63"/>
    <n v="1400"/>
    <n v="100"/>
    <n v="6000"/>
    <n v="3000"/>
    <n v="500"/>
    <n v="0.38100000000000001"/>
    <n v="0.17"/>
    <n v="0.48499999999999999"/>
    <n v="0.38900000000000001"/>
    <n v="0.11799999999999999"/>
    <n v="7.8E-2"/>
    <n v="0.16900000000000001"/>
    <n v="9.8000000000000004E-2"/>
    <n v="0.63"/>
    <n v="30891000"/>
    <n v="5700"/>
    <n v="0.2"/>
    <n v="0.28999999999999998"/>
    <n v="0.51"/>
    <n v="1200"/>
    <n v="44400"/>
    <n v="180000"/>
    <n v="50000"/>
    <n v="51000"/>
    <n v="1200"/>
    <n v="39300000"/>
    <n v="25400000"/>
    <n v="7400000"/>
    <n v="1900000"/>
    <n v="800000"/>
    <n v="600000"/>
    <n v="1600000"/>
    <n v="700000"/>
    <n v="8200000"/>
    <n v="0.13100000000000001"/>
    <n v="0.83799999999999997"/>
    <n v="4.0000000000000001E-3"/>
    <n v="4.2999999999999997E-2"/>
    <n v="7.0000000000000001E-3"/>
    <n v="5.5E-2"/>
    <n v="0"/>
    <n v="5.5E-2"/>
    <n v="5.3999999999999999E-2"/>
    <n v="0.33"/>
    <n v="7.0000000000000007E-2"/>
    <n v="0.01"/>
    <n v="0.18"/>
    <n v="0.28999999999999998"/>
    <n v="0"/>
    <n v="0"/>
    <n v="0.05"/>
    <n v="0.08"/>
    <n v="0"/>
  </r>
  <r>
    <s v="New Hampshire"/>
    <x v="1"/>
    <n v="1"/>
    <n v="0"/>
    <n v="0"/>
    <m/>
    <n v="256376"/>
    <n v="0"/>
    <m/>
    <n v="440"/>
    <n v="1.7162292882329"/>
    <n v="37"/>
    <n v="5511"/>
    <n v="21.495771835117171"/>
    <n v="241"/>
    <n v="4.3730720377426965E-2"/>
    <n v="1142"/>
    <n v="21"/>
    <n v="20358"/>
    <n v="32720"/>
    <n v="54674"/>
    <n v="38"/>
    <n v="67"/>
    <n v="101"/>
    <n v="103"/>
    <n v="62"/>
    <n v="22"/>
    <n v="3"/>
    <n v="0"/>
    <n v="7429"/>
    <n v="0"/>
    <n v="108.1"/>
    <n v="290163"/>
    <n v="38900"/>
    <n v="23000"/>
    <n v="0.79819674955493025"/>
    <s v="3 in 10"/>
    <n v="0.30490843243520921"/>
    <n v="11900"/>
    <n v="0.34595330439472943"/>
    <n v="13500"/>
    <n v="0.45036344489250763"/>
    <n v="17500"/>
    <n v="9800"/>
    <n v="0.69284064665127021"/>
    <n v="212000000"/>
    <n v="14000"/>
    <n v="1150"/>
    <n v="0.11695309661703505"/>
    <n v="59300"/>
    <n v="33600"/>
    <n v="0.2419897750319196"/>
    <n v="0.36605974294275129"/>
    <n v="0.19151126594463816"/>
    <n v="0.28099392675273349"/>
    <n v="5.3334671521152434E-2"/>
    <n v="1680"/>
    <n v="3970"/>
    <n v="70700"/>
    <n v="9900"/>
    <n v="3700"/>
    <n v="5600"/>
    <n v="1200"/>
    <n v="2000"/>
    <n v="19300"/>
    <n v="9700"/>
    <n v="0.75"/>
    <n v="3"/>
    <n v="5"/>
    <n v="2800"/>
    <n v="0.14000000000000001"/>
    <n v="7000"/>
    <n v="0.36"/>
    <n v="3400"/>
    <n v="6600"/>
    <n v="0.59"/>
    <n v="1400"/>
    <n v="300"/>
    <n v="6600"/>
    <n v="3200"/>
    <n v="800"/>
    <n v="0.38100000000000001"/>
    <n v="0.17"/>
    <n v="0.48499999999999999"/>
    <n v="0.38900000000000001"/>
    <n v="0.11799999999999999"/>
    <n v="7.8E-2"/>
    <n v="0.16900000000000001"/>
    <n v="9.8000000000000004E-2"/>
    <n v="0.75"/>
    <n v="75255000"/>
    <n v="6200"/>
    <n v="0.33"/>
    <n v="0.35"/>
    <n v="0.32"/>
    <n v="2400"/>
    <n v="57400"/>
    <n v="194000"/>
    <n v="64000"/>
    <n v="59000"/>
    <n v="1100"/>
    <n v="104700000"/>
    <n v="60900000"/>
    <n v="19200000"/>
    <n v="5500000"/>
    <n v="200000"/>
    <n v="600000"/>
    <n v="6100000"/>
    <n v="1100000"/>
    <n v="14200000"/>
    <n v="7.5999999999999998E-2"/>
    <n v="0.876"/>
    <n v="1.2E-2"/>
    <n v="4.2999999999999997E-2"/>
    <n v="2.7E-2"/>
    <n v="0"/>
    <n v="0"/>
    <n v="0"/>
    <n v="4.2999999999999997E-2"/>
    <n v="0.42"/>
    <n v="0.08"/>
    <n v="0.01"/>
    <n v="7.0000000000000007E-2"/>
    <n v="0.14000000000000001"/>
    <n v="0"/>
    <n v="0"/>
    <n v="0.05"/>
    <n v="0.23"/>
    <n v="134"/>
  </r>
  <r>
    <s v="Delaware"/>
    <x v="2"/>
    <s v="Not Inlcuded"/>
    <n v="1"/>
    <n v="0"/>
    <n v="2"/>
    <n v="208294"/>
    <n v="9.6018128222608405E-3"/>
    <n v="24"/>
    <n v="229"/>
    <n v="1.09940756814886"/>
    <n v="48"/>
    <n v="810"/>
    <n v="3.8887341930156412"/>
    <n v="88"/>
    <n v="0.10864197530864197"/>
    <n v="1097"/>
    <n v="27"/>
    <n v="21197"/>
    <n v="26500"/>
    <n v="47333"/>
    <n v="27"/>
    <n v="58"/>
    <n v="97"/>
    <n v="101"/>
    <n v="77"/>
    <n v="36"/>
    <n v="8"/>
    <n v="0"/>
    <n v="17668"/>
    <n v="0"/>
    <n v="103.1"/>
    <n v="254108"/>
    <n v="27900"/>
    <n v="14000"/>
    <n v="0.70336367233874164"/>
    <s v="4 in 10"/>
    <n v="0.18812661128616442"/>
    <n v="5300"/>
    <n v="0.20155399598968776"/>
    <n v="5600"/>
    <n v="0.63814093382984816"/>
    <n v="17800"/>
    <n v="11000"/>
    <n v="0.57578575413799515"/>
    <n v="142000000"/>
    <n v="2200"/>
    <n v="1120"/>
    <n v="0.14568616493586575"/>
    <n v="56900"/>
    <n v="27000"/>
    <n v="0.30087298659781136"/>
    <n v="0.35629094869227662"/>
    <n v="9.7240519225026786E-2"/>
    <n v="0.14405157120022483"/>
    <n v="4.0522738051325287E-2"/>
    <n v="1170"/>
    <n v="3550"/>
    <n v="59750"/>
    <n v="5000"/>
    <n v="1900"/>
    <n v="4400"/>
    <n v="700"/>
    <n v="1300"/>
    <n v="11600"/>
    <n v="4600"/>
    <n v="0.67"/>
    <n v="7"/>
    <n v="10"/>
    <n v="900"/>
    <n v="0.08"/>
    <n v="2500"/>
    <n v="0.21"/>
    <n v="2500"/>
    <n v="5400"/>
    <n v="0.76"/>
    <n v="1100"/>
    <n v="100"/>
    <n v="6400"/>
    <n v="3100"/>
    <n v="400"/>
    <n v="0.38100000000000001"/>
    <n v="0.17"/>
    <n v="0.48499999999999999"/>
    <n v="0.38900000000000001"/>
    <n v="0.11799999999999999"/>
    <n v="7.8E-2"/>
    <n v="0.16900000000000001"/>
    <n v="9.8000000000000004E-2"/>
    <n v="0.71"/>
    <n v="35722000"/>
    <n v="400"/>
    <n v="0.56000000000000005"/>
    <n v="0.41"/>
    <n v="0.03"/>
    <n v="1300"/>
    <n v="51300"/>
    <n v="144000"/>
    <n v="48000"/>
    <n v="57000"/>
    <n v="1000"/>
    <n v="59400000"/>
    <n v="43900000"/>
    <n v="16900000"/>
    <n v="2300000"/>
    <n v="1500000"/>
    <n v="1100000"/>
    <n v="6700000"/>
    <n v="600000"/>
    <n v="9300000"/>
    <n v="0.11799999999999999"/>
    <n v="0.59499999999999997"/>
    <n v="0.20300000000000001"/>
    <n v="0.10199999999999999"/>
    <n v="4.1000000000000002E-2"/>
    <n v="0"/>
    <n v="0"/>
    <n v="0"/>
    <n v="5.7000000000000002E-2"/>
    <n v="0.06"/>
    <n v="0.13"/>
    <n v="5.0000000000000001E-3"/>
    <n v="0.31"/>
    <n v="0.48"/>
    <n v="0"/>
    <n v="0"/>
    <n v="0"/>
    <n v="0.01"/>
    <n v="0"/>
  </r>
  <r>
    <s v="Utah"/>
    <x v="1"/>
    <n v="1"/>
    <n v="0"/>
    <n v="0"/>
    <m/>
    <n v="947243"/>
    <n v="0"/>
    <m/>
    <n v="1187"/>
    <n v="1.25311034233032"/>
    <n v="45"/>
    <n v="3870"/>
    <n v="4.0855408802176418"/>
    <n v="560"/>
    <n v="0.14470284237726097"/>
    <n v="872"/>
    <n v="19"/>
    <n v="43623"/>
    <n v="27810"/>
    <n v="46136"/>
    <n v="33"/>
    <n v="57"/>
    <n v="96"/>
    <n v="102"/>
    <n v="73"/>
    <n v="25"/>
    <n v="4"/>
    <n v="1"/>
    <n v="7060"/>
    <n v="0"/>
    <n v="98.4"/>
    <n v="348376"/>
    <n v="42000"/>
    <n v="21000"/>
    <n v="0.75458392101551486"/>
    <s v="3 in 10"/>
    <n v="0.17962019894341058"/>
    <n v="7500"/>
    <n v="0.31100375993527202"/>
    <n v="13100"/>
    <n v="0.57824472895150159"/>
    <n v="24200"/>
    <n v="14300"/>
    <n v="0.59146885597001608"/>
    <n v="172000000"/>
    <n v="4000"/>
    <n v="1100"/>
    <n v="0.22298303257605648"/>
    <n v="141800"/>
    <n v="59700"/>
    <n v="0.33965229553898824"/>
    <n v="0.39939775726059323"/>
    <n v="7.7168585960220373E-2"/>
    <n v="0.1435348822651458"/>
    <n v="2.3633721275511419E-2"/>
    <n v="3130"/>
    <n v="13750"/>
    <n v="61400"/>
    <n v="10900"/>
    <n v="1500"/>
    <n v="4100"/>
    <n v="700"/>
    <n v="1700"/>
    <n v="26000"/>
    <n v="11000"/>
    <n v="0.74"/>
    <n v="3"/>
    <n v="5"/>
    <n v="2600"/>
    <n v="0.1"/>
    <n v="7300"/>
    <n v="0.28000000000000003"/>
    <n v="4600"/>
    <n v="11400"/>
    <n v="0.7"/>
    <n v="2800"/>
    <n v="200"/>
    <n v="29700"/>
    <n v="14600"/>
    <n v="900"/>
    <n v="0.38100000000000001"/>
    <n v="0.17"/>
    <n v="0.48499999999999999"/>
    <n v="0.38900000000000001"/>
    <n v="0.11799999999999999"/>
    <n v="7.8E-2"/>
    <n v="0.16900000000000001"/>
    <n v="9.8000000000000004E-2"/>
    <n v="0.7"/>
    <n v="69877000"/>
    <n v="497200"/>
    <n v="0.49"/>
    <n v="0.45"/>
    <n v="0.06"/>
    <n v="2600"/>
    <n v="49700"/>
    <n v="477000"/>
    <n v="159000"/>
    <n v="142000"/>
    <n v="2700"/>
    <n v="111200000"/>
    <n v="32600000"/>
    <n v="4500000"/>
    <n v="2000000"/>
    <n v="700000"/>
    <n v="500000"/>
    <n v="9400000"/>
    <n v="1900000"/>
    <n v="9600000"/>
    <n v="9.8000000000000004E-2"/>
    <n v="0.76"/>
    <n v="0.01"/>
    <n v="0.14699999999999999"/>
    <n v="2.5000000000000001E-2"/>
    <n v="6.0000000000000001E-3"/>
    <n v="8.0000000000000002E-3"/>
    <n v="1.4E-2"/>
    <n v="4.3999999999999997E-2"/>
    <n v="0.19"/>
    <n v="0.2"/>
    <n v="0.03"/>
    <n v="0.27"/>
    <n v="0.09"/>
    <n v="0"/>
    <n v="0.02"/>
    <n v="0.01"/>
    <n v="0.18"/>
    <n v="85"/>
  </r>
  <r>
    <s v="Vermont"/>
    <x v="0"/>
    <n v="2"/>
    <n v="0"/>
    <n v="1"/>
    <m/>
    <n v="116976"/>
    <n v="0"/>
    <m/>
    <n v="438"/>
    <n v="3.7443578169881002"/>
    <n v="9"/>
    <n v="7572"/>
    <n v="64.73122691834223"/>
    <n v="202"/>
    <n v="2.6677231907025884E-2"/>
    <n v="1046"/>
    <n v="30"/>
    <n v="14147"/>
    <n v="26500"/>
    <n v="48664"/>
    <n v="35"/>
    <n v="55"/>
    <n v="90"/>
    <n v="98"/>
    <n v="73"/>
    <n v="33"/>
    <n v="7"/>
    <n v="2"/>
    <n v="1750"/>
    <n v="1"/>
    <n v="136.19999999999999"/>
    <n v="254234"/>
    <n v="23600"/>
    <n v="13000"/>
    <n v="0.77133235308068115"/>
    <s v="3 in 10"/>
    <n v="0.26488775942397291"/>
    <n v="6300"/>
    <n v="0.33591698432867428"/>
    <n v="7900"/>
    <n v="0.48526048284625156"/>
    <n v="11400"/>
    <n v="6800"/>
    <n v="0.58347978910369069"/>
    <n v="120000000"/>
    <n v="13500"/>
    <n v="980"/>
    <n v="0.15177506000464111"/>
    <n v="30300"/>
    <n v="17300"/>
    <n v="0.20399938146544055"/>
    <n v="0.4165029826624852"/>
    <n v="0.17037108247119062"/>
    <n v="0.29081559277118935"/>
    <n v="3.2629332932726705E-2"/>
    <n v="1110"/>
    <n v="1010"/>
    <n v="60550"/>
    <n v="7300"/>
    <n v="500"/>
    <n v="3300"/>
    <n v="300"/>
    <n v="1400"/>
    <n v="13300"/>
    <n v="6500"/>
    <n v="0.73"/>
    <n v="3"/>
    <n v="5"/>
    <n v="1800"/>
    <n v="0.14000000000000001"/>
    <n v="4500"/>
    <n v="0.34"/>
    <n v="2400"/>
    <n v="4700"/>
    <n v="0.61"/>
    <n v="1100"/>
    <n v="100"/>
    <n v="2200"/>
    <n v="1100"/>
    <n v="500"/>
    <n v="0.38100000000000001"/>
    <n v="0.17"/>
    <n v="0.48499999999999999"/>
    <n v="0.38900000000000001"/>
    <n v="0.11799999999999999"/>
    <n v="7.8E-2"/>
    <n v="0.16900000000000001"/>
    <n v="9.8000000000000004E-2"/>
    <n v="0.69"/>
    <n v="47363000"/>
    <n v="1700"/>
    <n v="0.19"/>
    <n v="0.28999999999999998"/>
    <n v="0.52"/>
    <n v="1700"/>
    <n v="50600"/>
    <n v="95000"/>
    <n v="30000"/>
    <n v="30000"/>
    <n v="800"/>
    <n v="70700000"/>
    <n v="30600000"/>
    <n v="2700000"/>
    <n v="1300000"/>
    <n v="400000"/>
    <n v="300000"/>
    <n v="2900000"/>
    <n v="700000"/>
    <n v="10300000"/>
    <n v="0.109"/>
    <n v="0.90600000000000003"/>
    <n v="1.0999999999999999E-2"/>
    <n v="0.02"/>
    <n v="1.7999999999999999E-2"/>
    <s v="N/A"/>
    <n v="0"/>
    <n v="0"/>
    <n v="4.3999999999999997E-2"/>
    <n v="0.13"/>
    <n v="4.0000000000000001E-3"/>
    <n v="0.01"/>
    <n v="0.35"/>
    <n v="0.11"/>
    <n v="0.21"/>
    <n v="0"/>
    <n v="0.09"/>
    <n v="0.1"/>
    <n v="59"/>
  </r>
  <r>
    <s v="Wyoming"/>
    <x v="0"/>
    <n v="2"/>
    <n v="0"/>
    <n v="1"/>
    <m/>
    <n v="132424"/>
    <n v="0"/>
    <m/>
    <n v="652"/>
    <n v="4.92357880746692"/>
    <n v="4"/>
    <n v="1601"/>
    <n v="12.089953482752371"/>
    <n v="105"/>
    <n v="6.5584009993753897E-2"/>
    <n v="842"/>
    <s v="NA"/>
    <s v="NA"/>
    <s v="NA"/>
    <s v="NA"/>
    <s v="NA"/>
    <n v="86"/>
    <n v="108"/>
    <n v="107"/>
    <s v="NA"/>
    <s v="NA"/>
    <s v="NA"/>
    <s v="NA"/>
    <n v="1282"/>
    <n v="0"/>
    <n v="81.3"/>
    <n v="250890"/>
    <n v="10800"/>
    <n v="6000"/>
    <n v="0.76303731180449486"/>
    <s v="3 in 10"/>
    <n v="0.24229318119076101"/>
    <n v="2600"/>
    <n v="0.28232262814024112"/>
    <n v="3100"/>
    <n v="0.50630348762307908"/>
    <n v="5500"/>
    <n v="3400"/>
    <n v="0.57426337943475647"/>
    <n v="41000000"/>
    <n v="5500"/>
    <n v="820"/>
    <n v="0.21810163417323286"/>
    <n v="23600"/>
    <n v="13100"/>
    <n v="0.23527588108148689"/>
    <n v="0.44424233426797149"/>
    <n v="0.13345669213266664"/>
    <n v="0.22781016989619784"/>
    <n v="6.0342339530077865E-2"/>
    <n v="610"/>
    <n v="1760"/>
    <n v="58950"/>
    <n v="2600"/>
    <n v="600"/>
    <n v="1900"/>
    <n v="200"/>
    <n v="1100"/>
    <n v="4400"/>
    <n v="2500"/>
    <n v="0.75"/>
    <n v="1"/>
    <n v="2"/>
    <n v="800"/>
    <n v="0.19"/>
    <n v="1400"/>
    <n v="0.31"/>
    <n v="700"/>
    <n v="1500"/>
    <n v="0.54"/>
    <n v="900"/>
    <n v="100"/>
    <n v="3200"/>
    <n v="1600"/>
    <n v="200"/>
    <n v="0.38100000000000001"/>
    <n v="0.17"/>
    <n v="0.48499999999999999"/>
    <n v="0.38900000000000001"/>
    <n v="0.11799999999999999"/>
    <n v="7.8E-2"/>
    <n v="0.16900000000000001"/>
    <n v="9.8000000000000004E-2"/>
    <n v="0.64"/>
    <n v="12657000"/>
    <n v="8100"/>
    <n v="0.12"/>
    <n v="0.51"/>
    <n v="0.37"/>
    <n v="600"/>
    <n v="52800"/>
    <n v="94000"/>
    <n v="26000"/>
    <n v="24000"/>
    <n v="400"/>
    <n v="15100000"/>
    <n v="13900000"/>
    <n v="3800000"/>
    <n v="800000"/>
    <n v="200000"/>
    <n v="100000"/>
    <n v="100000"/>
    <n v="300000"/>
    <n v="7000000"/>
    <n v="0.11"/>
    <n v="0.81299999999999994"/>
    <n v="8.9999999999999993E-3"/>
    <n v="0.106"/>
    <n v="7.0000000000000001E-3"/>
    <n v="1.7000000000000001E-2"/>
    <n v="0"/>
    <n v="1.7000000000000001E-2"/>
    <n v="4.8000000000000001E-2"/>
    <n v="0.46"/>
    <n v="0.14000000000000001"/>
    <n v="0.03"/>
    <n v="0.05"/>
    <n v="0.1"/>
    <n v="0"/>
    <n v="0.05"/>
    <n v="0"/>
    <n v="0.16"/>
    <n v="0"/>
  </r>
  <r>
    <s v="Texas"/>
    <x v="1"/>
    <n v="1"/>
    <n v="0"/>
    <n v="0"/>
    <n v="2"/>
    <n v="7475433"/>
    <n v="2.6754303061775803E-4"/>
    <n v="42"/>
    <n v="10836"/>
    <n v="1.44954813988701"/>
    <n v="42"/>
    <n v="44929"/>
    <n v="6.0102204113126287"/>
    <n v="4647"/>
    <n v="0.10342985599501435"/>
    <n v="865"/>
    <n v="22"/>
    <n v="674648"/>
    <n v="26500"/>
    <n v="46889"/>
    <n v="25"/>
    <n v="44"/>
    <n v="95"/>
    <n v="104"/>
    <n v="79"/>
    <n v="36"/>
    <n v="5"/>
    <n v="1"/>
    <n v="254135"/>
    <n v="0"/>
    <n v="83.8"/>
    <n v="207301"/>
    <n v="626000"/>
    <n v="278000"/>
    <n v="0.69786888062227526"/>
    <s v="4 in 10"/>
    <n v="0.14883772189018332"/>
    <n v="93200"/>
    <n v="0.21378442352475172"/>
    <n v="133900"/>
    <n v="0.69214404134815954"/>
    <n v="433300"/>
    <n v="270400"/>
    <n v="0.5657584416629774"/>
    <n v="2272000000"/>
    <n v="92700"/>
    <n v="1090"/>
    <n v="0.19950646228068741"/>
    <n v="1938200"/>
    <n v="852900"/>
    <n v="0.36311363651114126"/>
    <n v="0.33549560664281086"/>
    <n v="9.7015105840096857E-2"/>
    <n v="0.14762128054805829"/>
    <n v="2.6191066562485182E-2"/>
    <n v="27230"/>
    <n v="114060"/>
    <n v="54050"/>
    <n v="147800"/>
    <n v="39300"/>
    <n v="53600"/>
    <n v="7400"/>
    <n v="13700"/>
    <n v="377400"/>
    <n v="148800"/>
    <n v="0.69"/>
    <n v="7"/>
    <n v="10"/>
    <n v="34500"/>
    <n v="0.09"/>
    <n v="78400"/>
    <n v="0.21"/>
    <n v="78800"/>
    <n v="183500"/>
    <n v="0.77"/>
    <n v="23100"/>
    <n v="3700"/>
    <n v="237400"/>
    <n v="116800"/>
    <n v="11800"/>
    <n v="0.38100000000000001"/>
    <n v="0.17"/>
    <n v="0.48499999999999999"/>
    <n v="0.38900000000000001"/>
    <n v="0.11799999999999999"/>
    <n v="7.8E-2"/>
    <n v="0.16900000000000001"/>
    <n v="9.8000000000000004E-2"/>
    <n v="0.71"/>
    <n v="958959000"/>
    <n v="37900"/>
    <n v="0.35"/>
    <n v="0.54"/>
    <n v="0.1"/>
    <n v="29600"/>
    <n v="45200"/>
    <n v="5345000"/>
    <n v="1795000"/>
    <n v="1938000"/>
    <n v="17100"/>
    <n v="1381800000"/>
    <n v="455900000"/>
    <n v="216600000"/>
    <n v="27200000"/>
    <n v="7500000"/>
    <n v="10100000"/>
    <n v="69000000"/>
    <n v="20900000"/>
    <n v="83000000"/>
    <n v="0.14699999999999999"/>
    <n v="0.39300000000000002"/>
    <n v="0.114"/>
    <n v="0.40400000000000003"/>
    <n v="5.1999999999999998E-2"/>
    <n v="2E-3"/>
    <n v="1E-3"/>
    <n v="3.0000000000000001E-3"/>
    <n v="3.5000000000000003E-2"/>
    <n v="0.04"/>
    <n v="0.08"/>
    <n v="1E-3"/>
    <n v="0"/>
    <n v="0.09"/>
    <n v="0"/>
    <n v="0.34"/>
    <n v="0.4"/>
    <n v="0.05"/>
    <n v="213"/>
  </r>
  <r>
    <s v="Illinois"/>
    <x v="1"/>
    <n v="1"/>
    <n v="0"/>
    <n v="0"/>
    <n v="1"/>
    <n v="2803224"/>
    <n v="3.5673210560411802E-4"/>
    <n v="41"/>
    <n v="5207"/>
    <n v="1.8575040738806401"/>
    <n v="35"/>
    <n v="2698"/>
    <n v="0.96246322091991221"/>
    <n v="1602"/>
    <n v="0.59377316530763524"/>
    <n v="821"/>
    <n v="27"/>
    <n v="293354"/>
    <n v="27190"/>
    <n v="47434"/>
    <n v="34"/>
    <n v="65"/>
    <n v="98"/>
    <n v="102"/>
    <n v="73"/>
    <n v="26"/>
    <n v="5"/>
    <n v="2"/>
    <n v="51602"/>
    <n v="1"/>
    <n v="86.6"/>
    <n v="202675"/>
    <n v="435500"/>
    <n v="224000"/>
    <n v="0.67121519228747395"/>
    <s v="4 in 10"/>
    <n v="0.19803735184853535"/>
    <n v="86300"/>
    <n v="0.21982669550482856"/>
    <n v="95700"/>
    <n v="0.58288216304582419"/>
    <n v="253800"/>
    <n v="148100"/>
    <n v="0.50509293518478215"/>
    <n v="2303000000"/>
    <n v="43500"/>
    <n v="1020"/>
    <n v="5.3478755039149686E-2"/>
    <n v="862900"/>
    <n v="420600"/>
    <n v="0.31260940433839857"/>
    <n v="0.32546504219011163"/>
    <n v="0.12662324685860848"/>
    <n v="0.16680137232188236"/>
    <n v="2.3578337832861646E-2"/>
    <n v="10430"/>
    <n v="50290"/>
    <n v="61200"/>
    <n v="97900"/>
    <n v="38700"/>
    <n v="60900"/>
    <n v="6900"/>
    <n v="6800"/>
    <n v="227200"/>
    <n v="94200"/>
    <n v="0.62"/>
    <n v="2"/>
    <n v="3"/>
    <n v="20600"/>
    <n v="0.09"/>
    <n v="41500"/>
    <n v="0.18"/>
    <n v="45000"/>
    <n v="96000"/>
    <n v="0.72"/>
    <n v="11600"/>
    <n v="1000"/>
    <n v="100500"/>
    <n v="49500"/>
    <n v="7400"/>
    <n v="0.38100000000000001"/>
    <n v="0.17"/>
    <n v="0.48499999999999999"/>
    <n v="0.38900000000000001"/>
    <n v="0.11799999999999999"/>
    <n v="7.8E-2"/>
    <n v="0.16900000000000001"/>
    <n v="9.8000000000000004E-2"/>
    <n v="0.69"/>
    <n v="776115000"/>
    <n v="9100"/>
    <n v="0.68"/>
    <n v="0.28000000000000003"/>
    <n v="0.04"/>
    <n v="15800"/>
    <n v="51400"/>
    <n v="2351000"/>
    <n v="696000"/>
    <n v="863000"/>
    <n v="13700"/>
    <n v="1037700000"/>
    <n v="691400000"/>
    <n v="365300000"/>
    <n v="48500000"/>
    <n v="12600000"/>
    <n v="7800000"/>
    <n v="93900000"/>
    <n v="14300000"/>
    <n v="31300000"/>
    <n v="0.125"/>
    <n v="0.59"/>
    <n v="0.13200000000000001"/>
    <n v="0.18099999999999999"/>
    <n v="5.7000000000000002E-2"/>
    <n v="1E-3"/>
    <n v="0"/>
    <n v="1E-3"/>
    <n v="3.9E-2"/>
    <n v="0.04"/>
    <n v="0.02"/>
    <n v="5.0000000000000001E-3"/>
    <n v="0.47"/>
    <n v="7.0000000000000007E-2"/>
    <n v="0.09"/>
    <n v="0.1"/>
    <n v="0.2"/>
    <n v="0.01"/>
    <n v="380"/>
  </r>
  <r>
    <s v="Oregon"/>
    <x v="1"/>
    <n v="1"/>
    <n v="0"/>
    <n v="0"/>
    <n v="1"/>
    <n v="861351"/>
    <n v="1.16096689967272E-3"/>
    <n v="40"/>
    <n v="1769"/>
    <n v="2.05375044552104"/>
    <n v="32"/>
    <n v="8281"/>
    <n v="9.6139668961898241"/>
    <n v="696"/>
    <n v="8.4047820311556581E-2"/>
    <n v="1053"/>
    <n v="23"/>
    <n v="109682"/>
    <n v="26500"/>
    <n v="57515"/>
    <n v="23"/>
    <n v="39"/>
    <n v="87"/>
    <n v="98"/>
    <n v="80"/>
    <n v="47"/>
    <n v="6"/>
    <n v="1"/>
    <n v="19555"/>
    <n v="0"/>
    <n v="172.6"/>
    <n v="361970"/>
    <n v="113500"/>
    <n v="62000"/>
    <n v="0.72346634718766323"/>
    <s v="4 in 10"/>
    <n v="0.20860478219530232"/>
    <n v="23700"/>
    <n v="0.33318660421875551"/>
    <n v="37800"/>
    <n v="0.52508187484593438"/>
    <n v="59600"/>
    <n v="33700"/>
    <n v="0.54403781056396505"/>
    <n v="499000000"/>
    <n v="26900"/>
    <n v="1190"/>
    <n v="0.26214121377996885"/>
    <n v="297400"/>
    <n v="151300"/>
    <n v="0.27216890238963759"/>
    <n v="0.38836093997038579"/>
    <n v="0.1397283477788123"/>
    <n v="0.22491770997402061"/>
    <n v="4.0694016549215152E-2"/>
    <n v="14660"/>
    <n v="23770"/>
    <n v="58450"/>
    <n v="35300"/>
    <n v="3000"/>
    <n v="9200"/>
    <n v="1900"/>
    <n v="4700"/>
    <n v="74100"/>
    <n v="33600"/>
    <n v="0.69"/>
    <n v="3"/>
    <n v="4"/>
    <n v="9800"/>
    <n v="0.13"/>
    <n v="20400"/>
    <n v="0.27"/>
    <n v="13100"/>
    <n v="28100"/>
    <n v="0.65"/>
    <n v="13200"/>
    <n v="3500"/>
    <n v="46800"/>
    <n v="23000"/>
    <n v="2700"/>
    <n v="0.38100000000000001"/>
    <n v="0.17"/>
    <n v="0.48499999999999999"/>
    <n v="0.38900000000000001"/>
    <n v="0.11799999999999999"/>
    <n v="7.8E-2"/>
    <n v="0.16900000000000001"/>
    <n v="9.8000000000000004E-2"/>
    <n v="0.63"/>
    <n v="215163000"/>
    <n v="19500"/>
    <n v="0.45"/>
    <n v="0.28999999999999998"/>
    <n v="0.26"/>
    <n v="6300"/>
    <n v="45700"/>
    <n v="773000"/>
    <n v="265000"/>
    <n v="297000"/>
    <n v="8200"/>
    <n v="324800000"/>
    <n v="81400000"/>
    <n v="23700000"/>
    <n v="5000000"/>
    <n v="2400000"/>
    <n v="2300000"/>
    <n v="28100000"/>
    <n v="3100000"/>
    <n v="28200000"/>
    <n v="0.13200000000000001"/>
    <n v="0.72099999999999997"/>
    <n v="1.7999999999999999E-2"/>
    <n v="0.14000000000000001"/>
    <n v="4.4999999999999998E-2"/>
    <n v="7.0000000000000001E-3"/>
    <n v="4.0000000000000001E-3"/>
    <n v="1.0999999999999999E-2"/>
    <n v="6.5000000000000002E-2"/>
    <n v="0.39"/>
    <n v="0.11"/>
    <n v="7.0000000000000007E-2"/>
    <n v="0.12"/>
    <n v="0.13"/>
    <n v="0.02"/>
    <n v="0.08"/>
    <n v="0.02"/>
    <n v="0.06"/>
    <n v="173"/>
  </r>
  <r>
    <s v="South Carolina"/>
    <x v="1"/>
    <n v="1"/>
    <n v="0"/>
    <n v="0"/>
    <n v="2"/>
    <n v="1117092"/>
    <n v="1.79036283493212E-3"/>
    <n v="39"/>
    <n v="2152"/>
    <n v="1.9264304103869601"/>
    <n v="34"/>
    <n v="6702"/>
    <n v="5.9995058598575586"/>
    <n v="459"/>
    <n v="6.8487018800358096E-2"/>
    <n v="824"/>
    <n v="27"/>
    <n v="91333"/>
    <n v="26500"/>
    <n v="40147"/>
    <n v="42"/>
    <n v="62"/>
    <n v="100"/>
    <n v="106"/>
    <n v="74"/>
    <n v="30"/>
    <n v="5"/>
    <n v="0"/>
    <n v="151857"/>
    <n v="0"/>
    <n v="79.599999999999994"/>
    <n v="185749"/>
    <n v="141900"/>
    <n v="68000"/>
    <n v="0.69130371804743429"/>
    <s v="4 in 10"/>
    <n v="0.13743194607805159"/>
    <n v="19500"/>
    <n v="0.17216849904566039"/>
    <n v="24400"/>
    <n v="0.70744384891148937"/>
    <n v="100400"/>
    <n v="64800"/>
    <n v="0.49654804493817861"/>
    <n v="486000000"/>
    <n v="40700"/>
    <n v="920"/>
    <n v="0.12230897863040212"/>
    <n v="295300"/>
    <n v="146800"/>
    <n v="0.32536524154915331"/>
    <n v="0.32853348246854103"/>
    <n v="0.10964272396314295"/>
    <n v="0.1862012317098449"/>
    <n v="3.454503761905147E-2"/>
    <n v="4290"/>
    <n v="12540"/>
    <n v="49450"/>
    <n v="26000"/>
    <n v="12000"/>
    <n v="17900"/>
    <n v="2700"/>
    <n v="6700"/>
    <n v="61600"/>
    <n v="25600"/>
    <n v="0.68"/>
    <n v="2"/>
    <n v="3"/>
    <n v="5000"/>
    <n v="0.08"/>
    <n v="10300"/>
    <n v="0.17"/>
    <n v="13900"/>
    <n v="30500"/>
    <n v="0.77"/>
    <n v="5100"/>
    <n v="1000"/>
    <n v="28300"/>
    <n v="13900"/>
    <n v="2000"/>
    <n v="0.38100000000000001"/>
    <n v="0.17"/>
    <n v="0.48499999999999999"/>
    <n v="0.38900000000000001"/>
    <n v="0.11799999999999999"/>
    <n v="7.8E-2"/>
    <n v="0.16900000000000001"/>
    <n v="9.8000000000000004E-2"/>
    <n v="0.71"/>
    <n v="140491000"/>
    <n v="11600"/>
    <n v="7.0000000000000007E-2"/>
    <n v="0.74"/>
    <n v="0.19"/>
    <n v="5300"/>
    <n v="40400"/>
    <n v="809000"/>
    <n v="250000"/>
    <n v="295000"/>
    <n v="2900"/>
    <n v="191900000"/>
    <n v="155300000"/>
    <n v="74000000"/>
    <n v="7000000"/>
    <n v="4900000"/>
    <n v="1500000"/>
    <n v="7500000"/>
    <n v="3300000"/>
    <n v="40700000"/>
    <n v="0.152"/>
    <n v="0.628"/>
    <n v="0.247"/>
    <n v="6.3E-2"/>
    <n v="1.6E-2"/>
    <n v="2E-3"/>
    <n v="0"/>
    <n v="2E-3"/>
    <n v="4.2999999999999997E-2"/>
    <n v="0.19"/>
    <n v="0.05"/>
    <n v="0.02"/>
    <n v="0.03"/>
    <n v="0.36"/>
    <n v="0"/>
    <n v="0.17"/>
    <n v="0.03"/>
    <n v="0.17"/>
    <n v="0"/>
  </r>
  <r>
    <s v="Massachusetts"/>
    <x v="0"/>
    <n v="2"/>
    <n v="0"/>
    <n v="1"/>
    <n v="5"/>
    <n v="1362133"/>
    <n v="3.6707135059498501E-3"/>
    <n v="38"/>
    <n v="3393"/>
    <n v="2.4909461851375698"/>
    <n v="23"/>
    <n v="3181"/>
    <n v="2.3353079324853008"/>
    <n v="755"/>
    <n v="0.23734674630619301"/>
    <n v="1642"/>
    <n v="31"/>
    <n v="175367"/>
    <n v="34300"/>
    <n v="78984"/>
    <n v="44"/>
    <n v="60"/>
    <n v="91"/>
    <n v="98"/>
    <n v="64"/>
    <n v="31"/>
    <n v="6"/>
    <n v="2"/>
    <n v="37528"/>
    <n v="1"/>
    <n v="177.6"/>
    <n v="422856"/>
    <n v="368600"/>
    <n v="196000"/>
    <n v="0.69664718956019411"/>
    <s v="4 in 10"/>
    <n v="0.24838938062699548"/>
    <n v="91600"/>
    <n v="0.29128949916858132"/>
    <n v="107400"/>
    <n v="0.50417065648167492"/>
    <n v="185800"/>
    <n v="98800"/>
    <n v="0.6668232373219708"/>
    <n v="2700000000"/>
    <n v="5400"/>
    <n v="1360"/>
    <n v="0.20397577147050211"/>
    <n v="489900"/>
    <n v="247200"/>
    <n v="0.27094398198290998"/>
    <n v="0.34981382598291633"/>
    <n v="0.1540963230202807"/>
    <n v="0.20270048813548139"/>
    <n v="2.6383079638018583E-2"/>
    <n v="17980"/>
    <n v="24660"/>
    <n v="71900"/>
    <n v="87200"/>
    <n v="31000"/>
    <n v="56900"/>
    <n v="4700"/>
    <n v="1600"/>
    <n v="184900"/>
    <n v="84100"/>
    <n v="0.67"/>
    <n v="2"/>
    <n v="3"/>
    <n v="23700"/>
    <n v="0.13"/>
    <n v="54800"/>
    <n v="0.3"/>
    <n v="33900"/>
    <n v="64700"/>
    <n v="0.62"/>
    <n v="19600"/>
    <n v="2300"/>
    <n v="41200"/>
    <n v="20300"/>
    <n v="6600"/>
    <n v="0.38100000000000001"/>
    <n v="0.17"/>
    <n v="0.48499999999999999"/>
    <n v="0.38900000000000001"/>
    <n v="0.11799999999999999"/>
    <n v="7.8E-2"/>
    <n v="0.16900000000000001"/>
    <n v="9.8000000000000004E-2"/>
    <n v="0.76"/>
    <n v="870321000"/>
    <n v="3000"/>
    <n v="0.73"/>
    <n v="0.25"/>
    <n v="0.02"/>
    <n v="16500"/>
    <n v="59200"/>
    <n v="1306000"/>
    <n v="392000"/>
    <n v="490000"/>
    <n v="15100"/>
    <n v="1207200000"/>
    <n v="1090200000"/>
    <n v="266300000"/>
    <n v="26600000"/>
    <n v="7600000"/>
    <n v="3500000"/>
    <n v="76300000"/>
    <n v="8800000"/>
    <n v="13100000"/>
    <n v="0.10299999999999999"/>
    <n v="0.67700000000000005"/>
    <n v="6.0999999999999999E-2"/>
    <n v="0.129"/>
    <n v="6.9000000000000006E-2"/>
    <n v="1E-3"/>
    <n v="0"/>
    <n v="1E-3"/>
    <n v="6.3E-2"/>
    <n v="0.19"/>
    <n v="0.15"/>
    <n v="0.02"/>
    <n v="0.3"/>
    <n v="0.03"/>
    <n v="0.16"/>
    <n v="0"/>
    <n v="0.01"/>
    <n v="0.13"/>
    <n v="15"/>
  </r>
  <r>
    <s v="New York"/>
    <x v="1"/>
    <n v="1"/>
    <n v="0"/>
    <n v="0"/>
    <n v="16"/>
    <n v="4113323"/>
    <n v="3.8897990748599101E-3"/>
    <n v="37"/>
    <n v="4818"/>
    <n v="1.1713157464171899"/>
    <n v="47"/>
    <n v="3029"/>
    <n v="0.73638758735941723"/>
    <n v="1145"/>
    <n v="0.37801254539451962"/>
    <n v="1120"/>
    <n v="28"/>
    <n v="655940"/>
    <n v="27810"/>
    <n v="78465"/>
    <n v="32"/>
    <n v="52"/>
    <n v="82"/>
    <n v="94"/>
    <n v="73"/>
    <n v="36"/>
    <n v="11"/>
    <n v="4"/>
    <n v="331627"/>
    <n v="0"/>
    <n v="230.1"/>
    <n v="321934"/>
    <n v="1141400"/>
    <n v="586000"/>
    <n v="0.66083801369767525"/>
    <s v="4 in 10"/>
    <n v="0.23154427385619483"/>
    <n v="264300"/>
    <n v="0.30127247640114763"/>
    <n v="343900"/>
    <n v="0.51097308307234057"/>
    <n v="583200"/>
    <n v="311600"/>
    <n v="0.69969563063108609"/>
    <n v="6765000000"/>
    <n v="57100"/>
    <n v="1310"/>
    <n v="0.27470933171028672"/>
    <n v="2063700"/>
    <n v="953200"/>
    <n v="0.29154625408788787"/>
    <n v="0.3233315733501238"/>
    <n v="0.1589286937323233"/>
    <n v="0.16839307654399507"/>
    <n v="1.7629809267545416E-2"/>
    <n v="91270"/>
    <n v="148490"/>
    <n v="62700"/>
    <n v="232000"/>
    <n v="187900"/>
    <n v="97400"/>
    <n v="14800"/>
    <n v="5400"/>
    <n v="524500"/>
    <n v="226800"/>
    <n v="0.64"/>
    <n v="7"/>
    <n v="10"/>
    <n v="76500"/>
    <n v="0.15"/>
    <n v="129800"/>
    <n v="0.25"/>
    <n v="86700"/>
    <n v="195000"/>
    <n v="0.65"/>
    <n v="86400"/>
    <n v="5400"/>
    <n v="339900"/>
    <n v="167200"/>
    <n v="17900"/>
    <n v="0.38100000000000001"/>
    <n v="0.17"/>
    <n v="0.48499999999999999"/>
    <n v="0.38900000000000001"/>
    <n v="0.11799999999999999"/>
    <n v="7.8E-2"/>
    <n v="0.16900000000000001"/>
    <n v="9.8000000000000004E-2"/>
    <n v="0.76"/>
    <n v="2261095000"/>
    <n v="38300"/>
    <n v="0.8"/>
    <n v="0.12"/>
    <n v="7.0000000000000007E-2"/>
    <n v="25400"/>
    <n v="52100"/>
    <n v="5040000"/>
    <n v="1442000"/>
    <n v="2064000"/>
    <n v="49000"/>
    <n v="2794400000"/>
    <n v="1778600000"/>
    <n v="1766300000"/>
    <n v="112600000"/>
    <n v="13700000"/>
    <n v="44000000"/>
    <n v="196100000"/>
    <n v="27900000"/>
    <n v="31600000"/>
    <n v="0.14099999999999999"/>
    <n v="0.53500000000000003"/>
    <n v="0.13200000000000001"/>
    <n v="0.19600000000000001"/>
    <n v="8.6999999999999994E-2"/>
    <n v="2E-3"/>
    <n v="0"/>
    <n v="2E-3"/>
    <n v="4.8000000000000001E-2"/>
    <n v="0.31"/>
    <n v="0.03"/>
    <n v="0.01"/>
    <n v="7.0000000000000007E-2"/>
    <n v="0.09"/>
    <n v="0.19"/>
    <n v="0.15"/>
    <n v="7.0000000000000007E-2"/>
    <n v="0.08"/>
    <n v="126"/>
  </r>
  <r>
    <s v="Idaho"/>
    <x v="1"/>
    <n v="1"/>
    <n v="0"/>
    <n v="0"/>
    <n v="2"/>
    <n v="469026"/>
    <n v="4.2641559316540997E-3"/>
    <n v="36"/>
    <n v="1024"/>
    <n v="2.1832478370068999"/>
    <n v="28"/>
    <n v="7413"/>
    <n v="15.805093960675954"/>
    <n v="346"/>
    <n v="4.6674760555780383E-2"/>
    <n v="1798"/>
    <n v="20"/>
    <n v="24710"/>
    <n v="26500"/>
    <n v="39258"/>
    <n v="38"/>
    <n v="67"/>
    <n v="95"/>
    <n v="100"/>
    <n v="66"/>
    <n v="25"/>
    <n v="5"/>
    <n v="1"/>
    <n v="5405"/>
    <n v="0"/>
    <n v="110.4"/>
    <n v="285982"/>
    <n v="26900"/>
    <n v="15000"/>
    <n v="0.77248922463734537"/>
    <s v="3 in 10"/>
    <n v="0.22807799442896937"/>
    <n v="6100"/>
    <n v="0.3053296193129062"/>
    <n v="8200"/>
    <n v="0.55584029712163419"/>
    <n v="14900"/>
    <n v="9400"/>
    <n v="0.68729955099422702"/>
    <n v="96000000"/>
    <n v="8600"/>
    <n v="880"/>
    <n v="0.12123966439998932"/>
    <n v="77600"/>
    <n v="39600"/>
    <n v="0.28882142605405886"/>
    <n v="0.37734189776483884"/>
    <n v="0.12376870894728625"/>
    <n v="0.2201605691470189"/>
    <n v="3.692251302496221E-2"/>
    <n v="2320"/>
    <n v="7810"/>
    <n v="49700"/>
    <n v="6500"/>
    <n v="700"/>
    <n v="3500"/>
    <n v="500"/>
    <n v="3500"/>
    <n v="15400"/>
    <n v="6600"/>
    <n v="0.75"/>
    <n v="2"/>
    <n v="3"/>
    <n v="1700"/>
    <n v="0.11"/>
    <n v="4700"/>
    <n v="0.31"/>
    <n v="2900"/>
    <n v="6700"/>
    <n v="0.7"/>
    <n v="2200"/>
    <n v="300"/>
    <n v="14500"/>
    <n v="7100"/>
    <n v="500"/>
    <n v="0.38100000000000001"/>
    <n v="0.17"/>
    <n v="0.48499999999999999"/>
    <n v="0.38900000000000001"/>
    <n v="0.11799999999999999"/>
    <n v="7.8E-2"/>
    <n v="0.16900000000000001"/>
    <n v="9.8000000000000004E-2"/>
    <n v="0.71"/>
    <n v="34564000"/>
    <n v="3300"/>
    <n v="0.25"/>
    <n v="0.53"/>
    <n v="0.22"/>
    <n v="1700"/>
    <n v="41600"/>
    <n v="274000"/>
    <n v="95000"/>
    <n v="78000"/>
    <n v="900"/>
    <n v="45700000"/>
    <n v="23700000"/>
    <n v="2600000"/>
    <n v="900000"/>
    <n v="400000"/>
    <n v="200000"/>
    <n v="2600000"/>
    <n v="1100000"/>
    <n v="18700000"/>
    <n v="0.13100000000000001"/>
    <n v="0.78800000000000003"/>
    <n v="7.0000000000000001E-3"/>
    <n v="0.13300000000000001"/>
    <n v="1.4E-2"/>
    <n v="7.0000000000000001E-3"/>
    <n v="1E-3"/>
    <n v="8.0000000000000002E-3"/>
    <n v="5.0999999999999997E-2"/>
    <n v="0.17"/>
    <n v="0.06"/>
    <n v="0"/>
    <n v="0.22"/>
    <n v="0.12"/>
    <n v="0"/>
    <n v="0.04"/>
    <n v="0.04"/>
    <n v="0.35"/>
    <n v="0"/>
  </r>
  <r>
    <s v="Kansas"/>
    <x v="0"/>
    <n v="2"/>
    <n v="0"/>
    <n v="1"/>
    <n v="3"/>
    <n v="703064"/>
    <n v="4.26703685581966E-3"/>
    <n v="35"/>
    <n v="2413"/>
    <n v="3.4321199776976199"/>
    <n v="12"/>
    <n v="10284"/>
    <n v="14.627402341749825"/>
    <n v="840"/>
    <n v="8.168028004667445E-2"/>
    <n v="757"/>
    <n v="24"/>
    <n v="55383"/>
    <n v="26500"/>
    <n v="35176"/>
    <n v="40"/>
    <n v="73"/>
    <n v="103"/>
    <n v="104"/>
    <n v="71"/>
    <n v="21"/>
    <n v="2"/>
    <n v="1"/>
    <n v="12986"/>
    <n v="0"/>
    <n v="72.599999999999994"/>
    <n v="150657"/>
    <n v="58000"/>
    <n v="35000"/>
    <n v="0.75289836839762325"/>
    <s v="3 in 10"/>
    <n v="0.25103766598350069"/>
    <n v="14600"/>
    <n v="0.26524637032189174"/>
    <n v="15400"/>
    <n v="0.50083529958837814"/>
    <n v="29000"/>
    <n v="18000"/>
    <n v="0.51804256194098897"/>
    <n v="196000000"/>
    <n v="22600"/>
    <n v="860"/>
    <n v="6.8351524058608448E-2"/>
    <n v="147000"/>
    <n v="77600"/>
    <n v="0.29105035864343515"/>
    <n v="0.36513806762450673"/>
    <n v="0.12946583417263749"/>
    <n v="0.23391220263522428"/>
    <n v="3.5142813022812094E-2"/>
    <n v="2450"/>
    <n v="8370"/>
    <n v="55750"/>
    <n v="11000"/>
    <n v="7800"/>
    <n v="10200"/>
    <n v="1000"/>
    <n v="3600"/>
    <n v="24200"/>
    <n v="11500"/>
    <n v="0.73"/>
    <n v="3"/>
    <n v="5"/>
    <n v="2700"/>
    <n v="0.11"/>
    <n v="6500"/>
    <n v="0.27"/>
    <n v="4700"/>
    <n v="10400"/>
    <n v="0.67"/>
    <n v="2300"/>
    <n v="400"/>
    <n v="19900"/>
    <n v="9800"/>
    <n v="900"/>
    <n v="0.38100000000000001"/>
    <n v="0.17"/>
    <n v="0.48499999999999999"/>
    <n v="0.38900000000000001"/>
    <n v="0.11799999999999999"/>
    <n v="7.8E-2"/>
    <n v="0.16900000000000001"/>
    <n v="9.8000000000000004E-2"/>
    <n v="0.71"/>
    <n v="59306000"/>
    <n v="5900"/>
    <n v="0.3"/>
    <n v="0.45"/>
    <n v="0.25"/>
    <n v="2400"/>
    <n v="48000"/>
    <n v="514000"/>
    <n v="163000"/>
    <n v="147000"/>
    <n v="2000"/>
    <n v="71700000"/>
    <n v="65000000"/>
    <n v="38700000"/>
    <n v="2000000"/>
    <n v="1000000"/>
    <n v="100000"/>
    <n v="4800000"/>
    <n v="2300000"/>
    <n v="10000000"/>
    <n v="0.12"/>
    <n v="0.73399999999999999"/>
    <n v="4.7E-2"/>
    <n v="0.129"/>
    <n v="0.03"/>
    <n v="4.0000000000000001E-3"/>
    <n v="0"/>
    <n v="4.0000000000000001E-3"/>
    <n v="5.6000000000000001E-2"/>
    <n v="0.06"/>
    <n v="5.0000000000000001E-3"/>
    <n v="0.03"/>
    <n v="0.04"/>
    <n v="0.09"/>
    <n v="0.24"/>
    <n v="0.1"/>
    <n v="0.22"/>
    <n v="0.21"/>
    <n v="0"/>
  </r>
  <r>
    <s v="Maine"/>
    <x v="3"/>
    <s v="Not Inlcuded"/>
    <n v="1"/>
    <n v="1"/>
    <n v="3"/>
    <n v="251909"/>
    <n v="1.19090623995172E-2"/>
    <n v="22"/>
    <n v="730"/>
    <n v="2.8978718505491998"/>
    <n v="20"/>
    <n v="13594"/>
    <n v="53.963931419679326"/>
    <n v="339"/>
    <n v="2.4937472414300426E-2"/>
    <n v="909"/>
    <n v="30"/>
    <n v="22498"/>
    <n v="26500"/>
    <n v="47194"/>
    <n v="49"/>
    <n v="68"/>
    <n v="98"/>
    <n v="101"/>
    <n v="52"/>
    <n v="26"/>
    <n v="4"/>
    <n v="8"/>
    <n v="5376"/>
    <n v="0"/>
    <n v="136.6"/>
    <n v="242316"/>
    <n v="54700"/>
    <n v="32000"/>
    <n v="0.76726665764424595"/>
    <s v="3 in 10"/>
    <n v="0.27797451717717497"/>
    <n v="15200"/>
    <n v="0.31088678763097366"/>
    <n v="17000"/>
    <n v="0.4649702457011427"/>
    <n v="25400"/>
    <n v="14500"/>
    <n v="0.59758551307847085"/>
    <n v="269000000"/>
    <n v="22200"/>
    <n v="870"/>
    <n v="0.10849830457726216"/>
    <n v="53200"/>
    <n v="31400"/>
    <n v="0.238056555106861"/>
    <n v="0.34518576445654742"/>
    <n v="0.1559180757082686"/>
    <n v="0.31520312010944546"/>
    <n v="4.3934846168390281E-2"/>
    <n v="2100"/>
    <n v="2550"/>
    <n v="54500"/>
    <n v="11700"/>
    <n v="3800"/>
    <n v="7800"/>
    <n v="900"/>
    <n v="6000"/>
    <n v="24200"/>
    <n v="12000"/>
    <n v="0.74"/>
    <n v="3"/>
    <n v="5"/>
    <n v="3100"/>
    <n v="0.13"/>
    <n v="8500"/>
    <n v="0.35"/>
    <n v="4200"/>
    <n v="8700"/>
    <n v="0.61"/>
    <n v="2200"/>
    <n v="200"/>
    <n v="4300"/>
    <n v="2100"/>
    <n v="900"/>
    <n v="0.38100000000000001"/>
    <n v="0.17"/>
    <n v="0.48499999999999999"/>
    <n v="0.38900000000000001"/>
    <n v="0.11799999999999999"/>
    <n v="7.8E-2"/>
    <n v="0.16900000000000001"/>
    <n v="9.8000000000000004E-2"/>
    <n v="0.64"/>
    <n v="77294000"/>
    <n v="9800"/>
    <n v="0.28999999999999998"/>
    <n v="0.31"/>
    <n v="0.41"/>
    <n v="2300"/>
    <n v="44400"/>
    <n v="196000"/>
    <n v="63000"/>
    <n v="53000"/>
    <n v="2700"/>
    <n v="111800000"/>
    <n v="78100000"/>
    <n v="24500000"/>
    <n v="3600000"/>
    <n v="1400000"/>
    <n v="900000"/>
    <n v="12800000"/>
    <n v="1600000"/>
    <n v="34600000"/>
    <n v="0.11799999999999999"/>
    <n v="0.9"/>
    <n v="1.4E-2"/>
    <n v="1.7999999999999999E-2"/>
    <n v="1.0999999999999999E-2"/>
    <n v="3.0000000000000001E-3"/>
    <n v="0"/>
    <n v="3.0000000000000001E-3"/>
    <n v="5.2999999999999999E-2"/>
    <n v="0.28999999999999998"/>
    <n v="0.1"/>
    <n v="0.03"/>
    <n v="0.15"/>
    <n v="0.05"/>
    <n v="0.11"/>
    <n v="4.0000000000000001E-3"/>
    <n v="0.08"/>
    <n v="0.18"/>
    <n v="0"/>
  </r>
  <r>
    <s v="South Dakota"/>
    <x v="0"/>
    <n v="2"/>
    <n v="0"/>
    <n v="1"/>
    <n v="1"/>
    <n v="220429"/>
    <n v="4.5366081595434298E-3"/>
    <n v="34"/>
    <n v="817"/>
    <n v="3.7064088663469801"/>
    <n v="10"/>
    <n v="2629"/>
    <n v="11.926742851439691"/>
    <n v="222"/>
    <n v="8.4442753898820846E-2"/>
    <n v="748"/>
    <n v="22"/>
    <n v="10269"/>
    <n v="26500"/>
    <n v="33500"/>
    <n v="58"/>
    <n v="89"/>
    <n v="104"/>
    <n v="103"/>
    <n v="61"/>
    <n v="7"/>
    <n v="1"/>
    <n v="4"/>
    <n v="767"/>
    <n v="0"/>
    <n v="112.8"/>
    <n v="205567"/>
    <n v="25800"/>
    <n v="15000"/>
    <n v="0.74816048868527008"/>
    <s v="3 in 10"/>
    <n v="0.22374888725471223"/>
    <n v="5800"/>
    <n v="0.26883926152417076"/>
    <n v="6900"/>
    <n v="0.55416650539923362"/>
    <n v="14300"/>
    <n v="9300"/>
    <n v="0.5189650841497111"/>
    <n v="85000000"/>
    <n v="13400"/>
    <n v="770"/>
    <n v="0.11059039797807005"/>
    <n v="41900"/>
    <n v="22100"/>
    <n v="0.28210274797272761"/>
    <n v="0.36628434819561156"/>
    <n v="0.16778972501070663"/>
    <n v="0.22329749108182495"/>
    <n v="3.4432496987724888E-2"/>
    <n v="1060"/>
    <n v="1910"/>
    <n v="54350"/>
    <n v="5400"/>
    <n v="1400"/>
    <n v="4500"/>
    <n v="300"/>
    <n v="3200"/>
    <n v="11400"/>
    <n v="5400"/>
    <n v="0.72"/>
    <n v="1"/>
    <n v="2"/>
    <n v="1300"/>
    <n v="0.12"/>
    <n v="2700"/>
    <n v="0.24"/>
    <n v="2200"/>
    <n v="5000"/>
    <n v="0.69"/>
    <n v="1100"/>
    <n v="0"/>
    <n v="4000"/>
    <n v="2000"/>
    <n v="400"/>
    <n v="0.38100000000000001"/>
    <n v="0.17"/>
    <n v="0.48499999999999999"/>
    <n v="0.38900000000000001"/>
    <n v="0.11799999999999999"/>
    <n v="7.8E-2"/>
    <n v="0.16900000000000001"/>
    <n v="9.8000000000000004E-2"/>
    <n v="0.64"/>
    <n v="27113000"/>
    <n v="4700"/>
    <n v="0.14000000000000001"/>
    <n v="0.44"/>
    <n v="0.41"/>
    <n v="1600"/>
    <n v="40300"/>
    <n v="157000"/>
    <n v="35000"/>
    <n v="42000"/>
    <n v="600"/>
    <n v="32400000"/>
    <n v="28200000"/>
    <n v="6600000"/>
    <n v="600000"/>
    <n v="300000"/>
    <n v="0"/>
    <n v="600000"/>
    <n v="600000"/>
    <n v="15800000"/>
    <n v="0.13100000000000001"/>
    <n v="0.80200000000000005"/>
    <n v="0.02"/>
    <n v="0.04"/>
    <n v="1.4999999999999999E-2"/>
    <n v="7.5999999999999998E-2"/>
    <n v="0"/>
    <n v="7.5999999999999998E-2"/>
    <n v="4.4999999999999998E-2"/>
    <n v="0.41"/>
    <n v="0.11"/>
    <n v="0.01"/>
    <n v="0.03"/>
    <n v="7.0000000000000007E-2"/>
    <n v="0"/>
    <n v="0"/>
    <n v="0.14000000000000001"/>
    <n v="0.24"/>
    <n v="0"/>
  </r>
  <r>
    <s v="Michigan"/>
    <x v="1"/>
    <n v="1"/>
    <n v="0"/>
    <n v="0"/>
    <n v="10"/>
    <n v="2153379"/>
    <n v="4.6438643638672004E-3"/>
    <n v="33"/>
    <n v="2951"/>
    <n v="1.37040437377721"/>
    <n v="44"/>
    <n v="14474"/>
    <n v="6.7215292802613931"/>
    <n v="1689"/>
    <n v="0.11669199944728478"/>
    <n v="815"/>
    <n v="28"/>
    <n v="191717"/>
    <n v="26500"/>
    <n v="39731"/>
    <n v="36"/>
    <n v="64"/>
    <n v="99"/>
    <n v="102"/>
    <n v="72"/>
    <n v="26"/>
    <n v="4"/>
    <n v="2"/>
    <n v="191957"/>
    <n v="0"/>
    <n v="80.7"/>
    <n v="173277"/>
    <n v="266500"/>
    <n v="147000"/>
    <n v="0.73261518771331058"/>
    <s v="4 in 10"/>
    <n v="0.21217737094837935"/>
    <n v="56600"/>
    <n v="0.25643382352941174"/>
    <n v="68400"/>
    <n v="0.56907262905162059"/>
    <n v="151600"/>
    <n v="92800"/>
    <n v="0.44823691805747273"/>
    <n v="1030000000"/>
    <n v="41600"/>
    <n v="890"/>
    <n v="4.3649238045021743E-2"/>
    <n v="578400"/>
    <n v="288100"/>
    <n v="0.30402014459371529"/>
    <n v="0.33040550171800392"/>
    <n v="0.12023123556440042"/>
    <n v="0.22510617020461143"/>
    <n v="2.9170234976535848E-2"/>
    <n v="8640"/>
    <n v="34850"/>
    <n v="54200"/>
    <n v="53900"/>
    <n v="18800"/>
    <n v="52800"/>
    <n v="3700"/>
    <n v="9200"/>
    <n v="126200"/>
    <n v="55100"/>
    <n v="0.68"/>
    <n v="2"/>
    <n v="3"/>
    <n v="10000"/>
    <n v="0.08"/>
    <n v="30400"/>
    <n v="0.24"/>
    <n v="25500"/>
    <n v="55500"/>
    <n v="0.71"/>
    <n v="9300"/>
    <n v="800"/>
    <n v="82200"/>
    <n v="40500"/>
    <n v="4400"/>
    <n v="0.38100000000000001"/>
    <n v="0.17"/>
    <n v="0.48499999999999999"/>
    <n v="0.38900000000000001"/>
    <n v="0.11799999999999999"/>
    <n v="7.8E-2"/>
    <n v="0.16900000000000001"/>
    <n v="9.8000000000000004E-2"/>
    <n v="0.64"/>
    <n v="335654000"/>
    <n v="14300"/>
    <n v="0.55000000000000004"/>
    <n v="0.33"/>
    <n v="0.11"/>
    <n v="7500"/>
    <n v="45000"/>
    <n v="1589000"/>
    <n v="471000"/>
    <n v="578000"/>
    <n v="8900"/>
    <n v="412300000"/>
    <n v="404100000"/>
    <n v="92200000"/>
    <n v="13500000"/>
    <n v="2700000"/>
    <n v="3300000"/>
    <n v="51500000"/>
    <n v="10700000"/>
    <n v="40100000"/>
    <n v="0.14399999999999999"/>
    <n v="0.73099999999999998"/>
    <n v="0.13100000000000001"/>
    <n v="5.6000000000000001E-2"/>
    <n v="3.2000000000000001E-2"/>
    <n v="3.0000000000000001E-3"/>
    <n v="0"/>
    <n v="3.0000000000000001E-3"/>
    <n v="4.8000000000000001E-2"/>
    <n v="0.08"/>
    <n v="3.0000000000000001E-3"/>
    <n v="0.05"/>
    <n v="0.02"/>
    <n v="0.28999999999999998"/>
    <n v="0.02"/>
    <n v="0.13"/>
    <n v="0.06"/>
    <n v="0.34"/>
    <n v="113"/>
  </r>
  <r>
    <s v="Virginia"/>
    <x v="1"/>
    <n v="1"/>
    <n v="0"/>
    <n v="0"/>
    <n v="11"/>
    <n v="1884826"/>
    <n v="5.8360824818842697E-3"/>
    <n v="31"/>
    <n v="1805"/>
    <n v="0.95764807998191803"/>
    <n v="50"/>
    <n v="1634"/>
    <n v="0.86692352503626324"/>
    <n v="878"/>
    <n v="0.53733170134638919"/>
    <n v="1007"/>
    <n v="24"/>
    <n v="174187"/>
    <n v="30280"/>
    <n v="51690"/>
    <n v="32"/>
    <n v="55"/>
    <n v="99"/>
    <n v="104"/>
    <n v="78"/>
    <n v="33"/>
    <n v="4"/>
    <n v="1"/>
    <n v="170070"/>
    <n v="1"/>
    <n v="111.5"/>
    <n v="285229"/>
    <n v="221000"/>
    <n v="105000"/>
    <n v="0.68232404784235612"/>
    <s v="4 in 10"/>
    <n v="0.16451418826307432"/>
    <n v="36400"/>
    <n v="0.21204362557280051"/>
    <n v="46900"/>
    <n v="0.64503331629445004"/>
    <n v="142500"/>
    <n v="86100"/>
    <n v="0.54231368186874307"/>
    <n v="991000000"/>
    <n v="32400"/>
    <n v="1250"/>
    <n v="0.22640612679188782"/>
    <n v="526600"/>
    <n v="240000"/>
    <n v="0.32105371458628934"/>
    <n v="0.36525186213236666"/>
    <n v="0.11069999739702786"/>
    <n v="0.16447034648588205"/>
    <n v="3.8678030872258788E-2"/>
    <n v="5960"/>
    <n v="20440"/>
    <n v="66950"/>
    <n v="48100"/>
    <n v="13600"/>
    <n v="29200"/>
    <n v="2900"/>
    <n v="6800"/>
    <n v="113200"/>
    <n v="46300"/>
    <n v="0.66"/>
    <n v="7"/>
    <n v="10"/>
    <n v="10500"/>
    <n v="0.09"/>
    <n v="24600"/>
    <n v="0.22"/>
    <n v="22700"/>
    <n v="49300"/>
    <n v="0.72"/>
    <n v="6300"/>
    <n v="800"/>
    <n v="37400"/>
    <n v="18400"/>
    <n v="3700"/>
    <n v="0.38100000000000001"/>
    <n v="0.17"/>
    <n v="0.48499999999999999"/>
    <n v="0.38900000000000001"/>
    <n v="0.11799999999999999"/>
    <n v="7.8E-2"/>
    <n v="0.16900000000000001"/>
    <n v="9.8000000000000004E-2"/>
    <n v="0.73"/>
    <n v="380256000"/>
    <s v=" -   "/>
    <n v="0.39"/>
    <n v="0.47"/>
    <n v="0.14000000000000001"/>
    <n v="13900"/>
    <n v="55800"/>
    <n v="1345000"/>
    <n v="448000"/>
    <n v="527000"/>
    <n v="5200"/>
    <n v="498600000"/>
    <n v="289400000"/>
    <n v="117100000"/>
    <n v="9300000"/>
    <n v="2600000"/>
    <n v="1500000"/>
    <n v="24500000"/>
    <n v="5000000"/>
    <n v="43400000"/>
    <n v="0.106"/>
    <n v="0.59499999999999997"/>
    <n v="0.17699999999999999"/>
    <n v="0.10199999999999999"/>
    <n v="6.8000000000000005E-2"/>
    <n v="2E-3"/>
    <n v="1E-3"/>
    <n v="3.0000000000000001E-3"/>
    <n v="5.6000000000000001E-2"/>
    <n v="0.25"/>
    <n v="0.11"/>
    <n v="0.02"/>
    <n v="7.0000000000000007E-2"/>
    <n v="0.15"/>
    <n v="1E-3"/>
    <n v="0.02"/>
    <n v="0.18"/>
    <n v="0.19"/>
    <n v="73"/>
  </r>
  <r>
    <s v="Ohio"/>
    <x v="0"/>
    <n v="2"/>
    <n v="0"/>
    <n v="1"/>
    <n v="18"/>
    <n v="2605629"/>
    <n v="6.9081208414551697E-3"/>
    <n v="30"/>
    <n v="8168"/>
    <n v="3.1347517240558802"/>
    <n v="15"/>
    <n v="25773"/>
    <n v="9.8912776914902309"/>
    <n v="1622"/>
    <n v="6.2934078298995069E-2"/>
    <n v="797"/>
    <n v="28"/>
    <n v="270399"/>
    <n v="26500"/>
    <n v="35468"/>
    <n v="40"/>
    <n v="79"/>
    <n v="101"/>
    <n v="103"/>
    <n v="68"/>
    <n v="17"/>
    <n v="2"/>
    <n v="1"/>
    <n v="106360"/>
    <n v="0"/>
    <n v="76.5"/>
    <n v="150374"/>
    <n v="446100"/>
    <n v="230000"/>
    <n v="0.70722252644320838"/>
    <s v="3 in 10"/>
    <n v="0.16148885955258904"/>
    <n v="72100"/>
    <n v="0.24524449365372158"/>
    <n v="109400"/>
    <n v="0.62062411608209478"/>
    <n v="276900"/>
    <n v="171500"/>
    <n v="0.40618760355155276"/>
    <n v="1618000000"/>
    <n v="77100"/>
    <n v="810"/>
    <n v="7.6215650343952075E-3"/>
    <n v="729300"/>
    <n v="364700"/>
    <n v="0.32710735339706853"/>
    <n v="0.30907939017329633"/>
    <n v="0.12071618198270011"/>
    <n v="0.23250408649178247"/>
    <n v="3.051054772843096E-2"/>
    <n v="10660"/>
    <n v="32780"/>
    <n v="54200"/>
    <n v="92000"/>
    <n v="37000"/>
    <n v="70000"/>
    <n v="8100"/>
    <n v="8400"/>
    <n v="212000"/>
    <n v="91700"/>
    <n v="0.69"/>
    <n v="3"/>
    <n v="5"/>
    <n v="16300"/>
    <n v="0.08"/>
    <n v="50300"/>
    <n v="0.24"/>
    <n v="43700"/>
    <n v="96700"/>
    <n v="0.72"/>
    <n v="10400"/>
    <n v="800"/>
    <n v="59400"/>
    <n v="29200"/>
    <n v="7200"/>
    <n v="0.38100000000000001"/>
    <n v="0.17"/>
    <n v="0.48499999999999999"/>
    <n v="0.38900000000000001"/>
    <n v="0.11799999999999999"/>
    <n v="7.8E-2"/>
    <n v="0.16900000000000001"/>
    <n v="9.8000000000000004E-2"/>
    <n v="0.64"/>
    <n v="507589000"/>
    <n v="34800"/>
    <n v="0.47"/>
    <n v="0.37"/>
    <n v="0.16"/>
    <n v="13700"/>
    <n v="45100"/>
    <n v="2212000"/>
    <n v="633000"/>
    <n v="729000"/>
    <n v="15100"/>
    <n v="643500000"/>
    <n v="550700000"/>
    <n v="256700000"/>
    <n v="28400000"/>
    <n v="9600000"/>
    <n v="1800000"/>
    <n v="83900000"/>
    <n v="13200000"/>
    <n v="30400000"/>
    <n v="0.14000000000000001"/>
    <n v="0.76700000000000002"/>
    <n v="0.115"/>
    <n v="4.2999999999999997E-2"/>
    <n v="2.4E-2"/>
    <n v="1E-3"/>
    <n v="1E-3"/>
    <n v="2E-3"/>
    <n v="4.9000000000000002E-2"/>
    <n v="0.19"/>
    <n v="7.0000000000000007E-2"/>
    <n v="0.06"/>
    <n v="0.36"/>
    <n v="0.11"/>
    <n v="0"/>
    <n v="1E-3"/>
    <n v="0.02"/>
    <n v="0.19"/>
    <n v="161"/>
  </r>
  <r>
    <s v="New Jersey"/>
    <x v="1"/>
    <n v="1"/>
    <n v="0"/>
    <n v="0"/>
    <n v="14"/>
    <n v="2023128"/>
    <n v="6.9199773815596397E-3"/>
    <n v="29"/>
    <n v="1176"/>
    <n v="0.58127810005100999"/>
    <n v="52"/>
    <n v="1688"/>
    <n v="0.83435155857661991"/>
    <n v="639"/>
    <n v="0.37855450236966826"/>
    <n v="1552"/>
    <n v="26"/>
    <n v="224531"/>
    <n v="33060"/>
    <n v="65137"/>
    <n v="31"/>
    <n v="43"/>
    <n v="87"/>
    <n v="97"/>
    <n v="74"/>
    <n v="38"/>
    <n v="7"/>
    <n v="1"/>
    <n v="152272"/>
    <n v="1"/>
    <n v="136.6"/>
    <n v="335607"/>
    <n v="310700"/>
    <n v="164000"/>
    <n v="0.68233368251220161"/>
    <s v="4 in 10"/>
    <n v="0.25989425957568679"/>
    <n v="80800"/>
    <n v="0.22250539803900746"/>
    <n v="69100"/>
    <n v="0.5273055499242183"/>
    <n v="163800"/>
    <n v="92200"/>
    <n v="0.61584720654627545"/>
    <n v="1867000000"/>
    <n v="3500"/>
    <n v="1380"/>
    <n v="0.18730114040017595"/>
    <n v="704500"/>
    <n v="312600"/>
    <n v="0.32107168055932273"/>
    <n v="0.3315283424669403"/>
    <n v="0.14434989651311386"/>
    <n v="0.15663508082347272"/>
    <n v="1.7963650222907312E-2"/>
    <n v="9660"/>
    <n v="13930"/>
    <n v="71900"/>
    <n v="75400"/>
    <n v="27400"/>
    <n v="46600"/>
    <n v="4600"/>
    <n v="2100"/>
    <n v="165800"/>
    <n v="70000"/>
    <n v="0.63"/>
    <n v="3"/>
    <n v="4"/>
    <n v="20700"/>
    <n v="0.13"/>
    <n v="33400"/>
    <n v="0.2"/>
    <n v="29300"/>
    <n v="65000"/>
    <n v="0.67"/>
    <n v="8900"/>
    <n v="800"/>
    <n v="20500"/>
    <n v="10100"/>
    <n v="5500"/>
    <n v="0.38100000000000001"/>
    <n v="0.17"/>
    <n v="0.48499999999999999"/>
    <n v="0.38900000000000001"/>
    <n v="0.11799999999999999"/>
    <n v="7.8E-2"/>
    <n v="0.16900000000000001"/>
    <n v="9.8000000000000004E-2"/>
    <n v="0.76"/>
    <n v="681513000"/>
    <n v="1400"/>
    <n v="0.73"/>
    <n v="0.26"/>
    <n v="0.01"/>
    <n v="13600"/>
    <n v="59200"/>
    <n v="1669000"/>
    <n v="544000"/>
    <n v="704000"/>
    <n v="8900"/>
    <n v="879600000"/>
    <n v="667900000"/>
    <n v="219500000"/>
    <n v="24000000"/>
    <n v="6500000"/>
    <n v="9700000"/>
    <n v="39500000"/>
    <n v="7800000"/>
    <n v="13100000"/>
    <n v="0.1"/>
    <n v="0.52200000000000002"/>
    <n v="0.121"/>
    <n v="0.216"/>
    <n v="0.1"/>
    <n v="1E-3"/>
    <n v="0"/>
    <n v="1E-3"/>
    <n v="0.04"/>
    <n v="0.06"/>
    <n v="0.04"/>
    <n v="0.01"/>
    <n v="0.1"/>
    <n v="0.04"/>
    <n v="0.28000000000000003"/>
    <n v="0.42"/>
    <n v="0"/>
    <n v="0.05"/>
    <n v="0"/>
  </r>
  <r>
    <s v="Indiana"/>
    <x v="0"/>
    <n v="2"/>
    <n v="0"/>
    <n v="1"/>
    <n v="14"/>
    <n v="1587006"/>
    <n v="8.8216427663159406E-3"/>
    <n v="28"/>
    <n v="5519"/>
    <n v="3.4776176019498299"/>
    <n v="11"/>
    <n v="27281"/>
    <n v="17.190231164847518"/>
    <n v="1844"/>
    <n v="6.7592830174846963E-2"/>
    <n v="801"/>
    <n v="26"/>
    <n v="120796"/>
    <n v="26500"/>
    <n v="35299"/>
    <n v="39"/>
    <n v="76"/>
    <n v="103"/>
    <n v="105"/>
    <n v="70"/>
    <n v="18"/>
    <n v="2"/>
    <n v="1"/>
    <n v="76276"/>
    <n v="0"/>
    <n v="78.3"/>
    <n v="155640"/>
    <n v="172100"/>
    <n v="91000"/>
    <n v="0.71658184445528927"/>
    <s v="3 in 10"/>
    <n v="0.17471514151409331"/>
    <n v="30100"/>
    <n v="0.2427267392201182"/>
    <n v="41800"/>
    <n v="0.60847864360295867"/>
    <n v="104700"/>
    <n v="66000"/>
    <n v="0.4379938262864263"/>
    <n v="569000000"/>
    <n v="34800"/>
    <n v="840"/>
    <n v="2.24940803140323E-2"/>
    <n v="382600"/>
    <n v="189700"/>
    <n v="0.32193480735316271"/>
    <n v="0.3339460130514938"/>
    <n v="0.10400483026602329"/>
    <n v="0.20500096544456339"/>
    <n v="3.2602076688756441E-2"/>
    <n v="5630"/>
    <n v="18250"/>
    <n v="52800"/>
    <n v="37900"/>
    <n v="10900"/>
    <n v="28000"/>
    <n v="2900"/>
    <n v="7200"/>
    <n v="83200"/>
    <n v="36200"/>
    <n v="0.69"/>
    <n v="3"/>
    <n v="5"/>
    <n v="6400"/>
    <n v="0.08"/>
    <n v="18100"/>
    <n v="0.22"/>
    <n v="17800"/>
    <n v="39300"/>
    <n v="0.74"/>
    <n v="5800"/>
    <n v="600"/>
    <n v="35200"/>
    <n v="17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187516000"/>
    <n v="14300"/>
    <n v="0.32"/>
    <n v="0.51"/>
    <n v="0.17"/>
    <n v="5600"/>
    <n v="43900"/>
    <n v="1138000"/>
    <n v="335000"/>
    <n v="383000"/>
    <n v="5000"/>
    <n v="251700000"/>
    <n v="200100000"/>
    <n v="55300000"/>
    <n v="9500000"/>
    <n v="2900000"/>
    <n v="1000000"/>
    <n v="17100000"/>
    <n v="5800000"/>
    <n v="25800000"/>
    <n v="0.13400000000000001"/>
    <n v="0.76700000000000002"/>
    <n v="8.5999999999999993E-2"/>
    <n v="7.6999999999999999E-2"/>
    <n v="2.3E-2"/>
    <n v="1E-3"/>
    <n v="0"/>
    <n v="1E-3"/>
    <n v="4.4999999999999998E-2"/>
    <n v="7.0000000000000007E-2"/>
    <n v="0.01"/>
    <n v="0.01"/>
    <n v="0.32"/>
    <n v="0.08"/>
    <n v="7.0000000000000007E-2"/>
    <n v="0"/>
    <n v="0.01"/>
    <n v="0.44"/>
    <n v="85"/>
  </r>
  <r>
    <s v="North Carolina"/>
    <x v="1"/>
    <n v="1"/>
    <n v="0"/>
    <n v="0"/>
    <n v="21"/>
    <n v="2301503"/>
    <n v="9.1244721384243204E-3"/>
    <n v="27"/>
    <n v="4143"/>
    <n v="1.80012800330914"/>
    <n v="36"/>
    <n v="7144"/>
    <n v="3.1040585217573038"/>
    <n v="1317"/>
    <n v="0.18435050391937291"/>
    <n v="825"/>
    <n v="25"/>
    <n v="207837"/>
    <n v="26500"/>
    <n v="39897"/>
    <n v="39"/>
    <n v="65"/>
    <n v="100"/>
    <n v="106"/>
    <n v="72"/>
    <n v="32"/>
    <n v="6"/>
    <n v="1"/>
    <n v="175815"/>
    <n v="0"/>
    <n v="88.6"/>
    <n v="202215"/>
    <n v="272900"/>
    <n v="135000"/>
    <n v="0.69827705367233939"/>
    <s v="4 in 10"/>
    <n v="0.16705080522526153"/>
    <n v="45600"/>
    <n v="0.20668364449167292"/>
    <n v="56400"/>
    <n v="0.65791759037027542"/>
    <n v="179500"/>
    <n v="112600"/>
    <n v="0.52445616594654243"/>
    <n v="927000000"/>
    <n v="85600"/>
    <n v="930"/>
    <n v="7.5640649218524453E-2"/>
    <n v="668100"/>
    <n v="320100"/>
    <n v="0.32877203781409658"/>
    <n v="0.32792418589075156"/>
    <n v="0.11077913933152574"/>
    <n v="0.1814908749888155"/>
    <n v="3.0552751451464626E-2"/>
    <n v="9280"/>
    <n v="34770"/>
    <n v="51050"/>
    <n v="58600"/>
    <n v="23500"/>
    <n v="25600"/>
    <n v="4600"/>
    <n v="16600"/>
    <n v="140600"/>
    <n v="58900"/>
    <n v="0.68"/>
    <n v="2"/>
    <n v="3"/>
    <n v="13100"/>
    <n v="0.09"/>
    <n v="28300"/>
    <n v="0.2"/>
    <n v="30200"/>
    <n v="64500"/>
    <n v="0.74"/>
    <n v="9600"/>
    <n v="1200"/>
    <n v="52900"/>
    <n v="26000"/>
    <n v="4700"/>
    <n v="0.38100000000000001"/>
    <n v="0.17"/>
    <n v="0.48499999999999999"/>
    <n v="0.38900000000000001"/>
    <n v="0.11799999999999999"/>
    <n v="7.8E-2"/>
    <n v="0.16900000000000001"/>
    <n v="9.8000000000000004E-2"/>
    <n v="0.67"/>
    <n v="321490000"/>
    <n v="38700"/>
    <n v="0.12"/>
    <n v="0.6"/>
    <n v="0.28000000000000003"/>
    <n v="10700"/>
    <n v="41500"/>
    <n v="1882000"/>
    <n v="597000"/>
    <n v="668000"/>
    <n v="6500"/>
    <n v="417500000"/>
    <n v="191600000"/>
    <n v="175100000"/>
    <n v="10500000"/>
    <n v="5400000"/>
    <n v="3200000"/>
    <n v="21500000"/>
    <n v="6800000"/>
    <n v="95400000"/>
    <n v="0.14699999999999999"/>
    <n v="0.61099999999999999"/>
    <n v="0.19700000000000001"/>
    <n v="0.10100000000000001"/>
    <n v="3.1E-2"/>
    <n v="8.9999999999999993E-3"/>
    <n v="0"/>
    <n v="8.9999999999999993E-3"/>
    <n v="0.05"/>
    <n v="0.05"/>
    <n v="0.01"/>
    <n v="1E-3"/>
    <n v="0.38"/>
    <n v="0.11"/>
    <n v="0"/>
    <n v="0.13"/>
    <n v="0.26"/>
    <n v="0.06"/>
    <n v="0"/>
  </r>
  <r>
    <s v="Iowa"/>
    <x v="0"/>
    <n v="2"/>
    <n v="0"/>
    <n v="1"/>
    <n v="7"/>
    <n v="736376"/>
    <n v="9.5060132323704204E-3"/>
    <n v="26"/>
    <n v="2270"/>
    <n v="3.0826642910686899"/>
    <n v="17"/>
    <n v="21932"/>
    <n v="29.783697458906861"/>
    <n v="1007"/>
    <n v="4.5914645267189497E-2"/>
    <n v="760"/>
    <n v="26"/>
    <n v="57191"/>
    <n v="26500"/>
    <n v="34415"/>
    <n v="40"/>
    <n v="88"/>
    <n v="104"/>
    <n v="104"/>
    <n v="65"/>
    <n v="14"/>
    <n v="2"/>
    <n v="1"/>
    <n v="16514"/>
    <n v="0"/>
    <n v="76"/>
    <n v="152885"/>
    <n v="72800"/>
    <n v="43000"/>
    <n v="0.75858417552984414"/>
    <s v="3 in 10"/>
    <n v="0.23972931794160846"/>
    <n v="17500"/>
    <n v="0.27187624394328302"/>
    <n v="19800"/>
    <n v="0.51834516080326132"/>
    <n v="37700"/>
    <n v="23800"/>
    <n v="0.5"/>
    <n v="229000000"/>
    <n v="31100"/>
    <n v="810"/>
    <n v="5.5140731687929323E-2"/>
    <n v="149300"/>
    <n v="78100"/>
    <n v="0.26725820355291724"/>
    <n v="0.41572078252155353"/>
    <n v="0.12450053763329962"/>
    <n v="0.19184486193578951"/>
    <n v="3.2097083959720649E-2"/>
    <n v="2650"/>
    <n v="7300"/>
    <n v="57250"/>
    <n v="20100"/>
    <n v="3800"/>
    <n v="10900"/>
    <n v="1200"/>
    <n v="5900"/>
    <n v="42700"/>
    <n v="20800"/>
    <n v="0.72"/>
    <n v="1"/>
    <n v="2"/>
    <n v="4700"/>
    <n v="0.11"/>
    <n v="11100"/>
    <n v="0.26"/>
    <n v="8300"/>
    <n v="18400"/>
    <n v="0.68"/>
    <n v="3100"/>
    <n v="200"/>
    <n v="13600"/>
    <n v="67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6739000"/>
    <n v="16700"/>
    <n v="0.2"/>
    <n v="0.4"/>
    <n v="0.39"/>
    <n v="5500"/>
    <n v="49300"/>
    <n v="525000"/>
    <n v="136000"/>
    <n v="149000"/>
    <n v="1600"/>
    <n v="108100000"/>
    <n v="69900000"/>
    <n v="14500000"/>
    <n v="2100000"/>
    <n v="700000"/>
    <n v="200000"/>
    <n v="4500000"/>
    <n v="3300000"/>
    <n v="26000000"/>
    <n v="0.115"/>
    <n v="0.83099999999999996"/>
    <n v="3.4000000000000002E-2"/>
    <n v="6.7000000000000004E-2"/>
    <n v="2.3E-2"/>
    <n v="3.0000000000000001E-3"/>
    <n v="1E-3"/>
    <n v="4.0000000000000001E-3"/>
    <n v="4.1000000000000002E-2"/>
    <n v="0.15"/>
    <n v="0.03"/>
    <n v="1E-3"/>
    <n v="0.25"/>
    <n v="7.0000000000000007E-2"/>
    <n v="0.12"/>
    <n v="0"/>
    <n v="0.3"/>
    <n v="0.08"/>
    <n v="24"/>
  </r>
  <r>
    <s v="Connecticut"/>
    <x v="2"/>
    <n v="4"/>
    <n v="1"/>
    <n v="0"/>
    <n v="7"/>
    <n v="729710"/>
    <n v="9.59285195488618E-3"/>
    <n v="25"/>
    <n v="858"/>
    <n v="1.1758095681846199"/>
    <n v="46"/>
    <n v="5041"/>
    <n v="6.9082238149401816"/>
    <n v="460"/>
    <n v="9.1251735766712957E-2"/>
    <n v="1348"/>
    <n v="30"/>
    <n v="89013"/>
    <n v="32130"/>
    <n v="57820"/>
    <n v="37"/>
    <n v="61"/>
    <n v="96"/>
    <n v="101"/>
    <n v="68"/>
    <n v="26"/>
    <n v="3"/>
    <n v="2"/>
    <n v="19978"/>
    <n v="1"/>
    <n v="134.6"/>
    <n v="255555"/>
    <n v="159400"/>
    <n v="82000"/>
    <n v="0.66004293940995096"/>
    <s v="4 in 10"/>
    <n v="0.21768361900819708"/>
    <n v="34700"/>
    <n v="0.24236893764072073"/>
    <n v="38600"/>
    <n v="0.54431880185892489"/>
    <n v="86700"/>
    <n v="48000"/>
    <n v="0.60505442985132141"/>
    <n v="904000000"/>
    <n v="5900"/>
    <n v="1180"/>
    <n v="0.11432917497154606"/>
    <n v="258000"/>
    <n v="123900"/>
    <n v="0.31459506817027644"/>
    <n v="0.34297964389413738"/>
    <n v="0.13207627627860458"/>
    <n v="0.18569373965428346"/>
    <n v="2.5473237787693299E-2"/>
    <n v="2910"/>
    <n v="4720"/>
    <n v="71900"/>
    <n v="37900"/>
    <n v="12300"/>
    <n v="22400"/>
    <n v="2100"/>
    <n v="1800"/>
    <n v="87000"/>
    <n v="37000"/>
    <n v="0.61"/>
    <n v="7"/>
    <n v="10"/>
    <n v="8600"/>
    <n v="0.1"/>
    <n v="17200"/>
    <n v="0.2"/>
    <n v="17200"/>
    <n v="34300"/>
    <n v="0.69"/>
    <n v="3900"/>
    <n v="500"/>
    <n v="7800"/>
    <n v="3800"/>
    <n v="2900"/>
    <n v="0.38100000000000001"/>
    <n v="0.17"/>
    <n v="0.48499999999999999"/>
    <n v="0.38900000000000001"/>
    <n v="0.11799999999999999"/>
    <n v="7.8E-2"/>
    <n v="0.16900000000000001"/>
    <n v="9.8000000000000004E-2"/>
    <n v="0.73"/>
    <n v="362752000"/>
    <n v="2200"/>
    <n v="0.72"/>
    <n v="0.26"/>
    <n v="0.03"/>
    <n v="7900"/>
    <n v="59200"/>
    <n v="666000"/>
    <n v="206000"/>
    <n v="258000"/>
    <n v="6500"/>
    <n v="462400000"/>
    <n v="278900000"/>
    <n v="87700000"/>
    <n v="13700000"/>
    <n v="2300000"/>
    <n v="1800000"/>
    <n v="44300000"/>
    <n v="3500000"/>
    <n v="9600000"/>
    <n v="9.9000000000000005E-2"/>
    <n v="0.628"/>
    <n v="9.7000000000000003E-2"/>
    <n v="0.17799999999999999"/>
    <n v="4.7E-2"/>
    <n v="1E-3"/>
    <n v="0"/>
    <n v="1E-3"/>
    <n v="4.9000000000000002E-2"/>
    <n v="0.06"/>
    <n v="0.02"/>
    <n v="0.04"/>
    <n v="0.12"/>
    <n v="0.21"/>
    <n v="0.11"/>
    <n v="0.14000000000000001"/>
    <n v="0.15"/>
    <n v="0.15"/>
    <n v="348"/>
  </r>
  <r>
    <s v="Maryland"/>
    <x v="2"/>
    <n v="4"/>
    <n v="1"/>
    <n v="0"/>
    <n v="14"/>
    <n v="1363304"/>
    <n v="1.02691696056052E-2"/>
    <n v="23"/>
    <n v="1224"/>
    <n v="0.89781882837576898"/>
    <n v="51"/>
    <n v="5493"/>
    <n v="4.0291820459706713"/>
    <n v="220"/>
    <n v="4.0050973966866923E-2"/>
    <n v="1256"/>
    <n v="27"/>
    <n v="146085"/>
    <n v="33680"/>
    <n v="60183"/>
    <n v="30"/>
    <n v="56"/>
    <n v="98"/>
    <n v="103"/>
    <n v="75"/>
    <n v="29"/>
    <n v="4"/>
    <n v="1"/>
    <n v="558758"/>
    <n v="1"/>
    <n v="165.9"/>
    <n v="308041"/>
    <n v="200700"/>
    <n v="100000"/>
    <n v="0.68517056820024869"/>
    <s v="4 in 10"/>
    <n v="0.18620902629389996"/>
    <n v="37400"/>
    <n v="0.26435356055964815"/>
    <n v="53100"/>
    <n v="0.58826810912043193"/>
    <n v="118100"/>
    <n v="66400"/>
    <n v="0.56878912390039438"/>
    <n v="1157000000"/>
    <n v="7100"/>
    <n v="1400"/>
    <n v="0.31363064654734341"/>
    <n v="399500"/>
    <n v="182000"/>
    <n v="0.33408599360623986"/>
    <n v="0.35767743460641416"/>
    <n v="0.12819458598342071"/>
    <n v="0.16934387204161466"/>
    <n v="3.2563474054678368E-2"/>
    <n v="6360"/>
    <n v="16200"/>
    <n v="71900"/>
    <n v="48200"/>
    <n v="10000"/>
    <n v="26100"/>
    <n v="4300"/>
    <n v="3000"/>
    <n v="114600"/>
    <n v="47600"/>
    <n v="0.66"/>
    <n v="7"/>
    <n v="10"/>
    <n v="11600"/>
    <n v="0.1"/>
    <n v="27200"/>
    <n v="0.24"/>
    <n v="22000"/>
    <n v="47100"/>
    <n v="0.7"/>
    <n v="7700"/>
    <n v="1400"/>
    <n v="32500"/>
    <n v="16000"/>
    <n v="3800"/>
    <n v="0.38100000000000001"/>
    <n v="0.17"/>
    <n v="0.48499999999999999"/>
    <n v="0.38900000000000001"/>
    <n v="0.11799999999999999"/>
    <n v="7.8E-2"/>
    <n v="0.16900000000000001"/>
    <n v="9.8000000000000004E-2"/>
    <n v="0.71"/>
    <n v="518544000"/>
    <n v="2300"/>
    <n v="0.64"/>
    <n v="0.34"/>
    <n v="0.02"/>
    <n v="15700"/>
    <n v="59200"/>
    <n v="984000"/>
    <n v="323000"/>
    <n v="400000"/>
    <n v="8900"/>
    <n v="640200000"/>
    <n v="309200000"/>
    <n v="103900000"/>
    <n v="18700000"/>
    <n v="6900000"/>
    <n v="8800000"/>
    <n v="43400000"/>
    <n v="4500000"/>
    <n v="21500000"/>
    <n v="9.1999999999999998E-2"/>
    <n v="0.48099999999999998"/>
    <n v="0.28599999999999998"/>
    <n v="0.111"/>
    <n v="6.8000000000000005E-2"/>
    <n v="1E-3"/>
    <n v="0"/>
    <n v="1E-3"/>
    <n v="5.1999999999999998E-2"/>
    <n v="0.28000000000000003"/>
    <n v="0.05"/>
    <n v="5.0000000000000001E-3"/>
    <n v="0.01"/>
    <n v="7.0000000000000007E-2"/>
    <n v="0.34"/>
    <n v="0.1"/>
    <n v="0.05"/>
    <n v="0.1"/>
    <n v="174"/>
  </r>
  <r>
    <s v="Minnesota"/>
    <x v="3"/>
    <n v="3"/>
    <n v="1"/>
    <n v="1"/>
    <n v="16"/>
    <n v="1317567"/>
    <n v="1.21435949746768E-2"/>
    <n v="21"/>
    <n v="3496"/>
    <n v="2.6533755019668801"/>
    <n v="22"/>
    <n v="12084"/>
    <n v="9.171450104624661"/>
    <n v="1001"/>
    <n v="8.2836809003641182E-2"/>
    <n v="842"/>
    <n v="28"/>
    <n v="103626"/>
    <n v="30190"/>
    <n v="46616"/>
    <n v="38"/>
    <n v="71"/>
    <n v="103"/>
    <n v="104"/>
    <n v="66"/>
    <n v="20"/>
    <n v="3"/>
    <n v="1"/>
    <n v="17321"/>
    <n v="0"/>
    <n v="90.2"/>
    <n v="256857"/>
    <n v="204900"/>
    <n v="99000"/>
    <n v="0.72444555750340878"/>
    <s v="3 in 10"/>
    <n v="0.18824143702756646"/>
    <n v="38600"/>
    <n v="0.26665137637063679"/>
    <n v="54600"/>
    <n v="0.58791350897654238"/>
    <n v="120400"/>
    <n v="70200"/>
    <n v="0.62702231407627473"/>
    <n v="698000000"/>
    <n v="41500"/>
    <n v="1020"/>
    <n v="9.9316408398540307E-2"/>
    <n v="266100"/>
    <n v="138900"/>
    <n v="0.29391311419712673"/>
    <n v="0.37593831747523199"/>
    <n v="0.16985763001806717"/>
    <n v="0.23298154913528607"/>
    <n v="3.777052317108575E-2"/>
    <n v="7940"/>
    <n v="17070"/>
    <n v="67050"/>
    <n v="31200"/>
    <n v="15100"/>
    <n v="31800"/>
    <n v="3000"/>
    <n v="6100"/>
    <n v="86900"/>
    <n v="31300"/>
    <n v="0.7"/>
    <n v="3"/>
    <n v="5"/>
    <n v="6600"/>
    <n v="0.08"/>
    <n v="17600"/>
    <n v="0.2"/>
    <n v="16500"/>
    <n v="42300"/>
    <n v="0.77"/>
    <n v="7300"/>
    <n v="900"/>
    <n v="32600"/>
    <n v="16000"/>
    <n v="2500"/>
    <n v="0.38100000000000001"/>
    <n v="0.17"/>
    <n v="0.48499999999999999"/>
    <n v="0.38900000000000001"/>
    <n v="0.11799999999999999"/>
    <n v="7.8E-2"/>
    <n v="0.16900000000000001"/>
    <n v="9.8000000000000004E-2"/>
    <n v="0.74"/>
    <n v="209999000"/>
    <n v="13800"/>
    <n v="0.46"/>
    <n v="0.38"/>
    <n v="0.16"/>
    <n v="9700"/>
    <n v="55500"/>
    <n v="864000"/>
    <n v="253000"/>
    <n v="266000"/>
    <n v="12700"/>
    <n v="305400000"/>
    <n v="241000000"/>
    <n v="82100000"/>
    <n v="9200000"/>
    <n v="4100000"/>
    <n v="1300000"/>
    <n v="22100000"/>
    <n v="4500000"/>
    <n v="27800000"/>
    <n v="9.7000000000000003E-2"/>
    <n v="0.76900000000000002"/>
    <n v="6.7000000000000004E-2"/>
    <n v="5.8000000000000003E-2"/>
    <n v="0.05"/>
    <n v="6.0000000000000001E-3"/>
    <n v="0"/>
    <n v="6.0000000000000001E-3"/>
    <n v="4.9000000000000002E-2"/>
    <n v="0.24"/>
    <n v="0.12"/>
    <n v="3.0000000000000001E-3"/>
    <n v="0.25"/>
    <n v="0.09"/>
    <n v="0.22"/>
    <n v="0.01"/>
    <n v="0"/>
    <n v="7.0000000000000007E-2"/>
    <n v="139"/>
  </r>
  <r>
    <s v="Nebraska"/>
    <x v="3"/>
    <n v="3"/>
    <n v="1"/>
    <n v="1"/>
    <n v="6"/>
    <n v="482884"/>
    <n v="1.24253443891286E-2"/>
    <n v="20"/>
    <n v="1594"/>
    <n v="3.3009998260451701"/>
    <n v="13"/>
    <n v="15345"/>
    <n v="31.777818275196523"/>
    <n v="368"/>
    <n v="2.3981753014011079E-2"/>
    <n v="759"/>
    <n v="26"/>
    <n v="40621"/>
    <n v="26500"/>
    <n v="35319"/>
    <n v="38"/>
    <n v="80"/>
    <n v="102"/>
    <n v="102"/>
    <n v="66"/>
    <n v="16"/>
    <n v="2"/>
    <n v="3"/>
    <n v="10265"/>
    <n v="0"/>
    <n v="86.6"/>
    <n v="175884"/>
    <n v="52000"/>
    <n v="28000"/>
    <n v="0.73587164248062664"/>
    <s v="3 in 10"/>
    <n v="0.19875513889422522"/>
    <n v="10300"/>
    <n v="0.24912590771122295"/>
    <n v="13000"/>
    <n v="0.58264494563338076"/>
    <n v="30300"/>
    <n v="18900"/>
    <n v="0.60335861321776818"/>
    <n v="160000000"/>
    <n v="15700"/>
    <n v="860"/>
    <n v="0.10065468599566472"/>
    <n v="97100"/>
    <n v="50600"/>
    <n v="0.30458939871694485"/>
    <n v="0.38144702608486386"/>
    <n v="0.14783433342751751"/>
    <n v="0.20545472091975603"/>
    <n v="3.5743499642426818E-2"/>
    <n v="2400"/>
    <n v="4380"/>
    <n v="57150"/>
    <n v="11300"/>
    <n v="6700"/>
    <n v="5400"/>
    <n v="900"/>
    <n v="1900"/>
    <n v="28000"/>
    <n v="11600"/>
    <n v="0.71"/>
    <n v="3"/>
    <n v="5"/>
    <n v="2400"/>
    <n v="0.08"/>
    <n v="5800"/>
    <n v="0.21"/>
    <n v="5900"/>
    <n v="13600"/>
    <n v="0.76"/>
    <n v="2800"/>
    <n v="200"/>
    <n v="6900"/>
    <n v="3400"/>
    <n v="900"/>
    <n v="0.38100000000000001"/>
    <n v="0.17"/>
    <n v="0.48499999999999999"/>
    <n v="0.38900000000000001"/>
    <n v="0.11799999999999999"/>
    <n v="7.8E-2"/>
    <n v="0.16900000000000001"/>
    <n v="9.8000000000000004E-2"/>
    <n v="0.73"/>
    <n v="59758000"/>
    <n v="4500"/>
    <n v="0.38"/>
    <n v="0.46"/>
    <n v="0.16"/>
    <n v="2900"/>
    <n v="47900"/>
    <n v="371000"/>
    <n v="107000"/>
    <n v="97000"/>
    <n v="1800"/>
    <n v="76600000"/>
    <n v="32500000"/>
    <n v="31600000"/>
    <n v="1700000"/>
    <n v="1100000"/>
    <n v="200000"/>
    <n v="6300000"/>
    <n v="1600000"/>
    <n v="8400000"/>
    <n v="0.111"/>
    <n v="0.76600000000000001"/>
    <n v="4.2000000000000003E-2"/>
    <n v="0.12"/>
    <n v="2.1999999999999999E-2"/>
    <n v="6.0000000000000001E-3"/>
    <n v="0"/>
    <n v="6.0000000000000001E-3"/>
    <n v="4.3999999999999997E-2"/>
    <n v="0.26"/>
    <n v="0.12"/>
    <n v="0"/>
    <n v="0.09"/>
    <n v="0.04"/>
    <n v="0.37"/>
    <n v="0"/>
    <n v="0.08"/>
    <n v="0.04"/>
    <n v="0"/>
  </r>
  <r>
    <s v="Wisconsin"/>
    <x v="2"/>
    <n v="4"/>
    <n v="1"/>
    <n v="0"/>
    <n v="16"/>
    <n v="1274756"/>
    <n v="1.2551421605389501E-2"/>
    <n v="19"/>
    <n v="2726"/>
    <n v="2.13844845601824"/>
    <n v="31"/>
    <n v="11911"/>
    <n v="9.3437489213622058"/>
    <n v="710"/>
    <n v="5.9608765007136258E-2"/>
    <n v="817"/>
    <n v="25"/>
    <n v="126726"/>
    <n v="26500"/>
    <n v="38600"/>
    <n v="35"/>
    <n v="81"/>
    <n v="101"/>
    <n v="103"/>
    <n v="69"/>
    <n v="17"/>
    <n v="3"/>
    <n v="1"/>
    <n v="28737"/>
    <n v="0"/>
    <n v="88.4"/>
    <n v="202029"/>
    <n v="129000"/>
    <n v="78000"/>
    <n v="0.76845263900577188"/>
    <s v="3 in 10"/>
    <n v="0.25624292778199742"/>
    <n v="33100"/>
    <n v="0.30856571543719868"/>
    <n v="39800"/>
    <n v="0.50557252026723298"/>
    <n v="65200"/>
    <n v="39900"/>
    <n v="0.56247810639043183"/>
    <n v="465000000"/>
    <n v="29700"/>
    <n v="870"/>
    <n v="1.8968343902065147E-2"/>
    <n v="302200"/>
    <n v="161900"/>
    <n v="0.27036190093635853"/>
    <n v="0.36088787931604888"/>
    <n v="0.15931619675145667"/>
    <n v="0.23425916207024486"/>
    <n v="3.5553471794460459E-2"/>
    <n v="4520"/>
    <n v="18390"/>
    <n v="57800"/>
    <n v="26700"/>
    <n v="10200"/>
    <n v="29600"/>
    <n v="2100"/>
    <n v="5400"/>
    <n v="58700"/>
    <n v="27300"/>
    <n v="0.71"/>
    <n v="3"/>
    <n v="5"/>
    <n v="6300"/>
    <n v="0.11"/>
    <n v="14900"/>
    <n v="0.25"/>
    <n v="11600"/>
    <n v="25600"/>
    <n v="0.69"/>
    <n v="5700"/>
    <n v="400"/>
    <n v="36600"/>
    <n v="18000"/>
    <n v="2200"/>
    <n v="0.38100000000000001"/>
    <n v="0.17"/>
    <n v="0.48499999999999999"/>
    <n v="0.38900000000000001"/>
    <n v="0.11799999999999999"/>
    <n v="7.8E-2"/>
    <n v="0.16900000000000001"/>
    <n v="9.8000000000000004E-2"/>
    <n v="0.71"/>
    <n v="144693000"/>
    <n v="8800"/>
    <n v="0.51"/>
    <n v="0.35"/>
    <n v="0.14000000000000001"/>
    <n v="5900"/>
    <n v="48500"/>
    <n v="1034000"/>
    <n v="319000"/>
    <n v="302000"/>
    <n v="4200"/>
    <n v="171000000"/>
    <n v="195500000"/>
    <n v="45000000"/>
    <n v="6400000"/>
    <n v="2700000"/>
    <n v="300000"/>
    <n v="17900000"/>
    <n v="5400000"/>
    <n v="20700000"/>
    <n v="0.113"/>
    <n v="0.79300000000000004"/>
    <n v="5.8000000000000003E-2"/>
    <n v="7.4999999999999997E-2"/>
    <n v="0.03"/>
    <n v="5.0000000000000001E-3"/>
    <n v="0"/>
    <n v="5.0000000000000001E-3"/>
    <n v="3.9E-2"/>
    <n v="0.15"/>
    <n v="0.05"/>
    <n v="0.03"/>
    <n v="0.33"/>
    <n v="0.05"/>
    <n v="0.12"/>
    <n v="0"/>
    <n v="0.02"/>
    <n v="0.24"/>
    <n v="0"/>
  </r>
  <r>
    <s v="Nevada"/>
    <x v="3"/>
    <n v="3"/>
    <n v="1"/>
    <n v="1"/>
    <n v="10"/>
    <n v="698748"/>
    <n v="1.43113110878313E-2"/>
    <n v="18"/>
    <n v="2145"/>
    <n v="3.0697762283398302"/>
    <n v="18"/>
    <n v="2470"/>
    <n v="3.5348938386943503"/>
    <n v="727"/>
    <n v="0.294331983805668"/>
    <n v="915"/>
    <n v="21"/>
    <n v="83994"/>
    <n v="26500"/>
    <n v="49294"/>
    <n v="17"/>
    <n v="30"/>
    <n v="74"/>
    <n v="95"/>
    <n v="86"/>
    <n v="51"/>
    <n v="15"/>
    <n v="2"/>
    <n v="33810"/>
    <n v="0"/>
    <n v="117.9"/>
    <n v="301753"/>
    <n v="55900"/>
    <n v="27000"/>
    <n v="0.70555044219456564"/>
    <s v="4 in 10"/>
    <n v="0.16270628832984677"/>
    <n v="9100"/>
    <n v="0.28010513329399772"/>
    <n v="15700"/>
    <n v="0.62434515188900208"/>
    <n v="34900"/>
    <n v="21300"/>
    <n v="0.47915993537964457"/>
    <n v="234000000"/>
    <n v="3900"/>
    <n v="1170"/>
    <n v="7.8837534096549866E-2"/>
    <n v="242100"/>
    <n v="116800"/>
    <n v="0.31484786732881603"/>
    <n v="0.31729051897254906"/>
    <n v="0.14091419801940408"/>
    <n v="0.19013151077990656"/>
    <n v="4.8800076840135292E-2"/>
    <n v="6900"/>
    <n v="18650"/>
    <n v="57650"/>
    <n v="15500"/>
    <n v="2800"/>
    <n v="3300"/>
    <n v="700"/>
    <n v="1600"/>
    <n v="37100"/>
    <n v="15300"/>
    <n v="0.69"/>
    <n v="3"/>
    <n v="4"/>
    <n v="3900"/>
    <n v="0.1"/>
    <n v="8300"/>
    <n v="0.22"/>
    <n v="7100"/>
    <n v="16900"/>
    <n v="0.73"/>
    <n v="7400"/>
    <n v="300"/>
    <n v="40700"/>
    <n v="20000"/>
    <n v="1200"/>
    <n v="0.38100000000000001"/>
    <n v="0.17"/>
    <n v="0.48499999999999999"/>
    <n v="0.38900000000000001"/>
    <n v="0.11799999999999999"/>
    <n v="7.8E-2"/>
    <n v="0.16900000000000001"/>
    <n v="9.8000000000000004E-2"/>
    <n v="0.6"/>
    <n v="128510000"/>
    <n v="2100"/>
    <n v="0.69"/>
    <n v="0.25"/>
    <n v="0.06"/>
    <n v="4600"/>
    <n v="43900"/>
    <n v="615000"/>
    <n v="225000"/>
    <n v="242000"/>
    <n v="3600"/>
    <n v="158500000"/>
    <n v="28400000"/>
    <n v="18000000"/>
    <n v="2000000"/>
    <n v="2000000"/>
    <n v="500000"/>
    <n v="10600000"/>
    <n v="2000000"/>
    <n v="12400000"/>
    <n v="0.13100000000000001"/>
    <n v="0.45100000000000001"/>
    <n v="8.5999999999999993E-2"/>
    <n v="0.30099999999999999"/>
    <n v="8.4000000000000005E-2"/>
    <n v="6.0000000000000001E-3"/>
    <n v="7.0000000000000001E-3"/>
    <n v="1.3000000000000001E-2"/>
    <n v="6.6000000000000003E-2"/>
    <n v="0.31"/>
    <n v="5.0000000000000001E-3"/>
    <n v="0.06"/>
    <n v="0.09"/>
    <n v="0.18"/>
    <n v="0"/>
    <n v="0"/>
    <n v="0.27"/>
    <n v="0.08"/>
    <n v="0"/>
  </r>
  <r>
    <s v="New Mexico"/>
    <x v="2"/>
    <n v="4"/>
    <n v="1"/>
    <n v="0"/>
    <n v="7"/>
    <n v="473221"/>
    <n v="1.4792242947798099E-2"/>
    <n v="16"/>
    <n v="737"/>
    <n v="1.5574118646467501"/>
    <n v="40"/>
    <n v="5288"/>
    <n v="11.174482958279535"/>
    <n v="319"/>
    <n v="6.0325264750378214E-2"/>
    <n v="842"/>
    <n v="27"/>
    <n v="43226"/>
    <n v="26500"/>
    <n v="36528"/>
    <n v="36"/>
    <n v="53"/>
    <n v="95"/>
    <n v="101"/>
    <n v="73"/>
    <n v="27"/>
    <n v="8"/>
    <n v="2"/>
    <n v="17415"/>
    <n v="0"/>
    <n v="84.3"/>
    <n v="203675"/>
    <n v="51500"/>
    <n v="27000"/>
    <n v="0.7168587414457992"/>
    <s v="4 in 10"/>
    <n v="0.17442582247051522"/>
    <n v="9000"/>
    <n v="0.25500465549348234"/>
    <n v="13100"/>
    <n v="0.63367085661080069"/>
    <n v="32600"/>
    <n v="20100"/>
    <n v="0.55628194460953284"/>
    <n v="168000000"/>
    <n v="19900"/>
    <n v="850"/>
    <n v="0.11032386556682565"/>
    <n v="129900"/>
    <n v="62100"/>
    <n v="0.34839308239318911"/>
    <n v="0.30778440383165961"/>
    <n v="0.10390164768831094"/>
    <n v="0.18317611835293623"/>
    <n v="3.7734884506975437E-2"/>
    <n v="3330"/>
    <n v="11550"/>
    <n v="44200"/>
    <n v="12100"/>
    <n v="3700"/>
    <n v="5300"/>
    <n v="900"/>
    <n v="3100"/>
    <n v="27300"/>
    <n v="12400"/>
    <n v="0.71"/>
    <n v="7"/>
    <n v="10"/>
    <n v="3300"/>
    <n v="0.12"/>
    <n v="7700"/>
    <n v="0.28000000000000003"/>
    <n v="5300"/>
    <n v="11400"/>
    <n v="0.68"/>
    <n v="2300"/>
    <n v="600"/>
    <n v="19800"/>
    <n v="9800"/>
    <n v="1000"/>
    <n v="0.38100000000000001"/>
    <n v="0.17"/>
    <n v="0.48499999999999999"/>
    <n v="0.38900000000000001"/>
    <n v="0.11799999999999999"/>
    <n v="7.8E-2"/>
    <n v="0.16900000000000001"/>
    <n v="9.8000000000000004E-2"/>
    <n v="0.67"/>
    <n v="70574000"/>
    <n v="7400"/>
    <n v="0.38"/>
    <n v="0.34"/>
    <n v="0.27"/>
    <n v="1900"/>
    <n v="40300"/>
    <n v="340000"/>
    <n v="102000"/>
    <n v="130000"/>
    <n v="2000"/>
    <n v="82200000"/>
    <n v="35500000"/>
    <n v="14700000"/>
    <n v="2800000"/>
    <n v="1400000"/>
    <n v="600000"/>
    <n v="7700000"/>
    <n v="1600000"/>
    <n v="21100000"/>
    <n v="0.191"/>
    <n v="0.34799999999999998"/>
    <n v="1.6E-2"/>
    <n v="0.503"/>
    <n v="1.4E-2"/>
    <n v="8.1000000000000003E-2"/>
    <n v="0"/>
    <n v="8.1000000000000003E-2"/>
    <n v="3.6999999999999998E-2"/>
    <n v="0.15"/>
    <n v="0.04"/>
    <n v="0.02"/>
    <n v="0.13"/>
    <n v="0.02"/>
    <n v="0.41"/>
    <n v="0.17"/>
    <n v="2E-3"/>
    <n v="0.06"/>
    <n v="0"/>
  </r>
  <r>
    <s v="Arkansas"/>
    <x v="3"/>
    <n v="3"/>
    <n v="1"/>
    <n v="1"/>
    <n v="11"/>
    <n v="703389"/>
    <n v="1.5638572681688199E-2"/>
    <n v="15"/>
    <n v="2205"/>
    <n v="3.1348229784656798"/>
    <n v="14"/>
    <n v="22269"/>
    <n v="31.659579549865008"/>
    <n v="768"/>
    <n v="3.4487404014549375E-2"/>
    <n v="697"/>
    <n v="26"/>
    <n v="53551"/>
    <n v="26500"/>
    <n v="30965"/>
    <n v="47"/>
    <n v="73"/>
    <n v="104"/>
    <n v="105"/>
    <n v="68"/>
    <n v="26"/>
    <n v="3"/>
    <n v="1"/>
    <n v="4726"/>
    <n v="0"/>
    <n v="79.099999999999994"/>
    <n v="128101"/>
    <n v="96600"/>
    <n v="52000"/>
    <n v="0.71715230001348984"/>
    <s v="3 in 10"/>
    <n v="0.17437446341942758"/>
    <n v="16900"/>
    <n v="0.23782285341911727"/>
    <n v="23000"/>
    <n v="0.60905903162075781"/>
    <n v="58800"/>
    <n v="37700"/>
    <n v="0.48753376272595056"/>
    <n v="274000000"/>
    <n v="48400"/>
    <n v="740"/>
    <n v="1.1587512437468236E-2"/>
    <n v="181100"/>
    <n v="87800"/>
    <n v="0.34418996408968844"/>
    <n v="0.2810270765243208"/>
    <n v="0.10199019786248645"/>
    <n v="0.23854949767459663"/>
    <n v="3.2578287231814961E-2"/>
    <n v="2370"/>
    <n v="13910"/>
    <n v="43700"/>
    <n v="22400"/>
    <n v="9900"/>
    <n v="10600"/>
    <n v="2300"/>
    <n v="5800"/>
    <n v="46900"/>
    <n v="20800"/>
    <n v="0.7"/>
    <n v="2"/>
    <n v="3"/>
    <n v="4200"/>
    <n v="0.09"/>
    <n v="11200"/>
    <n v="0.24"/>
    <n v="10100"/>
    <n v="21400"/>
    <n v="0.72"/>
    <n v="2500"/>
    <n v="500"/>
    <n v="23600"/>
    <n v="11600"/>
    <n v="1600"/>
    <n v="0.38100000000000001"/>
    <n v="0.17"/>
    <n v="0.48499999999999999"/>
    <n v="0.38900000000000001"/>
    <n v="0.11799999999999999"/>
    <n v="7.8E-2"/>
    <n v="0.16900000000000001"/>
    <n v="9.8000000000000004E-2"/>
    <n v="0.67"/>
    <n v="88382000"/>
    <n v="20100"/>
    <n v="0.09"/>
    <n v="0.48"/>
    <n v="0.43"/>
    <n v="2800"/>
    <n v="37200"/>
    <n v="563000"/>
    <n v="171000"/>
    <n v="181000"/>
    <n v="1300"/>
    <n v="111800000"/>
    <n v="71000000"/>
    <n v="50000000"/>
    <n v="4400000"/>
    <n v="3200000"/>
    <n v="800000"/>
    <n v="3600000"/>
    <n v="2300000"/>
    <n v="26700000"/>
    <n v="0.17"/>
    <n v="0.68300000000000005"/>
    <n v="0.14399999999999999"/>
    <n v="8.3000000000000004E-2"/>
    <n v="1.4E-2"/>
    <n v="4.0000000000000001E-3"/>
    <n v="4.0000000000000001E-3"/>
    <n v="8.0000000000000002E-3"/>
    <n v="6.8000000000000005E-2"/>
    <n v="0.04"/>
    <n v="0.13"/>
    <n v="3.0000000000000001E-3"/>
    <n v="0.06"/>
    <n v="0.17"/>
    <n v="0"/>
    <n v="0.34"/>
    <n v="0.04"/>
    <n v="0.22"/>
    <n v="0"/>
  </r>
  <r>
    <s v="Florida"/>
    <x v="2"/>
    <n v="4"/>
    <n v="1"/>
    <n v="0"/>
    <n v="75"/>
    <n v="4289280"/>
    <n v="1.74854521038495E-2"/>
    <n v="14"/>
    <n v="10024"/>
    <n v="2.3369889585198398"/>
    <n v="26"/>
    <n v="36161"/>
    <n v="8.4305524470307383"/>
    <n v="3938"/>
    <n v="0.10890185559027682"/>
    <n v="1021"/>
    <n v="21"/>
    <n v="443892"/>
    <n v="26500"/>
    <n v="54870"/>
    <n v="23"/>
    <n v="33"/>
    <n v="71"/>
    <n v="92"/>
    <n v="83"/>
    <n v="56"/>
    <n v="19"/>
    <n v="4"/>
    <n v="127388"/>
    <n v="0"/>
    <n v="99"/>
    <n v="245169"/>
    <n v="454500"/>
    <n v="212000"/>
    <n v="0.70243657360326006"/>
    <s v="5 in 10"/>
    <n v="0.20049670476642997"/>
    <n v="91100"/>
    <n v="0.23704784028016085"/>
    <n v="107800"/>
    <n v="0.62111853161928399"/>
    <n v="282300"/>
    <n v="172700"/>
    <n v="0.56696039140823529"/>
    <n v="2007000000"/>
    <n v="23100"/>
    <n v="1240"/>
    <n v="0.22304121906444643"/>
    <n v="1645200"/>
    <n v="766200"/>
    <n v="0.30339788144942537"/>
    <n v="0.35036715759329451"/>
    <n v="0.14216314495427593"/>
    <n v="0.15851814623699123"/>
    <n v="3.1262049813291795E-2"/>
    <n v="27490"/>
    <n v="91070"/>
    <n v="50400"/>
    <n v="103900"/>
    <n v="24500"/>
    <n v="40200"/>
    <n v="9000"/>
    <n v="12300"/>
    <n v="261000"/>
    <n v="101300"/>
    <n v="0.68"/>
    <n v="4"/>
    <n v="5"/>
    <n v="30300"/>
    <n v="0.12"/>
    <n v="56100"/>
    <n v="0.22"/>
    <n v="50000"/>
    <n v="117400"/>
    <n v="0.73"/>
    <n v="33600"/>
    <n v="5900"/>
    <n v="143300"/>
    <n v="70500"/>
    <n v="8000"/>
    <n v="0.38100000000000001"/>
    <n v="0.17"/>
    <n v="0.48499999999999999"/>
    <n v="0.38900000000000001"/>
    <n v="0.11799999999999999"/>
    <n v="7.8E-2"/>
    <n v="0.16900000000000001"/>
    <n v="9.8000000000000004E-2"/>
    <n v="0.7"/>
    <n v="830291000"/>
    <n v="7200"/>
    <n v="0.53"/>
    <n v="0.44"/>
    <n v="0.03"/>
    <n v="16600"/>
    <n v="41200"/>
    <n v="3666000"/>
    <n v="1263000"/>
    <n v="1645000"/>
    <n v="22400"/>
    <n v="1239200000"/>
    <n v="403600000"/>
    <n v="143200000"/>
    <n v="39300000"/>
    <n v="8800000"/>
    <n v="20100000"/>
    <n v="71500000"/>
    <n v="13300000"/>
    <n v="67900000"/>
    <n v="0.14000000000000001"/>
    <n v="0.51200000000000001"/>
    <n v="0.14399999999999999"/>
    <n v="0.27"/>
    <n v="2.8000000000000001E-2"/>
    <n v="1E-3"/>
    <n v="0"/>
    <n v="1E-3"/>
    <n v="4.5999999999999999E-2"/>
    <n v="0.19"/>
    <n v="0.05"/>
    <n v="0.03"/>
    <n v="0.34"/>
    <n v="0.06"/>
    <n v="0"/>
    <n v="0"/>
    <n v="0.28999999999999998"/>
    <n v="0.05"/>
    <n v="562"/>
  </r>
  <r>
    <s v="Arizona"/>
    <x v="3"/>
    <n v="3"/>
    <n v="1"/>
    <n v="1"/>
    <n v="31"/>
    <n v="1613988"/>
    <n v="1.9207082084872901E-2"/>
    <n v="13"/>
    <n v="6134"/>
    <n v="3.8005239196326102"/>
    <n v="8"/>
    <n v="7170"/>
    <n v="4.4424122112432061"/>
    <n v="1977"/>
    <n v="0.27573221757322175"/>
    <n v="970"/>
    <n v="20"/>
    <n v="136282"/>
    <n v="26500"/>
    <n v="48747"/>
    <n v="24"/>
    <n v="40"/>
    <n v="86"/>
    <n v="100"/>
    <n v="80"/>
    <n v="44"/>
    <n v="11"/>
    <n v="1"/>
    <n v="84989"/>
    <n v="0"/>
    <n v="107.7"/>
    <n v="268765"/>
    <n v="103100"/>
    <n v="49000"/>
    <n v="0.70465267703133394"/>
    <s v="4 in 10"/>
    <n v="0.17493265112312731"/>
    <n v="18100"/>
    <n v="0.25366784890594413"/>
    <n v="26200"/>
    <n v="0.61566563947516328"/>
    <n v="63500"/>
    <n v="37500"/>
    <n v="0.5101003602676274"/>
    <n v="395000000"/>
    <n v="7300"/>
    <n v="1100"/>
    <n v="0.17267297584113561"/>
    <n v="470500"/>
    <n v="213000"/>
    <n v="0.33280069297841047"/>
    <n v="0.3321108298538944"/>
    <n v="0.11587848164345385"/>
    <n v="0.16211913557086272"/>
    <n v="3.5266897754703166E-2"/>
    <n v="10980"/>
    <n v="18290"/>
    <n v="52700"/>
    <n v="22100"/>
    <n v="4400"/>
    <n v="8500"/>
    <n v="2300"/>
    <n v="3300"/>
    <n v="58100"/>
    <n v="21800"/>
    <n v="0.68"/>
    <n v="3"/>
    <n v="4"/>
    <n v="5600"/>
    <n v="0.1"/>
    <n v="12000"/>
    <n v="0.21"/>
    <n v="10600"/>
    <n v="26600"/>
    <n v="0.74"/>
    <n v="9700"/>
    <n v="1400"/>
    <n v="46700"/>
    <n v="23000"/>
    <n v="1700"/>
    <n v="0.38100000000000001"/>
    <n v="0.17"/>
    <n v="0.48499999999999999"/>
    <n v="0.38900000000000001"/>
    <n v="0.11799999999999999"/>
    <n v="7.8E-2"/>
    <n v="0.16900000000000001"/>
    <n v="9.8000000000000004E-2"/>
    <n v="0.61"/>
    <n v="155457000"/>
    <n v="2500"/>
    <n v="0.6"/>
    <n v="0.36"/>
    <n v="0.04"/>
    <n v="4200"/>
    <n v="42300"/>
    <n v="1229000"/>
    <n v="416000"/>
    <n v="471000"/>
    <n v="9000"/>
    <n v="224100000"/>
    <n v="71600000"/>
    <n v="26100000"/>
    <n v="8700000"/>
    <n v="2200000"/>
    <n v="1100000"/>
    <n v="36300000"/>
    <n v="4900000"/>
    <n v="20300000"/>
    <n v="0.151"/>
    <n v="0.52100000000000002"/>
    <n v="4.1000000000000002E-2"/>
    <n v="0.32400000000000001"/>
    <n v="3.3000000000000002E-2"/>
    <n v="3.3000000000000002E-2"/>
    <n v="2E-3"/>
    <n v="3.5000000000000003E-2"/>
    <n v="4.7E-2"/>
    <n v="0.11"/>
    <n v="2E-3"/>
    <n v="0.04"/>
    <n v="0"/>
    <n v="0.09"/>
    <n v="0"/>
    <n v="0"/>
    <n v="0.67"/>
    <n v="0.08"/>
    <n v="176"/>
  </r>
  <r>
    <s v="Georgia"/>
    <x v="2"/>
    <n v="4"/>
    <n v="1"/>
    <n v="0"/>
    <n v="58"/>
    <n v="2524302"/>
    <n v="2.2976648594344101E-2"/>
    <n v="12"/>
    <n v="3592"/>
    <n v="1.4229676163945499"/>
    <n v="43"/>
    <n v="16043"/>
    <n v="6.355420231018317"/>
    <n v="1395"/>
    <n v="8.6953811631241038E-2"/>
    <n v="793"/>
    <n v="24"/>
    <n v="213289"/>
    <n v="26500"/>
    <n v="43618"/>
    <n v="34"/>
    <n v="53"/>
    <n v="97"/>
    <n v="105"/>
    <n v="77"/>
    <n v="38"/>
    <n v="7"/>
    <n v="1"/>
    <n v="283756"/>
    <n v="0"/>
    <n v="74.400000000000006"/>
    <n v="201294"/>
    <n v="303100"/>
    <n v="139000"/>
    <n v="0.68014581545942909"/>
    <s v="4 in 10"/>
    <n v="0.14625576530982562"/>
    <n v="44300"/>
    <n v="0.18413360342586421"/>
    <n v="55800"/>
    <n v="0.68427216881223074"/>
    <n v="207400"/>
    <n v="128800"/>
    <n v="0.54604966490957996"/>
    <n v="1068000000"/>
    <n v="64600"/>
    <n v="1050"/>
    <n v="6.7260043623556837E-2"/>
    <n v="749400"/>
    <n v="340000"/>
    <n v="0.35242860679672705"/>
    <n v="0.32325832782388758"/>
    <n v="9.5826722738907646E-2"/>
    <n v="0.15898105227979153"/>
    <n v="2.8732983314966088E-2"/>
    <n v="10230"/>
    <n v="38890"/>
    <n v="53800"/>
    <n v="57600"/>
    <n v="27500"/>
    <n v="31800"/>
    <n v="3300"/>
    <n v="8300"/>
    <n v="159400"/>
    <n v="55300"/>
    <n v="0.65"/>
    <n v="3"/>
    <n v="4"/>
    <n v="12900"/>
    <n v="0.08"/>
    <n v="24900"/>
    <n v="0.16"/>
    <n v="33300"/>
    <n v="76500"/>
    <n v="0.78"/>
    <n v="12900"/>
    <n v="1800"/>
    <n v="78100"/>
    <n v="38400"/>
    <n v="4400"/>
    <n v="0.38100000000000001"/>
    <n v="0.17"/>
    <n v="0.48499999999999999"/>
    <n v="0.38900000000000001"/>
    <n v="0.11799999999999999"/>
    <n v="7.8E-2"/>
    <n v="0.16900000000000001"/>
    <n v="9.8000000000000004E-2"/>
    <n v="0.71"/>
    <n v="403223000"/>
    <n v="12900"/>
    <n v="0.15"/>
    <n v="0.76"/>
    <n v="0.08"/>
    <n v="10000"/>
    <n v="42500"/>
    <n v="1952000"/>
    <n v="649000"/>
    <n v="749000"/>
    <n v="10500"/>
    <n v="532300000"/>
    <n v="270800000"/>
    <n v="149600000"/>
    <n v="11900000"/>
    <n v="2700000"/>
    <n v="12700000"/>
    <n v="31800000"/>
    <n v="7300000"/>
    <n v="49000000"/>
    <n v="0.151"/>
    <n v="0.503"/>
    <n v="0.30299999999999999"/>
    <n v="0.1"/>
    <n v="4.2999999999999997E-2"/>
    <n v="2E-3"/>
    <n v="0"/>
    <n v="2E-3"/>
    <n v="4.8000000000000001E-2"/>
    <n v="0.21"/>
    <n v="0.01"/>
    <n v="0.02"/>
    <n v="0"/>
    <n v="0.06"/>
    <n v="0"/>
    <n v="0"/>
    <n v="0.59"/>
    <n v="0.11"/>
    <n v="39"/>
  </r>
  <r>
    <s v="Rhode Island"/>
    <x v="3"/>
    <s v="Not Inlcuded"/>
    <n v="1"/>
    <n v="1"/>
    <n v="3"/>
    <n v="208827"/>
    <n v="1.43659584249163E-2"/>
    <n v="17"/>
    <n v="606"/>
    <n v="2.9019236018330901"/>
    <n v="19"/>
    <n v="2882"/>
    <n v="13.800897393536276"/>
    <n v="231"/>
    <n v="8.0152671755725186E-2"/>
    <n v="1177"/>
    <n v="32"/>
    <n v="24049"/>
    <n v="29350"/>
    <n v="50579"/>
    <n v="53"/>
    <n v="70"/>
    <n v="96"/>
    <n v="103"/>
    <n v="60"/>
    <n v="23"/>
    <n v="6"/>
    <n v="3"/>
    <n v="11102"/>
    <n v="1"/>
    <n v="121.7"/>
    <n v="300808"/>
    <n v="62400"/>
    <n v="37000"/>
    <n v="0.75240251572327044"/>
    <s v="4 in 10"/>
    <n v="0.31435845703031179"/>
    <n v="19600"/>
    <n v="0.30372612127908283"/>
    <n v="19000"/>
    <n v="0.43938447743030534"/>
    <n v="27400"/>
    <n v="15500"/>
    <n v="0.57087357087357082"/>
    <n v="372000000"/>
    <n v="0"/>
    <n v="1040"/>
    <n v="0.18495707038665696"/>
    <n v="75000"/>
    <n v="38400"/>
    <n v="0.27951100416814945"/>
    <n v="0.30490866053819138"/>
    <n v="0.16251298366852379"/>
    <n v="0.22185211300917174"/>
    <n v="3.4040871024763872E-2"/>
    <n v="1100"/>
    <n v="1480"/>
    <n v="63350"/>
    <n v="9100"/>
    <n v="8700"/>
    <n v="15700"/>
    <n v="1700"/>
    <n v="400"/>
    <n v="22600"/>
    <n v="9500"/>
    <n v="0.66"/>
    <n v="3"/>
    <n v="5"/>
    <n v="1900"/>
    <n v="0.08"/>
    <n v="5300"/>
    <n v="0.23"/>
    <n v="4600"/>
    <n v="9300"/>
    <n v="0.7"/>
    <n v="1200"/>
    <n v="100"/>
    <n v="2100"/>
    <n v="1000"/>
    <n v="700"/>
    <n v="0.38100000000000001"/>
    <n v="0.17"/>
    <n v="0.48499999999999999"/>
    <n v="0.38900000000000001"/>
    <n v="0.11799999999999999"/>
    <n v="7.8E-2"/>
    <n v="0.16900000000000001"/>
    <n v="9.8000000000000004E-2"/>
    <n v="0.76"/>
    <n v="73923000"/>
    <s v=" -   "/>
    <n v="0.75"/>
    <n v="0.25"/>
    <n v="0"/>
    <n v="1900"/>
    <n v="52900"/>
    <n v="213000"/>
    <n v="65000"/>
    <n v="75000"/>
    <n v="1800"/>
    <n v="91700000"/>
    <n v="196000000"/>
    <n v="61700000"/>
    <n v="7100000"/>
    <n v="4600000"/>
    <n v="1200000"/>
    <n v="5500000"/>
    <n v="1400000"/>
    <n v="2800000"/>
    <n v="0.124"/>
    <n v="0.68899999999999995"/>
    <n v="4.2999999999999997E-2"/>
    <n v="0.17399999999999999"/>
    <n v="0.03"/>
    <n v="2E-3"/>
    <n v="0"/>
    <n v="2E-3"/>
    <n v="0.06"/>
    <n v="0.12"/>
    <n v="7.0000000000000007E-2"/>
    <n v="0.13"/>
    <n v="0.2"/>
    <n v="0.08"/>
    <n v="0.12"/>
    <n v="0.01"/>
    <n v="0.15"/>
    <n v="0.13"/>
    <n v="0"/>
  </r>
  <r>
    <s v="Mississippi"/>
    <x v="2"/>
    <n v="4"/>
    <n v="1"/>
    <n v="0"/>
    <n v="20"/>
    <n v="692835"/>
    <n v="2.8866901931917401E-2"/>
    <n v="11"/>
    <n v="1594"/>
    <n v="2.3006920839738099"/>
    <n v="27"/>
    <n v="19340"/>
    <n v="27.914294168164137"/>
    <n v="566"/>
    <n v="2.9265770423991727E-2"/>
    <n v="727"/>
    <n v="31"/>
    <n v="52421"/>
    <n v="26500"/>
    <n v="32603"/>
    <n v="51"/>
    <n v="63"/>
    <n v="100"/>
    <n v="105"/>
    <n v="69"/>
    <n v="35"/>
    <n v="5"/>
    <n v="0"/>
    <n v="56448"/>
    <n v="0"/>
    <n v="66.3"/>
    <n v="126502"/>
    <n v="136300"/>
    <n v="62000"/>
    <n v="0.669879035488264"/>
    <s v="4 in 10"/>
    <n v="0.12066664711403097"/>
    <n v="16500"/>
    <n v="0.15872829657437823"/>
    <n v="21600"/>
    <n v="0.72397788596902868"/>
    <n v="98700"/>
    <n v="63500"/>
    <n v="0.48076468402742595"/>
    <n v="429000000"/>
    <n v="83100"/>
    <n v="780"/>
    <n v="8.0922286267665441E-2"/>
    <n v="206300"/>
    <n v="91600"/>
    <n v="0.38720181305010448"/>
    <n v="0.26276534519617978"/>
    <n v="7.3805700254973586E-2"/>
    <n v="0.18363421515799555"/>
    <n v="2.0031350770897148E-2"/>
    <n v="1110"/>
    <n v="7000"/>
    <n v="43200"/>
    <n v="25600"/>
    <n v="8000"/>
    <n v="17200"/>
    <n v="1400"/>
    <n v="9100"/>
    <n v="69200"/>
    <n v="25600"/>
    <n v="0.66"/>
    <n v="7"/>
    <n v="10"/>
    <n v="3700"/>
    <n v="0.05"/>
    <n v="11100"/>
    <n v="0.16"/>
    <n v="15800"/>
    <n v="34800"/>
    <n v="0.81"/>
    <n v="1700"/>
    <n v="200"/>
    <n v="20800"/>
    <n v="10200"/>
    <n v="2000"/>
    <n v="0.38100000000000001"/>
    <n v="0.17"/>
    <n v="0.48499999999999999"/>
    <n v="0.38900000000000001"/>
    <n v="0.11799999999999999"/>
    <n v="7.8E-2"/>
    <n v="0.16900000000000001"/>
    <n v="9.8000000000000004E-2"/>
    <n v="0.64"/>
    <n v="146453000"/>
    <n v="31500"/>
    <n v="0.03"/>
    <n v="0.52"/>
    <n v="0.46"/>
    <n v="3500"/>
    <n v="35200"/>
    <n v="525000"/>
    <n v="151000"/>
    <n v="206000"/>
    <n v="1600"/>
    <n v="179400000"/>
    <n v="134100000"/>
    <n v="44300000"/>
    <n v="4400000"/>
    <n v="1900000"/>
    <n v="2500000"/>
    <n v="1500000"/>
    <n v="2500000"/>
    <n v="58200000"/>
    <n v="0.20300000000000001"/>
    <n v="0.55900000000000005"/>
    <n v="0.35699999999999998"/>
    <n v="3.1E-2"/>
    <n v="8.0000000000000002E-3"/>
    <n v="4.0000000000000001E-3"/>
    <n v="0"/>
    <n v="4.0000000000000001E-3"/>
    <n v="0.04"/>
    <n v="0.06"/>
    <n v="0.34"/>
    <n v="0.01"/>
    <n v="0.03"/>
    <n v="0.12"/>
    <n v="0"/>
    <n v="0"/>
    <n v="0.27"/>
    <n v="0.17"/>
    <n v="0"/>
  </r>
  <r>
    <s v="Oklahoma"/>
    <x v="3"/>
    <n v="3"/>
    <n v="1"/>
    <n v="1"/>
    <n v="36"/>
    <n v="961530"/>
    <n v="3.7440329474899302E-2"/>
    <n v="10"/>
    <n v="2600"/>
    <n v="2.7040237954093902"/>
    <n v="21"/>
    <n v="11507"/>
    <n v="11.967385312990753"/>
    <n v="1494"/>
    <n v="0.12983401407838707"/>
    <n v="762"/>
    <n v="25"/>
    <n v="81638"/>
    <n v="26500"/>
    <n v="34539"/>
    <n v="39"/>
    <n v="68"/>
    <n v="101"/>
    <n v="104"/>
    <n v="70"/>
    <n v="21"/>
    <n v="4"/>
    <n v="2"/>
    <n v="31171"/>
    <n v="0"/>
    <n v="74.7"/>
    <n v="128934"/>
    <n v="105300"/>
    <n v="54000"/>
    <n v="0.71462760767073763"/>
    <s v="3 in 10"/>
    <n v="0.16017505055011819"/>
    <n v="16900"/>
    <n v="0.24689342231419864"/>
    <n v="26000"/>
    <n v="0.63170085721608871"/>
    <n v="66500"/>
    <n v="43000"/>
    <n v="0.41497789240972732"/>
    <n v="342000000"/>
    <n v="34500"/>
    <n v="810"/>
    <n v="8.7987266682467716E-2"/>
    <n v="227000"/>
    <n v="108900"/>
    <n v="0.34246693049130772"/>
    <n v="0.32371270675371905"/>
    <n v="0.10210553335057633"/>
    <n v="0.20990707841398898"/>
    <n v="3.4541610026331084E-2"/>
    <n v="3930"/>
    <n v="23370"/>
    <n v="48250"/>
    <n v="23300"/>
    <n v="10700"/>
    <n v="11800"/>
    <n v="1700"/>
    <n v="4800"/>
    <n v="51900"/>
    <n v="23400"/>
    <n v="0.72"/>
    <n v="3"/>
    <n v="5"/>
    <n v="4600"/>
    <n v="0.09"/>
    <n v="13100"/>
    <n v="0.25"/>
    <n v="11000"/>
    <n v="24500"/>
    <n v="0.73"/>
    <n v="4100"/>
    <n v="700"/>
    <n v="51700"/>
    <n v="25400"/>
    <n v="1800"/>
    <n v="0.38100000000000001"/>
    <n v="0.17"/>
    <n v="0.48499999999999999"/>
    <n v="0.38900000000000001"/>
    <n v="0.11799999999999999"/>
    <n v="7.8E-2"/>
    <n v="0.16900000000000001"/>
    <n v="9.8000000000000004E-2"/>
    <n v="0.57999999999999996"/>
    <n v="127420000"/>
    <n v="9200"/>
    <n v="0.37"/>
    <n v="0.46"/>
    <n v="0.18"/>
    <n v="3600"/>
    <n v="41900"/>
    <n v="734000"/>
    <n v="229000"/>
    <n v="227000"/>
    <n v="2200"/>
    <n v="157400000"/>
    <n v="82800000"/>
    <n v="61100000"/>
    <n v="2400000"/>
    <n v="2100000"/>
    <n v="600000"/>
    <n v="7500000"/>
    <n v="2400000"/>
    <n v="25500000"/>
    <n v="0.157"/>
    <n v="0.629"/>
    <n v="6.5000000000000002E-2"/>
    <n v="0.11899999999999999"/>
    <n v="2.3E-2"/>
    <n v="6.9000000000000006E-2"/>
    <n v="1E-3"/>
    <n v="7.0000000000000007E-2"/>
    <n v="9.2999999999999999E-2"/>
    <n v="0.17"/>
    <n v="0.12"/>
    <n v="0.01"/>
    <n v="0.34"/>
    <n v="0.09"/>
    <n v="0"/>
    <n v="0"/>
    <n v="7.0000000000000007E-2"/>
    <n v="0.2"/>
    <n v="0"/>
  </r>
  <r>
    <s v="Kentucky"/>
    <x v="3"/>
    <n v="3"/>
    <n v="1"/>
    <n v="1"/>
    <n v="39"/>
    <n v="1015912"/>
    <n v="3.8389151816298997E-2"/>
    <n v="9"/>
    <n v="3956"/>
    <n v="3.8940380662892"/>
    <n v="6"/>
    <n v="13647"/>
    <n v="13.433250124026491"/>
    <n v="1212"/>
    <n v="8.8810727632446698E-2"/>
    <n v="733"/>
    <n v="29"/>
    <n v="89375"/>
    <n v="26500"/>
    <n v="33645"/>
    <n v="46"/>
    <n v="72"/>
    <n v="102"/>
    <n v="104"/>
    <n v="67"/>
    <n v="16"/>
    <n v="2"/>
    <n v="0"/>
    <n v="48900"/>
    <n v="0"/>
    <n v="79.900000000000006"/>
    <n v="146871"/>
    <n v="160900"/>
    <n v="84000"/>
    <n v="0.69169905145348254"/>
    <s v="3 in 10"/>
    <n v="0.16832741097830678"/>
    <n v="27100"/>
    <n v="0.24542156399870785"/>
    <n v="39500"/>
    <n v="0.6079877245732177"/>
    <n v="97800"/>
    <n v="59500"/>
    <n v="0.46367631459312014"/>
    <n v="520000000"/>
    <n v="74000"/>
    <n v="770"/>
    <n v="9.7761134615186235E-2"/>
    <n v="277000"/>
    <n v="129100"/>
    <n v="0.35025210382461847"/>
    <n v="0.28352186737674756"/>
    <n v="8.7653194665634288E-2"/>
    <n v="0.23818231143899499"/>
    <n v="2.7970343757699682E-2"/>
    <n v="4010"/>
    <n v="24180"/>
    <n v="46850"/>
    <n v="31800"/>
    <n v="20100"/>
    <n v="21300"/>
    <n v="2000"/>
    <n v="6200"/>
    <n v="71600"/>
    <n v="31700"/>
    <n v="0.68"/>
    <n v="3"/>
    <n v="5"/>
    <n v="5800"/>
    <n v="0.08"/>
    <n v="16900"/>
    <n v="0.24"/>
    <n v="15100"/>
    <n v="32100"/>
    <n v="0.73"/>
    <n v="4200"/>
    <n v="400"/>
    <n v="58200"/>
    <n v="28600"/>
    <n v="2500"/>
    <n v="0.38100000000000001"/>
    <n v="0.17"/>
    <n v="0.48499999999999999"/>
    <n v="0.38900000000000001"/>
    <n v="0.11799999999999999"/>
    <n v="7.8E-2"/>
    <n v="0.16900000000000001"/>
    <n v="9.8000000000000004E-2"/>
    <n v="0.6"/>
    <n v="167853000"/>
    <n v="24300"/>
    <n v="0.33"/>
    <n v="0.33"/>
    <n v="0.34"/>
    <n v="5700"/>
    <n v="40400"/>
    <n v="823000"/>
    <n v="227000"/>
    <n v="277000"/>
    <n v="3000"/>
    <n v="209600000"/>
    <n v="143600000"/>
    <n v="107600000"/>
    <n v="5800000"/>
    <n v="2100000"/>
    <n v="500000"/>
    <n v="15600000"/>
    <n v="3800000"/>
    <n v="31800000"/>
    <n v="0.17299999999999999"/>
    <n v="0.83"/>
    <n v="6.8000000000000005E-2"/>
    <n v="3.7999999999999999E-2"/>
    <n v="1.4999999999999999E-2"/>
    <n v="2E-3"/>
    <n v="0"/>
    <n v="2E-3"/>
    <n v="4.7E-2"/>
    <n v="0.75"/>
    <n v="0.1"/>
    <n v="0.01"/>
    <n v="0.09"/>
    <n v="0.06"/>
    <n v="0"/>
    <n v="0"/>
    <n v="0"/>
    <n v="2E-3"/>
    <n v="152"/>
  </r>
  <r>
    <s v="Tennessee"/>
    <x v="3"/>
    <n v="3"/>
    <n v="1"/>
    <n v="1"/>
    <n v="64"/>
    <n v="1540674"/>
    <n v="4.1540260950726701E-2"/>
    <n v="8"/>
    <n v="4808"/>
    <n v="3.1207121039233399"/>
    <n v="16"/>
    <n v="14558"/>
    <n v="9.4491112331356284"/>
    <n v="1224"/>
    <n v="8.4077483170765216E-2"/>
    <n v="774"/>
    <n v="24"/>
    <n v="129343"/>
    <n v="26500"/>
    <n v="38060"/>
    <n v="41"/>
    <n v="63"/>
    <n v="96"/>
    <n v="103"/>
    <n v="69"/>
    <n v="29"/>
    <n v="8"/>
    <n v="1"/>
    <n v="61352"/>
    <n v="0"/>
    <n v="79.3"/>
    <n v="185922"/>
    <n v="220000"/>
    <n v="107000"/>
    <n v="0.70129036649520127"/>
    <s v="4 in 10"/>
    <n v="0.16113436118343624"/>
    <n v="35500"/>
    <n v="0.20638793843804953"/>
    <n v="45400"/>
    <n v="0.64734562936506856"/>
    <n v="142400"/>
    <n v="89300"/>
    <n v="0.44923857868020306"/>
    <n v="740000000"/>
    <n v="53400"/>
    <n v="900"/>
    <n v="0.14539616469500644"/>
    <n v="419200"/>
    <n v="199000"/>
    <n v="0.34986896896913394"/>
    <n v="0.3106404869468154"/>
    <n v="9.3366402893724415E-2"/>
    <n v="0.2040707598909505"/>
    <n v="2.7696778151951058E-2"/>
    <n v="7260"/>
    <n v="19750"/>
    <n v="49400"/>
    <n v="36000"/>
    <n v="21400"/>
    <n v="35400"/>
    <n v="3300"/>
    <n v="7000"/>
    <n v="89700"/>
    <n v="36300"/>
    <n v="0.68"/>
    <n v="2"/>
    <n v="3"/>
    <n v="5700"/>
    <n v="0.06"/>
    <n v="16500"/>
    <n v="0.18"/>
    <n v="19800"/>
    <n v="44300"/>
    <n v="0.78"/>
    <n v="8800"/>
    <n v="1800"/>
    <n v="29100"/>
    <n v="14300"/>
    <n v="2900"/>
    <n v="0.38100000000000001"/>
    <n v="0.17"/>
    <n v="0.48499999999999999"/>
    <n v="0.38900000000000001"/>
    <n v="0.11799999999999999"/>
    <n v="7.8E-2"/>
    <n v="0.16900000000000001"/>
    <n v="9.8000000000000004E-2"/>
    <n v="0.66"/>
    <n v="203699000"/>
    <n v="11600"/>
    <n v="0.18"/>
    <n v="0.69"/>
    <n v="0.13"/>
    <n v="6200"/>
    <n v="40400"/>
    <n v="1193000"/>
    <n v="382000"/>
    <n v="419000"/>
    <n v="4900"/>
    <n v="266900000"/>
    <n v="277400000"/>
    <n v="124000000"/>
    <n v="9100000"/>
    <n v="2900000"/>
    <n v="2900000"/>
    <n v="15600000"/>
    <n v="4400000"/>
    <n v="36500000"/>
    <n v="0.152"/>
    <n v="0.72299999999999998"/>
    <n v="0.151"/>
    <n v="0.06"/>
    <n v="1.7000000000000001E-2"/>
    <n v="1E-3"/>
    <n v="0"/>
    <n v="1E-3"/>
    <n v="4.8000000000000001E-2"/>
    <n v="0.41"/>
    <n v="7.0000000000000007E-2"/>
    <n v="0.01"/>
    <n v="0.03"/>
    <n v="0.11"/>
    <n v="2E-3"/>
    <n v="0.31"/>
    <n v="0.05"/>
    <n v="0.01"/>
    <n v="215"/>
  </r>
  <r>
    <s v="Alabama"/>
    <x v="3"/>
    <n v="3"/>
    <n v="1"/>
    <n v="1"/>
    <n v="53"/>
    <n v="1122252"/>
    <n v="4.7226469634270997E-2"/>
    <n v="7"/>
    <n v="2710"/>
    <n v="2.4147874096013999"/>
    <n v="25"/>
    <n v="4119"/>
    <n v="3.6702986495011816"/>
    <n v="794"/>
    <n v="0.19276523428016509"/>
    <n v="726"/>
    <n v="29"/>
    <n v="86362"/>
    <n v="26500"/>
    <n v="33944"/>
    <n v="49"/>
    <n v="72"/>
    <n v="103"/>
    <n v="107"/>
    <n v="70"/>
    <n v="26"/>
    <n v="4"/>
    <n v="1"/>
    <n v="24251"/>
    <n v="0"/>
    <n v="70.099999999999994"/>
    <n v="138975"/>
    <n v="196200"/>
    <n v="94000"/>
    <n v="0.68808189103349837"/>
    <s v="4 in 10"/>
    <n v="0.1357784423510951"/>
    <n v="26700"/>
    <n v="0.17859926738433793"/>
    <n v="35100"/>
    <n v="0.68522999954147834"/>
    <n v="134400"/>
    <n v="85400"/>
    <n v="0.52541329380914381"/>
    <n v="616000000"/>
    <n v="58800"/>
    <n v="810"/>
    <n v="0.17042945987669733"/>
    <n v="301000"/>
    <n v="148800"/>
    <n v="0.33447498696683231"/>
    <n v="0.29157168435558239"/>
    <n v="9.0507213607927225E-2"/>
    <n v="0.19099282884772537"/>
    <n v="3.0245603543170661E-2"/>
    <n v="3350"/>
    <n v="16120"/>
    <n v="48000"/>
    <n v="33200"/>
    <n v="28500"/>
    <n v="18400"/>
    <n v="2500"/>
    <n v="7600"/>
    <n v="78200"/>
    <n v="30900"/>
    <n v="0.67"/>
    <n v="3"/>
    <n v="5"/>
    <n v="4200"/>
    <n v="0.05"/>
    <n v="12000"/>
    <n v="0.15"/>
    <n v="18400"/>
    <n v="40200"/>
    <n v="0.81"/>
    <n v="4100"/>
    <n v="400"/>
    <n v="27800"/>
    <n v="13700"/>
    <n v="2400"/>
    <n v="0.38100000000000001"/>
    <n v="0.17"/>
    <n v="0.48499999999999999"/>
    <n v="0.38900000000000001"/>
    <n v="0.11799999999999999"/>
    <n v="7.8E-2"/>
    <n v="0.16900000000000001"/>
    <n v="9.8000000000000004E-2"/>
    <n v="0.69"/>
    <n v="175789000"/>
    <n v="14000"/>
    <n v="0.14000000000000001"/>
    <n v="0.68"/>
    <n v="0.18"/>
    <n v="4500"/>
    <n v="40000"/>
    <n v="832000"/>
    <n v="243000"/>
    <n v="301000"/>
    <n v="3900"/>
    <n v="235400000"/>
    <n v="133600000"/>
    <n v="177500000"/>
    <n v="8600000"/>
    <n v="2200000"/>
    <n v="1500000"/>
    <n v="12300000"/>
    <n v="3800000"/>
    <n v="41600000"/>
    <n v="0.16700000000000001"/>
    <n v="0.64400000000000002"/>
    <n v="0.255"/>
    <n v="4.7E-2"/>
    <n v="1.2999999999999999E-2"/>
    <n v="4.0000000000000001E-3"/>
    <n v="0"/>
    <n v="4.0000000000000001E-3"/>
    <n v="3.6999999999999998E-2"/>
    <n v="7.0000000000000007E-2"/>
    <n v="0.03"/>
    <n v="0.01"/>
    <n v="0.11"/>
    <n v="0.12"/>
    <n v="0"/>
    <n v="0.15"/>
    <n v="0.22"/>
    <n v="0.28999999999999998"/>
    <n v="0"/>
  </r>
  <r>
    <s v="Missouri"/>
    <x v="3"/>
    <n v="3"/>
    <n v="1"/>
    <n v="1"/>
    <n v="66"/>
    <n v="1384557"/>
    <n v="4.7668676695867301E-2"/>
    <n v="6"/>
    <n v="5327"/>
    <n v="3.8474400114982599"/>
    <n v="7"/>
    <n v="5580"/>
    <n v="4.0301699388324206"/>
    <n v="1419"/>
    <n v="0.25430107526881718"/>
    <n v="728"/>
    <n v="27"/>
    <n v="114609"/>
    <n v="26500"/>
    <n v="35228"/>
    <n v="44"/>
    <n v="79"/>
    <n v="103"/>
    <n v="104"/>
    <n v="69"/>
    <n v="15"/>
    <n v="2"/>
    <n v="1"/>
    <n v="45808"/>
    <n v="0"/>
    <n v="80.3"/>
    <n v="162464"/>
    <n v="177500"/>
    <n v="96000"/>
    <n v="0.71980769831111668"/>
    <s v="3 in 10"/>
    <n v="0.18406957031095991"/>
    <n v="32700"/>
    <n v="0.24083763735799535"/>
    <n v="42800"/>
    <n v="0.59519451187572869"/>
    <n v="105600"/>
    <n v="65500"/>
    <n v="0.50063773618485452"/>
    <n v="605000000"/>
    <n v="42900"/>
    <n v="830"/>
    <n v="5.2790276783667142E-2"/>
    <n v="345000"/>
    <n v="173900"/>
    <n v="0.31684318000523154"/>
    <n v="0.33091087701898775"/>
    <n v="0.11682718399287947"/>
    <n v="0.2267485217195809"/>
    <n v="3.2878349735913581E-2"/>
    <n v="6530"/>
    <n v="34030"/>
    <n v="52050"/>
    <n v="39700"/>
    <n v="15100"/>
    <n v="23200"/>
    <n v="4000"/>
    <n v="8100"/>
    <n v="96800"/>
    <n v="40600"/>
    <n v="0.69"/>
    <n v="3"/>
    <n v="5"/>
    <n v="7100"/>
    <n v="7.0000000000000007E-2"/>
    <n v="19100"/>
    <n v="0.2"/>
    <n v="20900"/>
    <n v="46900"/>
    <n v="0.76"/>
    <n v="6200"/>
    <n v="1100"/>
    <n v="63300"/>
    <n v="31100"/>
    <n v="3200"/>
    <n v="0.38100000000000001"/>
    <n v="0.17"/>
    <n v="0.48499999999999999"/>
    <n v="0.38900000000000001"/>
    <n v="0.11799999999999999"/>
    <n v="7.8E-2"/>
    <n v="0.16900000000000001"/>
    <n v="9.8000000000000004E-2"/>
    <n v="0.67"/>
    <n v="229362000"/>
    <n v="15600"/>
    <n v="0.35"/>
    <n v="0.48"/>
    <n v="0.16"/>
    <n v="8500"/>
    <n v="43400"/>
    <n v="1093000"/>
    <n v="332000"/>
    <n v="345000"/>
    <n v="6600"/>
    <n v="272000000"/>
    <n v="167800000"/>
    <n v="82500000"/>
    <n v="13300000"/>
    <n v="4500000"/>
    <n v="2800000"/>
    <n v="28600000"/>
    <n v="5500000"/>
    <n v="28300000"/>
    <n v="0.13700000000000001"/>
    <n v="0.76800000000000002"/>
    <n v="0.106"/>
    <n v="4.5999999999999999E-2"/>
    <n v="0.02"/>
    <n v="2E-3"/>
    <n v="1E-3"/>
    <n v="3.0000000000000001E-3"/>
    <n v="5.7000000000000002E-2"/>
    <n v="0.06"/>
    <n v="0.19"/>
    <n v="0.02"/>
    <n v="0.06"/>
    <n v="0.02"/>
    <n v="0"/>
    <n v="0"/>
    <n v="0.32"/>
    <n v="0.33"/>
    <n v="24"/>
  </r>
  <r>
    <s v="Washington"/>
    <x v="2"/>
    <n v="4"/>
    <n v="1"/>
    <n v="0"/>
    <n v="82"/>
    <n v="1676122"/>
    <n v="4.8922453138852601E-2"/>
    <n v="5"/>
    <n v="2834"/>
    <n v="1.6908077097013201"/>
    <n v="38"/>
    <n v="13354"/>
    <n v="7.9672004782468111"/>
    <n v="1077"/>
    <n v="8.064999251160701E-2"/>
    <n v="1070"/>
    <n v="22"/>
    <n v="174821"/>
    <n v="30900"/>
    <n v="65161"/>
    <n v="28"/>
    <n v="46"/>
    <n v="92"/>
    <n v="100"/>
    <n v="75"/>
    <n v="32"/>
    <n v="6"/>
    <n v="2"/>
    <n v="16190"/>
    <n v="0"/>
    <n v="119"/>
    <n v="409228"/>
    <n v="204900"/>
    <n v="104000"/>
    <n v="0.72515057678565353"/>
    <s v="3 in 10"/>
    <n v="0.20821887061280453"/>
    <n v="42700"/>
    <n v="0.31616107893414264"/>
    <n v="64800"/>
    <n v="0.54510278467671502"/>
    <n v="111700"/>
    <n v="60500"/>
    <n v="0.57377049180327866"/>
    <n v="957000000"/>
    <n v="16600"/>
    <n v="1360"/>
    <n v="0.34257917343181155"/>
    <n v="477000"/>
    <n v="235100"/>
    <n v="0.28959612540871832"/>
    <n v="0.37856879218773515"/>
    <n v="0.13312081254407282"/>
    <n v="0.20169057768482643"/>
    <n v="4.181049261852577E-2"/>
    <n v="22920"/>
    <n v="39970"/>
    <n v="65950"/>
    <n v="55900"/>
    <n v="10500"/>
    <n v="14400"/>
    <n v="3000"/>
    <n v="6000"/>
    <n v="123500"/>
    <n v="52800"/>
    <n v="0.7"/>
    <n v="7"/>
    <n v="10"/>
    <n v="16300"/>
    <n v="0.13"/>
    <n v="35300"/>
    <n v="0.28999999999999998"/>
    <n v="21400"/>
    <n v="47300"/>
    <n v="0.65"/>
    <n v="20800"/>
    <n v="2600"/>
    <n v="77000"/>
    <n v="37900"/>
    <n v="4200"/>
    <n v="0.38100000000000001"/>
    <n v="0.17"/>
    <n v="0.48499999999999999"/>
    <n v="0.38900000000000001"/>
    <n v="0.11799999999999999"/>
    <n v="7.8E-2"/>
    <n v="0.16900000000000001"/>
    <n v="9.8000000000000004E-2"/>
    <n v="0.65"/>
    <n v="413235000"/>
    <n v="16000"/>
    <n v="0.55000000000000004"/>
    <n v="0.4"/>
    <n v="0.05"/>
    <n v="13200"/>
    <n v="52800"/>
    <n v="1408000"/>
    <n v="484000"/>
    <n v="477000"/>
    <n v="14900"/>
    <n v="636900000"/>
    <n v="139600000"/>
    <n v="61400000"/>
    <n v="11600000"/>
    <n v="3100000"/>
    <n v="2400000"/>
    <n v="58500000"/>
    <n v="5000000"/>
    <n v="38300000"/>
    <n v="0.108"/>
    <n v="0.64600000000000002"/>
    <n v="3.6999999999999998E-2"/>
    <n v="0.13600000000000001"/>
    <n v="9.4E-2"/>
    <n v="7.0000000000000001E-3"/>
    <n v="6.0000000000000001E-3"/>
    <n v="1.3000000000000001E-2"/>
    <n v="7.2999999999999995E-2"/>
    <n v="0.15"/>
    <n v="0.11"/>
    <n v="1E-3"/>
    <n v="0.16"/>
    <n v="0.04"/>
    <n v="0"/>
    <n v="0.06"/>
    <n v="0.03"/>
    <n v="0.45"/>
    <n v="397"/>
  </r>
  <r>
    <s v="Colorado"/>
    <x v="2"/>
    <n v="4"/>
    <n v="1"/>
    <n v="0"/>
    <n v="68"/>
    <n v="1243456"/>
    <n v="5.4686293684698101E-2"/>
    <n v="4"/>
    <n v="2701"/>
    <n v="2.1721717535642502"/>
    <n v="29"/>
    <n v="8147"/>
    <n v="6.5519005095475835"/>
    <n v="790"/>
    <n v="9.6968209156744811E-2"/>
    <n v="1088"/>
    <n v="22"/>
    <n v="124989"/>
    <n v="30650"/>
    <n v="60186"/>
    <n v="26"/>
    <n v="44"/>
    <n v="91"/>
    <n v="102"/>
    <n v="78"/>
    <n v="38"/>
    <n v="6"/>
    <n v="2"/>
    <n v="56853"/>
    <n v="0"/>
    <n v="116.4"/>
    <n v="397820"/>
    <n v="127200"/>
    <n v="65000"/>
    <n v="0.72198502134807863"/>
    <s v="4 in 10"/>
    <n v="0.19547147279269653"/>
    <n v="24900"/>
    <n v="0.28436071086249431"/>
    <n v="36200"/>
    <n v="0.58199116921481431"/>
    <n v="74000"/>
    <n v="43400"/>
    <n v="0.53318485523385306"/>
    <n v="628000000"/>
    <n v="15300"/>
    <n v="1370"/>
    <n v="0.29610589680207866"/>
    <n v="367000"/>
    <n v="180900"/>
    <n v="0.27968939485030442"/>
    <n v="0.43786885555420318"/>
    <n v="0.11545582087825558"/>
    <n v="0.1696793020018324"/>
    <n v="4.1165934412740399E-2"/>
    <n v="9850"/>
    <n v="21570"/>
    <n v="66950"/>
    <n v="30800"/>
    <n v="7100"/>
    <n v="15700"/>
    <n v="1800"/>
    <n v="2600"/>
    <n v="67900"/>
    <n v="29700"/>
    <n v="0.7"/>
    <n v="7"/>
    <n v="10"/>
    <n v="7900"/>
    <n v="0.12"/>
    <n v="17500"/>
    <n v="0.26"/>
    <n v="12700"/>
    <n v="28400"/>
    <n v="0.69"/>
    <n v="10600"/>
    <n v="1800"/>
    <n v="45300"/>
    <n v="22300"/>
    <n v="2300"/>
    <n v="0.38100000000000001"/>
    <n v="0.17"/>
    <n v="0.48499999999999999"/>
    <n v="0.38900000000000001"/>
    <n v="0.11799999999999999"/>
    <n v="7.8E-2"/>
    <n v="0.16900000000000001"/>
    <n v="9.8000000000000004E-2"/>
    <n v="0.69"/>
    <n v="245697000"/>
    <n v="6000"/>
    <n v="0.61"/>
    <n v="0.3"/>
    <n v="0.09"/>
    <n v="7400"/>
    <n v="53200"/>
    <n v="985000"/>
    <n v="347000"/>
    <n v="367000"/>
    <n v="7900"/>
    <n v="366500000"/>
    <n v="162800000"/>
    <n v="43000000"/>
    <n v="6000000"/>
    <n v="1800000"/>
    <n v="1300000"/>
    <n v="28800000"/>
    <n v="3200000"/>
    <n v="14700000"/>
    <n v="0.10299999999999999"/>
    <n v="0.65300000000000002"/>
    <n v="3.5999999999999997E-2"/>
    <n v="0.222"/>
    <n v="3.1E-2"/>
    <n v="3.0000000000000001E-3"/>
    <n v="2E-3"/>
    <n v="5.0000000000000001E-3"/>
    <n v="5.2999999999999999E-2"/>
    <n v="0.13"/>
    <n v="0.01"/>
    <n v="0.03"/>
    <n v="0.03"/>
    <n v="0.22"/>
    <n v="0.19"/>
    <n v="0.2"/>
    <n v="0.14000000000000001"/>
    <n v="0.04"/>
    <n v="42"/>
  </r>
  <r>
    <s v="North Dakota"/>
    <x v="3"/>
    <n v="3"/>
    <n v="1"/>
    <n v="1"/>
    <n v="14"/>
    <n v="185701"/>
    <n v="7.5390008669850905E-2"/>
    <n v="3"/>
    <n v="734"/>
    <n v="3.9525904545479"/>
    <n v="5"/>
    <n v="21697"/>
    <n v="116.83835843641121"/>
    <n v="229"/>
    <n v="1.0554454532884731E-2"/>
    <n v="781"/>
    <n v="21"/>
    <n v="12780"/>
    <n v="26500"/>
    <n v="34553"/>
    <n v="50"/>
    <n v="108"/>
    <n v="119"/>
    <n v="116"/>
    <n v="73"/>
    <n v="15"/>
    <n v="0"/>
    <n v="0"/>
    <n v="1268"/>
    <n v="0"/>
    <n v="95.4"/>
    <n v="235012"/>
    <n v="21800"/>
    <n v="12000"/>
    <n v="0.73696645949971751"/>
    <s v="2 in 10"/>
    <n v="0.20115416323165705"/>
    <n v="4400"/>
    <n v="0.30370065036182103"/>
    <n v="6600"/>
    <n v="0.51955665475863333"/>
    <n v="11300"/>
    <n v="7000"/>
    <n v="0.54604604604604601"/>
    <n v="73000000"/>
    <n v="9500"/>
    <n v="800"/>
    <n v="0.24558379759267171"/>
    <n v="36200"/>
    <n v="21800"/>
    <n v="0.18138635752722712"/>
    <n v="0.4779066552163051"/>
    <n v="0.16685998376450834"/>
    <n v="0.21228942303963388"/>
    <n v="3.5321734236335681E-2"/>
    <n v="540"/>
    <n v="2530"/>
    <n v="64850"/>
    <n v="6900"/>
    <n v="1300"/>
    <n v="2200"/>
    <n v="200"/>
    <n v="1300"/>
    <n v="11800"/>
    <n v="6400"/>
    <n v="0.72"/>
    <n v="1"/>
    <n v="2"/>
    <n v="1900"/>
    <n v="0.16"/>
    <n v="3100"/>
    <n v="0.26"/>
    <n v="2100"/>
    <n v="4500"/>
    <n v="0.62"/>
    <n v="900"/>
    <n v="100"/>
    <n v="4400"/>
    <n v="2200"/>
    <n v="500"/>
    <n v="0.38100000000000001"/>
    <n v="0.17"/>
    <n v="0.48499999999999999"/>
    <n v="0.38900000000000001"/>
    <n v="0.11799999999999999"/>
    <n v="7.8E-2"/>
    <n v="0.16900000000000001"/>
    <n v="9.8000000000000004E-2"/>
    <n v="0.72"/>
    <n v="32212000"/>
    <n v="4000"/>
    <n v="0.32"/>
    <n v="0.35"/>
    <n v="0.34"/>
    <n v="1500"/>
    <n v="54600"/>
    <n v="147000"/>
    <n v="41000"/>
    <n v="36000"/>
    <n v="700"/>
    <n v="44300000"/>
    <n v="13800000"/>
    <n v="7300000"/>
    <n v="200000"/>
    <n v="500000"/>
    <n v="0"/>
    <n v="1600000"/>
    <n v="500000"/>
    <n v="5100000"/>
    <n v="0.107"/>
    <n v="0.82699999999999996"/>
    <n v="2.9000000000000001E-2"/>
    <n v="3.9E-2"/>
    <n v="1.4E-2"/>
    <n v="4.2999999999999997E-2"/>
    <n v="0"/>
    <n v="4.2999999999999997E-2"/>
    <n v="4.3999999999999997E-2"/>
    <n v="0.15"/>
    <n v="0.12"/>
    <n v="0.05"/>
    <n v="0"/>
    <n v="0.17"/>
    <n v="0"/>
    <n v="0"/>
    <n v="0.5"/>
    <n v="0.01"/>
    <n v="75"/>
  </r>
  <r>
    <s v="Pennsylvania"/>
    <x v="2"/>
    <n v="4"/>
    <n v="1"/>
    <n v="0"/>
    <n v="208"/>
    <n v="2674009"/>
    <n v="7.7785826450097906E-2"/>
    <n v="2"/>
    <n v="5777"/>
    <n v="2.16042653558757"/>
    <n v="30"/>
    <n v="21457"/>
    <n v="8.0242811449026537"/>
    <n v="2214"/>
    <n v="0.10318311040686023"/>
    <n v="878"/>
    <n v="28"/>
    <n v="267074"/>
    <n v="26500"/>
    <n v="43463"/>
    <n v="38"/>
    <n v="69"/>
    <n v="98"/>
    <n v="102"/>
    <n v="69"/>
    <n v="24"/>
    <n v="5"/>
    <n v="1"/>
    <n v="120152"/>
    <n v="0"/>
    <n v="98"/>
    <n v="194603"/>
    <n v="403400"/>
    <n v="216000"/>
    <n v="0.72418397626112763"/>
    <s v="4 in 10"/>
    <n v="0.23113624928431389"/>
    <n v="93300"/>
    <n v="0.2727761680864722"/>
    <n v="110100"/>
    <n v="0.55882010315794173"/>
    <n v="225400"/>
    <n v="131000"/>
    <n v="0.52362387315574366"/>
    <n v="1789000000"/>
    <n v="49400"/>
    <n v="950"/>
    <n v="0.15760936949838655"/>
    <n v="781500"/>
    <n v="396700"/>
    <n v="0.29296012333072607"/>
    <n v="0.32028778165219152"/>
    <n v="0.14340324516797623"/>
    <n v="0.23515185607603112"/>
    <n v="3.2490336495883371E-2"/>
    <n v="13380"/>
    <n v="31820"/>
    <n v="58300"/>
    <n v="76200"/>
    <n v="55200"/>
    <n v="58100"/>
    <n v="7000"/>
    <n v="6600"/>
    <n v="175600"/>
    <n v="78200"/>
    <n v="0.69"/>
    <n v="2"/>
    <n v="3"/>
    <n v="18300"/>
    <n v="0.1"/>
    <n v="47200"/>
    <n v="0.27"/>
    <n v="34800"/>
    <n v="73300"/>
    <n v="0.7"/>
    <n v="15300"/>
    <n v="1300"/>
    <n v="45800"/>
    <n v="22500"/>
    <n v="6200"/>
    <n v="0.38100000000000001"/>
    <n v="0.17"/>
    <n v="0.48499999999999999"/>
    <n v="0.38900000000000001"/>
    <n v="0.11799999999999999"/>
    <n v="7.8E-2"/>
    <n v="0.16900000000000001"/>
    <n v="9.8000000000000004E-2"/>
    <n v="0.66"/>
    <n v="530660000"/>
    <n v="18500"/>
    <n v="0.68"/>
    <n v="0.21"/>
    <n v="0.11"/>
    <n v="13600"/>
    <n v="49200"/>
    <n v="2124000"/>
    <n v="605000"/>
    <n v="782000"/>
    <n v="13200"/>
    <n v="599100000"/>
    <n v="523600000"/>
    <n v="492700000"/>
    <n v="30700000"/>
    <n v="8600000"/>
    <n v="8800000"/>
    <n v="74200000"/>
    <n v="16300000"/>
    <n v="35500000"/>
    <n v="0.124"/>
    <n v="0.73899999999999999"/>
    <n v="9.7000000000000003E-2"/>
    <n v="8.4000000000000005E-2"/>
    <n v="3.6999999999999998E-2"/>
    <n v="1E-3"/>
    <n v="0"/>
    <n v="1E-3"/>
    <n v="4.2999999999999997E-2"/>
    <n v="0.11"/>
    <n v="0.11"/>
    <n v="1E-3"/>
    <n v="0.39"/>
    <n v="0.06"/>
    <n v="0"/>
    <n v="0.23"/>
    <n v="0"/>
    <n v="0.11"/>
    <n v="334"/>
  </r>
  <r>
    <s v="West Virginia"/>
    <x v="3"/>
    <n v="3"/>
    <n v="1"/>
    <n v="1"/>
    <n v="75"/>
    <n v="359031"/>
    <n v="0.208895610685428"/>
    <n v="1"/>
    <n v="3728"/>
    <n v="10.383504488470299"/>
    <n v="1"/>
    <n v="10586"/>
    <n v="29.484919129545919"/>
    <n v="1856"/>
    <n v="0.17532590213489516"/>
    <n v="732"/>
    <n v="33"/>
    <n v="29072"/>
    <n v="26500"/>
    <n v="31983"/>
    <n v="50"/>
    <n v="75"/>
    <n v="105"/>
    <n v="108"/>
    <n v="66"/>
    <n v="27"/>
    <n v="6"/>
    <n v="0"/>
    <n v="12181"/>
    <n v="0"/>
    <n v="78.599999999999994"/>
    <n v="108236"/>
    <n v="62800"/>
    <n v="36000"/>
    <n v="0.68777953865117103"/>
    <s v="4 in 10"/>
    <n v="0.20023223630839709"/>
    <n v="12600"/>
    <n v="0.26645139739449952"/>
    <n v="16800"/>
    <n v="0.52825806862105718"/>
    <n v="33200"/>
    <n v="19700"/>
    <n v="0.45995386940268829"/>
    <n v="217000000"/>
    <n v="21700"/>
    <n v="730"/>
    <n v="0.17992563925492311"/>
    <n v="97800"/>
    <n v="48400"/>
    <n v="0.30976463484852435"/>
    <n v="0.27582163876603211"/>
    <n v="7.1797870922597984E-2"/>
    <n v="0.23743816637111645"/>
    <n v="2.9145806768948603E-2"/>
    <n v="1340"/>
    <n v="10520"/>
    <n v="43400"/>
    <n v="14200"/>
    <n v="6000"/>
    <n v="10200"/>
    <n v="600"/>
    <n v="4100"/>
    <n v="28900"/>
    <n v="13600"/>
    <n v="0.66"/>
    <n v="3"/>
    <n v="5"/>
    <n v="2300"/>
    <n v="0.08"/>
    <n v="7000"/>
    <n v="0.24"/>
    <n v="6200"/>
    <n v="11500"/>
    <n v="0.68"/>
    <n v="1400"/>
    <n v="200"/>
    <n v="17900"/>
    <n v="8800"/>
    <n v="1100"/>
    <n v="0.38100000000000001"/>
    <n v="0.17"/>
    <n v="0.48499999999999999"/>
    <n v="0.38900000000000001"/>
    <n v="0.11799999999999999"/>
    <n v="7.8E-2"/>
    <n v="0.16900000000000001"/>
    <n v="9.8000000000000004E-2"/>
    <n v="0.56999999999999995"/>
    <n v="67504000"/>
    <n v="6600"/>
    <n v="0.15"/>
    <n v="0.54"/>
    <n v="0.31"/>
    <n v="3000"/>
    <n v="38200"/>
    <n v="281000"/>
    <n v="75000"/>
    <n v="98000"/>
    <n v="1300"/>
    <n v="83600000"/>
    <n v="71000000"/>
    <n v="32700000"/>
    <n v="1500000"/>
    <n v="1700000"/>
    <n v="100000"/>
    <n v="5500000"/>
    <n v="1800000"/>
    <n v="19500000"/>
    <n v="0.17599999999999999"/>
    <n v="0.90600000000000003"/>
    <n v="2.5000000000000001E-2"/>
    <n v="1.7000000000000001E-2"/>
    <n v="8.0000000000000002E-3"/>
    <s v="N/A"/>
    <n v="0"/>
    <n v="0"/>
    <n v="4.2999999999999997E-2"/>
    <n v="0.28000000000000003"/>
    <n v="4.0000000000000001E-3"/>
    <n v="0.1"/>
    <n v="0.15"/>
    <n v="0.1"/>
    <n v="0"/>
    <n v="0"/>
    <n v="0.18"/>
    <n v="0.19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rofiles 2" cacheId="13246" applyNumberFormats="0" applyBorderFormats="0" applyFontFormats="0" applyPatternFormats="0" applyAlignmentFormats="0" applyWidthHeightFormats="0" dataCaption="" updatedVersion="8" compact="0" compactData="0">
  <location ref="C38:N44" firstHeaderRow="1" firstDataRow="2" firstDataCol="1" rowPageCount="2" colPageCount="1"/>
  <pivotFields count="110">
    <pivotField name="state_name" axis="axisPage" compact="0" outline="0" multipleItemSelectionAllowed="1" showAll="0">
      <items count="52">
        <item x="44"/>
        <item x="0"/>
        <item x="37"/>
        <item x="35"/>
        <item x="1"/>
        <item x="47"/>
        <item x="28"/>
        <item x="7"/>
        <item x="2"/>
        <item x="36"/>
        <item x="38"/>
        <item x="3"/>
        <item x="17"/>
        <item x="12"/>
        <item x="25"/>
        <item x="27"/>
        <item x="18"/>
        <item x="42"/>
        <item x="4"/>
        <item x="19"/>
        <item x="29"/>
        <item x="15"/>
        <item x="21"/>
        <item x="30"/>
        <item x="40"/>
        <item x="45"/>
        <item x="5"/>
        <item x="31"/>
        <item x="33"/>
        <item x="6"/>
        <item x="24"/>
        <item x="34"/>
        <item x="16"/>
        <item x="26"/>
        <item x="48"/>
        <item x="23"/>
        <item x="41"/>
        <item x="13"/>
        <item x="49"/>
        <item x="39"/>
        <item x="14"/>
        <item x="20"/>
        <item x="43"/>
        <item x="11"/>
        <item x="8"/>
        <item x="9"/>
        <item x="22"/>
        <item x="46"/>
        <item x="50"/>
        <item x="32"/>
        <item x="10"/>
        <item t="default"/>
      </items>
    </pivotField>
    <pivotField name="Cluster" axis="axisRow" compact="0" outline="0" multipleItemSelectionAllowed="1" showAll="0" sortType="ascending">
      <items count="5">
        <item x="1"/>
        <item x="0"/>
        <item x="3"/>
        <item x="2"/>
        <item t="default"/>
      </items>
    </pivotField>
    <pivotField compact="0" outline="0" showAll="0" includeNewItemsInFilter="1"/>
    <pivotField name="High Housing" compact="0" outline="0" multipleItemSelectionAllowed="1" showAll="0"/>
    <pivotField name="High Overall" compact="0" outline="0" multipleItemSelectionAllowed="1" showAll="0"/>
    <pivotField name="housing_removals_state_2021" compact="0" outline="0" multipleItemSelectionAllowed="1" showAll="0"/>
    <pivotField name="Total Children Under 18" compact="0" outline="0" multipleItemSelectionAllowed="1" showAll="0"/>
    <pivotField name="ror_housing_state_2021" compact="0" outline="0" multipleItemSelectionAllowed="1" showAll="0"/>
    <pivotField name="state_rank_hremovals_2021" compact="0" outline="0" multipleItemSelectionAllowed="1" showAll="0"/>
    <pivotField name="all_removals_state_2021" compact="0" outline="0" multipleItemSelectionAllowed="1" showAll="0"/>
    <pivotField name="ror_state_2021" compact="0" outline="0" multipleItemSelectionAllowed="1" showAll="0"/>
    <pivotField name="state_rank_all_removals_2021" compact="0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Fair Market Rent (2021) - 2BR" compact="0" outline="0" multipleItemSelectionAllowed="1" showAll="0"/>
    <pivotField name="% renter households that are ELI" compact="0" outline="0" multipleItemSelectionAllowed="1" showAll="0"/>
    <pivotField name="Shortage of rental homes affordable and available for ELI renters" compact="0" outline="0" multipleItemSelectionAllowed="1" showAll="0"/>
    <pivotField name="Max income for 4-person ELI" compact="0" outline="0" multipleItemSelectionAllowed="1" showAll="0"/>
    <pivotField name="Annual household income needed to afford 2-bedroom rental home at Fair Market Rent" compact="0" outline="0" multipleItemSelectionAllowed="1" showAll="0"/>
    <pivotField name="Affordable available homes per 100 renters at ELI" compact="0" outline="0" multipleItemSelectionAllowed="1" showAll="0"/>
    <pivotField name="Affordable available homes per 100 renters at 50% AMI" compact="0" outline="0" multipleItemSelectionAllowed="1" showAll="0"/>
    <pivotField name="Affordable available homes per 100 renters at 80% AMI" compact="0" outline="0" multipleItemSelectionAllowed="1" showAll="0"/>
    <pivotField name="Affordable available homes per 100 renters at 100% AMI" compact="0" outline="0" multipleItemSelectionAllowed="1" showAll="0"/>
    <pivotField name="Extremely Low Income - % severly cost burdened" axis="axisPage" compact="0" outline="0" multipleItemSelectionAllowed="1" showAll="0">
      <items count="24">
        <item x="3"/>
        <item x="0"/>
        <item x="10"/>
        <item x="17"/>
        <item x="1"/>
        <item x="7"/>
        <item x="2"/>
        <item x="20"/>
        <item x="13"/>
        <item x="5"/>
        <item x="4"/>
        <item x="22"/>
        <item x="14"/>
        <item x="18"/>
        <item x="12"/>
        <item x="16"/>
        <item x="19"/>
        <item x="6"/>
        <item x="11"/>
        <item x="21"/>
        <item x="15"/>
        <item x="9"/>
        <item h="1" x="8"/>
        <item t="default"/>
      </items>
    </pivotField>
    <pivotField name="Very Low Income - % severely cost burdened" dataField="1" compact="0" outline="0" multipleItemSelectionAllowed="1" showAll="0"/>
    <pivotField name="Low Income - % severely cost burdened" dataField="1" compact="0" outline="0" multipleItemSelectionAllowed="1" showAll="0"/>
    <pivotField name="Middle Income - % severely cost burdened" dataField="1" compact="0" outline="0" multipleItemSelectionAllowed="1" showAll="0"/>
    <pivotField name="number of evictions (2018)" dataField="1" compact="0" outline="0" multipleItemSelectionAllowed="1" showAll="0"/>
    <pivotField name="Statute prohibiting removal due to housing insecurity" dataField="1" compact="0" outline="0" multipleItemSelectionAllowed="1" showAll="0"/>
    <pivotField name="Cost of housing by state relative to national average" dataField="1" compact="0" outline="0" multipleItemSelectionAllowed="1" showAll="0"/>
    <pivotField name="Median home price" dataField="1" compact="0" outline="0" multipleItemSelectionAllowed="1" showAll="0"/>
    <pivotField name="# People on rental assistance _x000a_(rounded down) " compact="0" outline="0" multipleItemSelectionAllowed="1" showAll="0"/>
    <pivotField name="# Households on rental assistance _x000a_(rounded down) " compact="0" outline="0" multipleItemSelectionAllowed="1" showAll="0"/>
    <pivotField name="% of Assisted people who are seniors, children, or have a disability" compact="0" outline="0" multipleItemSelectionAllowed="1" showAll="0"/>
    <pivotField name="X out of Y low-income renters are homeless or pay over half income for rent" compact="0" outline="0" multipleItemSelectionAllowed="1" showAll="0"/>
    <pivotField name="% Assisted people who are seniors" compact="0" outline="0" multipleItemSelectionAllowed="1" showAll="0"/>
    <pivotField name="# Assisted people who are seniors" compact="0" outline="0" multipleItemSelectionAllowed="1" showAll="0"/>
    <pivotField name="% Assisted people who have a disability " compact="0" outline="0" multipleItemSelectionAllowed="1" showAll="0"/>
    <pivotField name="# Assisted people who have a disability " compact="0" outline="0" multipleItemSelectionAllowed="1" showAll="0"/>
    <pivotField name="% Assisted people who are in families with children" compact="0" outline="0" multipleItemSelectionAllowed="1" showAll="0"/>
    <pivotField name="# Assisted people who are in families with children" compact="0" outline="0" multipleItemSelectionAllowed="1" showAll="0"/>
    <pivotField name="# Assisted people who are children" dataField="1" compact="0" outline="0" multipleItemSelectionAllowed="1" showAll="0"/>
    <pivotField name="% Working  households on HUD assistance" compact="0" outline="0" multipleItemSelectionAllowed="1" showAll="0"/>
    <pivotField name="Federal funding " compact="0" outline="0" multipleItemSelectionAllowed="1" showAll="0"/>
    <pivotField name="# Assisted people in rural and small town areas_x000a_(rounded down) " compact="0" outline="0" multipleItemSelectionAllowed="1" showAll="0"/>
    <pivotField name="Median rent (including utilities)" dataField="1" compact="0" outline="0" multipleItemSelectionAllowed="1" showAll="0"/>
    <pivotField name="% Increase in rents since 2001 (inflation-adjusted)" dataField="1" compact="0" outline="0" multipleItemSelectionAllowed="1" showAll="0"/>
    <pivotField name="# Low-income people paying more than half their income for housing" compact="0" outline="0" multipleItemSelectionAllowed="1" showAll="0"/>
    <pivotField name="# Low-income households paying more than half their income for housing" compact="0" outline="0" multipleItemSelectionAllowed="1" showAll="0"/>
    <pivotField name="% Low-income, severely cost-burdened people who are children" compact="0" outline="0" multipleItemSelectionAllowed="1" showAll="0"/>
    <pivotField name="% Low-income, severely cost-burdened people who are working adults" dataField="1" compact="0" outline="0" multipleItemSelectionAllowed="1" showAll="0"/>
    <pivotField name="% Low-income, severely cost-burdened people who are seniors" compact="0" outline="0" multipleItemSelectionAllowed="1" showAll="0"/>
    <pivotField name="% Low-income, severely cost-burdened people who have a disability" compact="0" outline="0" multipleItemSelectionAllowed="1" showAll="0"/>
    <pivotField name="% Low-income, severely cost-burdened people who are veterans" compact="0" outline="0" multipleItemSelectionAllowed="1" showAll="0"/>
    <pivotField name="Total people experiencing homelessness" compact="0" outline="0" multipleItemSelectionAllowed="1" showAll="0"/>
    <pivotField compact="0" outline="0" showAll="0" includeNewItemsInFilter="1"/>
    <pivotField name="HUD statewide low income threshold for a family of 3" compact="0" outline="0" multipleItemSelectionAllowed="1" showAll="0"/>
    <pivotField name="Housing Choice Vouchers" compact="0" outline="0" multipleItemSelectionAllowed="1" showAll="0"/>
    <pivotField name="Public Housing" compact="0" outline="0" multipleItemSelectionAllowed="1" showAll="0"/>
    <pivotField name="Section 8 _x000a_Project-Based Housing" compact="0" outline="0" multipleItemSelectionAllowed="1" showAll="0"/>
    <pivotField name="Supportive Elderly + Disabled Housing (Sec 202 + 811)" compact="0" outline="0" multipleItemSelectionAllowed="1" showAll="0"/>
    <pivotField name="USDA Rural Rental Assistance (Sec 521)" compact="0" outline="0" multipleItemSelectionAllowed="1" showAll="0"/>
    <pivotField name=" HCV Recipients (people) " compact="0" outline="0" multipleItemSelectionAllowed="1" showAll="0"/>
    <pivotField name=" HCV Households " compact="0" outline="0" multipleItemSelectionAllowed="1" showAll="0"/>
    <pivotField name="% recipients who are seniors, disabled, or children" compact="0" outline="0" multipleItemSelectionAllowed="1" showAll="0"/>
    <pivotField name=" Approximately X out of  " compact="0" outline="0" multipleItemSelectionAllowed="1" showAll="0"/>
    <pivotField name=" Y low-income households are unassisted and pay too much for rent " compact="0" outline="0" multipleItemSelectionAllowed="1" showAll="0"/>
    <pivotField name=" Seniors using vouchers " compact="0" outline="0" multipleItemSelectionAllowed="1" showAll="0"/>
    <pivotField name="% of recipients who are seniors" compact="0" outline="0" multipleItemSelectionAllowed="1" showAll="0"/>
    <pivotField name=" Disabled people using vouchers " compact="0" outline="0" multipleItemSelectionAllowed="1" showAll="0"/>
    <pivotField name="% of recipients who are disabled" compact="0" outline="0" multipleItemSelectionAllowed="1" showAll="0"/>
    <pivotField name=" Families using vouchers " compact="0" outline="0" multipleItemSelectionAllowed="1" showAll="0"/>
    <pivotField name=" Children using vouchers " compact="0" outline="0" multipleItemSelectionAllowed="1" showAll="0"/>
    <pivotField name="% of recipients who are in families with children" compact="0" outline="0" multipleItemSelectionAllowed="1" showAll="0"/>
    <pivotField name=" # of homeless people " compact="0" outline="0" multipleItemSelectionAllowed="1" showAll="0"/>
    <pivotField name="# of adults with disabilities who have been homeless for long or repeated periods" compact="0" outline="0" multipleItemSelectionAllowed="1" showAll="0"/>
    <pivotField name="# of homeless children under 18 during 2015-2016 school year" compact="0" outline="0" multipleItemSelectionAllowed="1" showAll="0"/>
    <pivotField name="# of homeless children under 6 during 2015-2016 school year" compact="0" outline="0" multipleItemSelectionAllowed="1" showAll="0"/>
    <pivotField name=" # of vouchers state could lose in 2018 if renewal funding isn't increased " compact="0" outline="0" multipleItemSelectionAllowed="1" showAll="0"/>
    <pivotField name="Housing instability (control group)" compact="0" outline="0" multipleItemSelectionAllowed="1" showAll="0"/>
    <pivotField name="Housing instability (voucher group)" compact="0" outline="0" multipleItemSelectionAllowed="1" showAll="0"/>
    <pivotField name="Food insecurity (control group)" compact="0" outline="0" multipleItemSelectionAllowed="1" showAll="0"/>
    <pivotField name="Food insecurity (voucher group)" compact="0" outline="0" multipleItemSelectionAllowed="1" showAll="0"/>
    <pivotField name="Domestic violence (control group)" compact="0" outline="0" multipleItemSelectionAllowed="1" showAll="0"/>
    <pivotField name="Domestic violence (voucher group)" compact="0" outline="0" multipleItemSelectionAllowed="1" showAll="0"/>
    <pivotField name="Child separations (control group)" compact="0" outline="0" multipleItemSelectionAllowed="1" showAll="0"/>
    <pivotField name="Child separations (voucher group)" compact="0" outline="0" multipleItemSelectionAllowed="1" showAll="0"/>
    <pivotField name="% of non-disabled, working-age voucher hoseholds who had at least one member working/worked recently" compact="0" outline="0" multipleItemSelectionAllowed="1" showAll="0"/>
    <pivotField name="$ property owners received in assistance payments in 2016" compact="0" outline="0" multipleItemSelectionAllowed="1" showAll="0"/>
    <pivotField name=" # of voucher recipients in rural areas and small towns " compact="0" outline="0" multipleItemSelectionAllowed="1" showAll="0"/>
    <pivotField name="% of voucher recipients by urban" compact="0" outline="0" multipleItemSelectionAllowed="1" showAll="0"/>
    <pivotField name="% of voucher recipients by suburban/exurban" compact="0" outline="0" multipleItemSelectionAllowed="1" showAll="0"/>
    <pivotField name="% of voucher recipients by small town/rural" compact="0" outline="0" multipleItemSelectionAllowed="1" showAll="0"/>
    <pivotField name="# families with children who use vouchers to live in nhoods with &lt;20% poverty rate" compact="0" outline="0" multipleItemSelectionAllowed="1" showAll="0"/>
    <pivotField name="80% of Area Median Income for a family of three" compact="0" outline="0" multipleItemSelectionAllowed="1" showAll="0"/>
    <pivotField name="Count_All Low-Income Renters" compact="0" numFmtId="3" outline="0" multipleItemSelectionAllowed="1" showAll="0"/>
    <pivotField name="Count)Paying 30-50% of income for housing" compact="0" numFmtId="3" outline="0" multipleItemSelectionAllowed="1" showAll="0"/>
    <pivotField name="Count_Paying 50% or more of income for housing" compact="0" numFmtId="3" outline="0" multipleItemSelectionAllowed="1" showAll="0"/>
    <pivotField name="Households in Other HUD Programs" compact="0" numFmtId="3" outline="0" multipleItemSelectionAllowed="1" showAll="0"/>
    <pivotField name="Section 8 Vouchers$" compact="0" numFmtId="164" outline="0" multipleItemSelectionAllowed="1" showAll="0"/>
    <pivotField name="Section 8 Project-Based$" compact="0" numFmtId="164" outline="0" multipleItemSelectionAllowed="1" showAll="0"/>
    <pivotField name="Public Housing _x000a_$" compact="0" numFmtId="164" outline="0" multipleItemSelectionAllowed="1" showAll="0"/>
    <pivotField name="Supportive Elderly (202)$" compact="0" numFmtId="164" outline="0" multipleItemSelectionAllowed="1" showAll="0"/>
    <pivotField name="Supportive Disabled (811)$" compact="0" numFmtId="164" outline="0" multipleItemSelectionAllowed="1" showAll="0"/>
    <pivotField name="HOPWA _x000a_Tenant-Based Rental Assistance$" compact="0" numFmtId="164" outline="0" multipleItemSelectionAllowed="1" showAll="0"/>
    <pivotField name="McKinney-Vento Rental Assistance$" compact="0" numFmtId="164" outline="0" multipleItemSelectionAllowed="1" showAll="0"/>
    <pivotField name="McKinney-Vento ESG$" compact="0" numFmtId="164" outline="0" multipleItemSelectionAllowed="1" showAll="0"/>
    <pivotField name="USDA Rural Rental Assistance$" compact="0" numFmtId="164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2">
    <pageField fld="0" hier="0"/>
    <pageField fld="25" hier="0"/>
  </pageFields>
  <dataFields count="11">
    <dataField name="Average of Very Low Income - % severely cost burdened" fld="26" subtotal="average" baseField="0"/>
    <dataField name="Average of Low Income - % severely cost burdened" fld="27" subtotal="average" baseField="0"/>
    <dataField name="Average of Middle Income - % severely cost burdened" fld="28" subtotal="average" baseField="0"/>
    <dataField name="Average of number of evictions (2018)" fld="29" subtotal="average" baseField="0"/>
    <dataField name="Average of Statute prohibiting removal due to housing insecurity" fld="30" subtotal="average" baseField="0"/>
    <dataField name="Average of Cost of housing by state relative to national average" fld="31" subtotal="average" baseField="0"/>
    <dataField name="Average of Median home price" fld="32" subtotal="average" baseField="0"/>
    <dataField name="Average of Median rent (including utilities)" fld="47" subtotal="average" baseField="0"/>
    <dataField name="Average of # Assisted people who are children" fld="43" subtotal="average" baseField="0"/>
    <dataField name="Average of % Increase in rents since 2001 (inflation-adjusted)" fld="48" subtotal="average" baseField="0"/>
    <dataField name="Average of % Low-income, severely cost-burdened people who are working adults" fld="52" subtotal="average" baseField="0"/>
  </dataFields>
  <formats count="7">
    <format dxfId="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9"/>
          </reference>
        </references>
      </pivotArea>
    </format>
  </formats>
  <conditionalFormats count="11">
    <conditionalFormat priority="1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4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4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2">
            <reference field="4294967294" count="1" selected="0">
              <x v="5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2">
            <reference field="4294967294" count="1" selected="0">
              <x v="6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2">
            <reference field="4294967294" count="1" selected="0">
              <x v="7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8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9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1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357D2-5C51-4932-B8B1-BEF990678F53}" name="PivotTable2" cacheId="13254" applyNumberFormats="0" applyBorderFormats="0" applyFontFormats="0" applyPatternFormats="0" applyAlignmentFormats="0" applyWidthHeightFormats="0" dataCaption="" updatedVersion="8" compact="0" compactData="0">
  <location ref="C68:L74" firstHeaderRow="1" firstDataRow="2" firstDataCol="1"/>
  <pivotFields count="128">
    <pivotField name="state_name" compact="0" outline="0" multipleItemSelectionAllowed="1" showAll="0"/>
    <pivotField name="Cluster" axis="axisRow" compact="0" outline="0" multipleItemSelectionAllowed="1" showAll="0" sortType="ascending">
      <items count="5">
        <item x="1"/>
        <item x="0"/>
        <item x="3"/>
        <item x="2"/>
        <item t="default"/>
      </items>
    </pivotField>
    <pivotField compact="0" outline="0" showAll="0" includeNewItemsInFilter="1"/>
    <pivotField name="High Housing" compact="0" outline="0" multipleItemSelectionAllowed="1" showAll="0"/>
    <pivotField name="High Overall" compact="0" outline="0" multipleItemSelectionAllowed="1" showAll="0"/>
    <pivotField name="housing_removals_state_2021" compact="0" outline="0" multipleItemSelectionAllowed="1" showAll="0"/>
    <pivotField name="Total Children Under 18" compact="0" outline="0" multipleItemSelectionAllowed="1" showAll="0"/>
    <pivotField name="ror_housing_state_2021" compact="0" outline="0" multipleItemSelectionAllowed="1" showAll="0"/>
    <pivotField name="state_rank_hremovals_2021" compact="0" outline="0" multipleItemSelectionAllowed="1" showAll="0"/>
    <pivotField name="all_removals_state_2021" compact="0" outline="0" multipleItemSelectionAllowed="1" showAll="0"/>
    <pivotField name="ror_state_2021" compact="0" outline="0" multipleItemSelectionAllowed="1" showAll="0"/>
    <pivotField name="state_rank_all_removals_2021" compact="0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Fair Market Rent (2021) - 2BR" compact="0" outline="0" multipleItemSelectionAllowed="1" showAll="0"/>
    <pivotField name="% renter households that are ELI" compact="0" outline="0" multipleItemSelectionAllowed="1" showAll="0"/>
    <pivotField name="Shortage of rental homes affordable and available for ELI renters" compact="0" outline="0" multipleItemSelectionAllowed="1" showAll="0"/>
    <pivotField name="Max income for 4-person ELI" compact="0" outline="0" multipleItemSelectionAllowed="1" showAll="0"/>
    <pivotField name="Annual household income needed to afford 2-bedroom rental home at Fair Market Rent" compact="0" outline="0" multipleItemSelectionAllowed="1" showAll="0"/>
    <pivotField name="Affordable available homes per 100 renters at ELI" compact="0" outline="0" multipleItemSelectionAllowed="1" showAll="0"/>
    <pivotField name="Affordable available homes per 100 renters at 50% AMI" compact="0" outline="0" multipleItemSelectionAllowed="1" showAll="0"/>
    <pivotField name="Affordable available homes per 100 renters at 80% AMI" compact="0" outline="0" multipleItemSelectionAllowed="1" showAll="0"/>
    <pivotField name="Affordable available homes per 100 renters at 100% AMI" compact="0" outline="0" multipleItemSelectionAllowed="1" showAll="0"/>
    <pivotField name="Extremely Low Income - % severly cost burdened" compact="0" outline="0" multipleItemSelectionAllowed="1" showAll="0"/>
    <pivotField name="Very Low Income - % severely cost burdened" compact="0" outline="0" multipleItemSelectionAllowed="1" showAll="0"/>
    <pivotField name="Low Income - % severely cost burdened" compact="0" outline="0" multipleItemSelectionAllowed="1" showAll="0"/>
    <pivotField name="Middle Income - % severely cost burdened" compact="0" outline="0" multipleItemSelectionAllowed="1" showAll="0"/>
    <pivotField name="number of evictions (2018)" compact="0" outline="0" multipleItemSelectionAllowed="1" showAll="0"/>
    <pivotField name="Statute prohibiting removal due to housing insecurity" compact="0" outline="0" multipleItemSelectionAllowed="1" showAll="0"/>
    <pivotField name="Cost of housing by state relative to national average" compact="0" outline="0" multipleItemSelectionAllowed="1" showAll="0"/>
    <pivotField name="Median home price" compact="0" outline="0" multipleItemSelectionAllowed="1" showAll="0"/>
    <pivotField name="# People on rental assistance _x000a_(rounded down) " compact="0" outline="0" multipleItemSelectionAllowed="1" showAll="0"/>
    <pivotField name="# Households on rental assistance _x000a_(rounded down) " compact="0" outline="0" multipleItemSelectionAllowed="1" showAll="0"/>
    <pivotField name="% of Assisted people who are seniors, children, or have a disability" compact="0" outline="0" multipleItemSelectionAllowed="1" showAll="0"/>
    <pivotField name="X out of Y low-income renters are homeless or pay over half income for rent" compact="0" outline="0" multipleItemSelectionAllowed="1" showAll="0"/>
    <pivotField name="% Assisted people who are seniors" compact="0" outline="0" multipleItemSelectionAllowed="1" showAll="0"/>
    <pivotField name="# Assisted people who are seniors" compact="0" outline="0" multipleItemSelectionAllowed="1" showAll="0"/>
    <pivotField name="% Assisted people who have a disability " compact="0" outline="0" multipleItemSelectionAllowed="1" showAll="0"/>
    <pivotField name="# Assisted people who have a disability " compact="0" outline="0" multipleItemSelectionAllowed="1" showAll="0"/>
    <pivotField name="% Assisted people who are in families with children" compact="0" outline="0" multipleItemSelectionAllowed="1" showAll="0"/>
    <pivotField name="# Assisted people who are in families with children" compact="0" outline="0" multipleItemSelectionAllowed="1" showAll="0"/>
    <pivotField name="# Assisted people who are children" compact="0" outline="0" multipleItemSelectionAllowed="1" showAll="0"/>
    <pivotField name="% Working  households on HUD assistance" compact="0" outline="0" multipleItemSelectionAllowed="1" showAll="0"/>
    <pivotField name="Federal funding " compact="0" outline="0" multipleItemSelectionAllowed="1" showAll="0"/>
    <pivotField name="# Assisted people in rural and small town areas_x000a_(rounded down) " compact="0" outline="0" multipleItemSelectionAllowed="1" showAll="0"/>
    <pivotField name="Median rent (including utilities)" compact="0" outline="0" multipleItemSelectionAllowed="1" showAll="0"/>
    <pivotField name="% Increase in rents since 2001 (inflation-adjusted)" compact="0" outline="0" multipleItemSelectionAllowed="1" showAll="0"/>
    <pivotField name="# Low-income people paying more than half their income for housing" compact="0" outline="0" multipleItemSelectionAllowed="1" showAll="0"/>
    <pivotField name="# Low-income households paying more than half their income for housing" compact="0" outline="0" multipleItemSelectionAllowed="1" showAll="0"/>
    <pivotField name="% Low-income, severely cost-burdened people who are children" compact="0" outline="0" multipleItemSelectionAllowed="1" showAll="0"/>
    <pivotField name="% Low-income, severely cost-burdened people who are working adults" compact="0" outline="0" multipleItemSelectionAllowed="1" showAll="0"/>
    <pivotField name="% Low-income, severely cost-burdened people who are seniors" compact="0" outline="0" multipleItemSelectionAllowed="1" showAll="0"/>
    <pivotField name="% Low-income, severely cost-burdened people who have a disability" compact="0" outline="0" multipleItemSelectionAllowed="1" showAll="0"/>
    <pivotField name="% Low-income, severely cost-burdened people who are veterans" compact="0" outline="0" multipleItemSelectionAllowed="1" showAll="0"/>
    <pivotField name="Total people experiencing homelessness" compact="0" outline="0" multipleItemSelectionAllowed="1" showAll="0"/>
    <pivotField compact="0" outline="0" showAll="0" includeNewItemsInFilter="1"/>
    <pivotField name="HUD statewide low income threshold for a family of 3" compact="0" outline="0" multipleItemSelectionAllowed="1" showAll="0"/>
    <pivotField name="Housing Choice Vouchers" compact="0" outline="0" multipleItemSelectionAllowed="1" showAll="0"/>
    <pivotField name="Public Housing" compact="0" outline="0" multipleItemSelectionAllowed="1" showAll="0"/>
    <pivotField name="Section 8 _x000a_Project-Based Housing" compact="0" outline="0" multipleItemSelectionAllowed="1" showAll="0"/>
    <pivotField name="Supportive Elderly + Disabled Housing (Sec 202 + 811)" compact="0" outline="0" multipleItemSelectionAllowed="1" showAll="0"/>
    <pivotField name="USDA Rural Rental Assistance (Sec 521)" compact="0" outline="0" multipleItemSelectionAllowed="1" showAll="0"/>
    <pivotField name=" HCV Recipients (people) " compact="0" outline="0" multipleItemSelectionAllowed="1" showAll="0"/>
    <pivotField name=" HCV Households " compact="0" outline="0" multipleItemSelectionAllowed="1" showAll="0"/>
    <pivotField name="% recipients who are seniors, disabled, or children" compact="0" outline="0" multipleItemSelectionAllowed="1" showAll="0"/>
    <pivotField name=" Approximately X out of  " compact="0" outline="0" multipleItemSelectionAllowed="1" showAll="0"/>
    <pivotField name=" Y low-income households are unassisted and pay too much for rent " compact="0" outline="0" multipleItemSelectionAllowed="1" showAll="0"/>
    <pivotField name=" Seniors using vouchers " compact="0" outline="0" multipleItemSelectionAllowed="1" showAll="0"/>
    <pivotField name="% of recipients who are seniors" compact="0" outline="0" multipleItemSelectionAllowed="1" showAll="0"/>
    <pivotField name=" Disabled people using vouchers " compact="0" outline="0" multipleItemSelectionAllowed="1" showAll="0"/>
    <pivotField name="% of recipients who are disabled" compact="0" outline="0" multipleItemSelectionAllowed="1" showAll="0"/>
    <pivotField name=" Families using vouchers " compact="0" outline="0" multipleItemSelectionAllowed="1" showAll="0"/>
    <pivotField name=" Children using vouchers " compact="0" outline="0" multipleItemSelectionAllowed="1" showAll="0"/>
    <pivotField name="% of recipients who are in families with children" compact="0" outline="0" multipleItemSelectionAllowed="1" showAll="0"/>
    <pivotField name=" # of homeless people " compact="0" outline="0" multipleItemSelectionAllowed="1" showAll="0"/>
    <pivotField name="# of adults with disabilities who have been homeless for long or repeated periods" compact="0" outline="0" multipleItemSelectionAllowed="1" showAll="0"/>
    <pivotField name="# of homeless children under 18 during 2015-2016 school year" compact="0" outline="0" multipleItemSelectionAllowed="1" showAll="0"/>
    <pivotField name="# of homeless children under 6 during 2015-2016 school year" compact="0" outline="0" multipleItemSelectionAllowed="1" showAll="0"/>
    <pivotField name=" # of vouchers state could lose in 2018 if renewal funding isn't increased " compact="0" outline="0" multipleItemSelectionAllowed="1" showAll="0"/>
    <pivotField name="Housing instability (control group)" compact="0" outline="0" multipleItemSelectionAllowed="1" showAll="0"/>
    <pivotField name="Housing instability (voucher group)" compact="0" outline="0" multipleItemSelectionAllowed="1" showAll="0"/>
    <pivotField name="Food insecurity (control group)" compact="0" outline="0" multipleItemSelectionAllowed="1" showAll="0"/>
    <pivotField name="Food insecurity (voucher group)" compact="0" outline="0" multipleItemSelectionAllowed="1" showAll="0"/>
    <pivotField name="Domestic violence (control group)" compact="0" outline="0" multipleItemSelectionAllowed="1" showAll="0"/>
    <pivotField name="Domestic violence (voucher group)" compact="0" outline="0" multipleItemSelectionAllowed="1" showAll="0"/>
    <pivotField name="Child separations (control group)" compact="0" outline="0" multipleItemSelectionAllowed="1" showAll="0"/>
    <pivotField name="Child separations (voucher group)" compact="0" outline="0" multipleItemSelectionAllowed="1" showAll="0"/>
    <pivotField name="% of non-disabled, working-age voucher hoseholds who had at least one member working/worked recently" compact="0" outline="0" multipleItemSelectionAllowed="1" showAll="0"/>
    <pivotField name="$ property owners received in assistance payments in 2016" compact="0" outline="0" multipleItemSelectionAllowed="1" showAll="0"/>
    <pivotField name=" # of voucher recipients in rural areas and small towns " compact="0" outline="0" multipleItemSelectionAllowed="1" showAll="0"/>
    <pivotField name="% of voucher recipients by urban" compact="0" outline="0" multipleItemSelectionAllowed="1" showAll="0"/>
    <pivotField name="% of voucher recipients by suburban/exurban" compact="0" outline="0" multipleItemSelectionAllowed="1" showAll="0"/>
    <pivotField name="% of voucher recipients by small town/rural" compact="0" outline="0" multipleItemSelectionAllowed="1" showAll="0"/>
    <pivotField name="# families with children who use vouchers to live in nhoods with &lt;20% poverty rate" compact="0" outline="0" multipleItemSelectionAllowed="1" showAll="0"/>
    <pivotField name="80% of Area Median Income for a family of three" compact="0" outline="0" multipleItemSelectionAllowed="1" showAll="0"/>
    <pivotField name="Count_All Low-Income Renters" compact="0" numFmtId="3" outline="0" multipleItemSelectionAllowed="1" showAll="0"/>
    <pivotField name="Count)Paying 30-50% of income for housing" compact="0" numFmtId="3" outline="0" multipleItemSelectionAllowed="1" showAll="0"/>
    <pivotField name="Count_Paying 50% or more of income for housing" compact="0" numFmtId="3" outline="0" multipleItemSelectionAllowed="1" showAll="0"/>
    <pivotField name="Households in Other HUD Programs" compact="0" numFmtId="3" outline="0" multipleItemSelectionAllowed="1" showAll="0"/>
    <pivotField name="Section 8 Vouchers$" compact="0" numFmtId="164" outline="0" multipleItemSelectionAllowed="1" showAll="0"/>
    <pivotField name="Section 8 Project-Based$" compact="0" numFmtId="164" outline="0" multipleItemSelectionAllowed="1" showAll="0"/>
    <pivotField name="Public Housing _x000a_$" compact="0" numFmtId="164" outline="0" multipleItemSelectionAllowed="1" showAll="0"/>
    <pivotField name="Supportive Elderly (202)$" compact="0" numFmtId="164" outline="0" multipleItemSelectionAllowed="1" showAll="0"/>
    <pivotField name="Supportive Disabled (811)$" compact="0" numFmtId="164" outline="0" multipleItemSelectionAllowed="1" showAll="0"/>
    <pivotField name="HOPWA _x000a_Tenant-Based Rental Assistance$" compact="0" numFmtId="164" outline="0" multipleItemSelectionAllowed="1" showAll="0"/>
    <pivotField name="McKinney-Vento Rental Assistance$" compact="0" numFmtId="164" outline="0" multipleItemSelectionAllowed="1" showAll="0"/>
    <pivotField name="McKinney-Vento ESG$" compact="0" numFmtId="164" outline="0" multipleItemSelectionAllowed="1" showAll="0"/>
    <pivotField name="USDA Rural Rental Assistance$" compact="0" numFmtId="164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Basic Assistance" fld="119" subtotal="average" baseField="1" baseItem="0"/>
    <dataField name="Average of Work Activities" fld="120" subtotal="average" baseField="1" baseItem="0"/>
    <dataField name="Average of Work Supports and Supportive Services" fld="121" subtotal="average" baseField="1" baseItem="0"/>
    <dataField name="Average of Child Care" fld="122" subtotal="average" baseField="1" baseItem="0"/>
    <dataField name="Average of Administration and Systems" fld="123" subtotal="average" baseField="1" baseItem="0"/>
    <dataField name="Average of Tax Credits" fld="124" subtotal="average" baseField="1" baseItem="0"/>
    <dataField name="Average of Pre-K" fld="125" subtotal="average" baseField="1" baseItem="0"/>
    <dataField name="Average of Child Welfare" fld="126" subtotal="average" baseField="1" baseItem="0"/>
    <dataField name="Average of Other Services" fld="127" subtotal="average" baseField="1" baseItem="0"/>
  </dataFields>
  <formats count="1"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5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5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54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53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52">
      <pivotAreas count="1">
        <pivotArea type="data" outline="0" collapsedLevelsAreSubtotals="1" fieldPosition="0">
          <references count="2">
            <reference field="4294967294" count="1" selected="0">
              <x v="4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51">
      <pivotAreas count="1">
        <pivotArea type="data" outline="0" collapsedLevelsAreSubtotals="1" fieldPosition="0">
          <references count="2">
            <reference field="4294967294" count="1" selected="0">
              <x v="5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50">
      <pivotAreas count="1">
        <pivotArea type="data" outline="0" collapsedLevelsAreSubtotals="1" fieldPosition="0">
          <references count="2">
            <reference field="4294967294" count="1" selected="0">
              <x v="6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49">
      <pivotAreas count="1">
        <pivotArea type="data" outline="0" collapsedLevelsAreSubtotals="1" fieldPosition="0">
          <references count="2">
            <reference field="4294967294" count="1" selected="0">
              <x v="7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48">
      <pivotAreas count="1">
        <pivotArea type="data" outline="0" collapsedLevelsAreSubtotals="1" fieldPosition="0">
          <references count="2">
            <reference field="4294967294" count="1" selected="0">
              <x v="8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rofiles" cacheId="13246" applyNumberFormats="0" applyBorderFormats="0" applyFontFormats="0" applyPatternFormats="0" applyAlignmentFormats="0" applyWidthHeightFormats="0" dataCaption="" updatedVersion="8" compact="0" compactData="0">
  <location ref="C11:I17" firstHeaderRow="1" firstDataRow="2" firstDataCol="1"/>
  <pivotFields count="110">
    <pivotField name="state_name" compact="0" outline="0" multipleItemSelectionAllowed="1" showAll="0"/>
    <pivotField name="Cluster" axis="axisRow" compact="0" outline="0" multipleItemSelectionAllowed="1" showAll="0" sortType="ascending">
      <items count="5">
        <item x="1"/>
        <item x="0"/>
        <item x="3"/>
        <item x="2"/>
        <item t="default"/>
      </items>
    </pivotField>
    <pivotField compact="0" outline="0" showAll="0" includeNewItemsInFilter="1"/>
    <pivotField name="High Housing" compact="0" outline="0" multipleItemSelectionAllowed="1" showAll="0"/>
    <pivotField name="High Overall" compact="0" outline="0" multipleItemSelectionAllowed="1" showAll="0"/>
    <pivotField name="housing_removals_state_2021" dataField="1" compact="0" outline="0" multipleItemSelectionAllowed="1" showAll="0"/>
    <pivotField name="Total Children Under 18" compact="0" outline="0" multipleItemSelectionAllowed="1" showAll="0"/>
    <pivotField name="ror_housing_state_2021" dataField="1" compact="0" outline="0" multipleItemSelectionAllowed="1" showAll="0"/>
    <pivotField name="state_rank_hremovals_2021" compact="0" outline="0" multipleItemSelectionAllowed="1" showAll="0"/>
    <pivotField name="all_removals_state_2021" dataField="1" compact="0" outline="0" multipleItemSelectionAllowed="1" showAll="0"/>
    <pivotField name="ror_state_2021" dataField="1" compact="0" outline="0" multipleItemSelectionAllowed="1" showAll="0"/>
    <pivotField name="state_rank_all_removals_2021" compact="0" outline="0" multipleItemSelectionAllowed="1" showAll="0"/>
    <pivotField dataField="1"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name="Fair Market Rent (2021) - 2BR" compact="0" outline="0" multipleItemSelectionAllowed="1" showAll="0"/>
    <pivotField name="% renter households that are ELI" compact="0" outline="0" multipleItemSelectionAllowed="1" showAll="0"/>
    <pivotField name="Shortage of rental homes affordable and available for ELI renters" compact="0" outline="0" multipleItemSelectionAllowed="1" showAll="0"/>
    <pivotField name="Max income for 4-person ELI" compact="0" outline="0" multipleItemSelectionAllowed="1" showAll="0"/>
    <pivotField name="Annual household income needed to afford 2-bedroom rental home at Fair Market Rent" compact="0" outline="0" multipleItemSelectionAllowed="1" showAll="0"/>
    <pivotField name="Affordable available homes per 100 renters at ELI" compact="0" outline="0" multipleItemSelectionAllowed="1" showAll="0"/>
    <pivotField name="Affordable available homes per 100 renters at 50% AMI" compact="0" outline="0" multipleItemSelectionAllowed="1" showAll="0"/>
    <pivotField name="Affordable available homes per 100 renters at 80% AMI" compact="0" outline="0" multipleItemSelectionAllowed="1" showAll="0"/>
    <pivotField name="Affordable available homes per 100 renters at 100% AMI" compact="0" outline="0" multipleItemSelectionAllowed="1" showAll="0"/>
    <pivotField name="Extremely Low Income - % severly cost burdened" compact="0" outline="0" multipleItemSelectionAllowed="1" showAll="0"/>
    <pivotField name="Very Low Income - % severely cost burdened" compact="0" outline="0" multipleItemSelectionAllowed="1" showAll="0"/>
    <pivotField name="Low Income - % severely cost burdened" compact="0" outline="0" multipleItemSelectionAllowed="1" showAll="0"/>
    <pivotField name="Middle Income - % severely cost burdened" compact="0" outline="0" multipleItemSelectionAllowed="1" showAll="0"/>
    <pivotField name="number of evictions (2018)" compact="0" outline="0" multipleItemSelectionAllowed="1" showAll="0"/>
    <pivotField name="Statute prohibiting removal due to housing insecurity" compact="0" outline="0" multipleItemSelectionAllowed="1" showAll="0"/>
    <pivotField name="Cost of housing by state relative to national average" compact="0" outline="0" multipleItemSelectionAllowed="1" showAll="0"/>
    <pivotField name="Median home price" compact="0" outline="0" multipleItemSelectionAllowed="1" showAll="0"/>
    <pivotField name="# People on rental assistance _x000a_(rounded down) " compact="0" outline="0" multipleItemSelectionAllowed="1" showAll="0"/>
    <pivotField name="# Households on rental assistance _x000a_(rounded down) " compact="0" outline="0" multipleItemSelectionAllowed="1" showAll="0"/>
    <pivotField name="% of Assisted people who are seniors, children, or have a disability" compact="0" outline="0" multipleItemSelectionAllowed="1" showAll="0"/>
    <pivotField name="X out of Y low-income renters are homeless or pay over half income for rent" compact="0" outline="0" multipleItemSelectionAllowed="1" showAll="0"/>
    <pivotField name="% Assisted people who are seniors" compact="0" outline="0" multipleItemSelectionAllowed="1" showAll="0"/>
    <pivotField name="# Assisted people who are seniors" compact="0" outline="0" multipleItemSelectionAllowed="1" showAll="0"/>
    <pivotField name="% Assisted people who have a disability " compact="0" outline="0" multipleItemSelectionAllowed="1" showAll="0"/>
    <pivotField name="# Assisted people who have a disability " compact="0" outline="0" multipleItemSelectionAllowed="1" showAll="0"/>
    <pivotField name="% Assisted people who are in families with children" compact="0" outline="0" multipleItemSelectionAllowed="1" showAll="0"/>
    <pivotField name="# Assisted people who are in families with children" compact="0" outline="0" multipleItemSelectionAllowed="1" showAll="0"/>
    <pivotField name="# Assisted people who are children" compact="0" outline="0" multipleItemSelectionAllowed="1" showAll="0"/>
    <pivotField name="% Working  households on HUD assistance" compact="0" outline="0" multipleItemSelectionAllowed="1" showAll="0"/>
    <pivotField name="Federal funding " compact="0" outline="0" multipleItemSelectionAllowed="1" showAll="0"/>
    <pivotField name="# Assisted people in rural and small town areas_x000a_(rounded down) " compact="0" outline="0" multipleItemSelectionAllowed="1" showAll="0"/>
    <pivotField name="Median rent (including utilities)" compact="0" outline="0" multipleItemSelectionAllowed="1" showAll="0"/>
    <pivotField name="% Increase in rents since 2001 (inflation-adjusted)" compact="0" outline="0" multipleItemSelectionAllowed="1" showAll="0"/>
    <pivotField name="# Low-income people paying more than half their income for housing" compact="0" outline="0" multipleItemSelectionAllowed="1" showAll="0"/>
    <pivotField name="# Low-income households paying more than half their income for housing" compact="0" outline="0" multipleItemSelectionAllowed="1" showAll="0"/>
    <pivotField name="% Low-income, severely cost-burdened people who are children" compact="0" outline="0" multipleItemSelectionAllowed="1" showAll="0"/>
    <pivotField name="% Low-income, severely cost-burdened people who are working adults" compact="0" outline="0" multipleItemSelectionAllowed="1" showAll="0"/>
    <pivotField name="% Low-income, severely cost-burdened people who are seniors" compact="0" outline="0" multipleItemSelectionAllowed="1" showAll="0"/>
    <pivotField name="% Low-income, severely cost-burdened people who have a disability" compact="0" outline="0" multipleItemSelectionAllowed="1" showAll="0"/>
    <pivotField name="% Low-income, severely cost-burdened people who are veterans" compact="0" outline="0" multipleItemSelectionAllowed="1" showAll="0"/>
    <pivotField name="Total people experiencing homelessness" compact="0" outline="0" multipleItemSelectionAllowed="1" showAll="0"/>
    <pivotField compact="0" outline="0" showAll="0" includeNewItemsInFilter="1"/>
    <pivotField name="HUD statewide low income threshold for a family of 3" compact="0" outline="0" multipleItemSelectionAllowed="1" showAll="0"/>
    <pivotField name="Housing Choice Vouchers" compact="0" outline="0" multipleItemSelectionAllowed="1" showAll="0"/>
    <pivotField name="Public Housing" compact="0" outline="0" multipleItemSelectionAllowed="1" showAll="0"/>
    <pivotField name="Section 8 _x000a_Project-Based Housing" compact="0" outline="0" multipleItemSelectionAllowed="1" showAll="0"/>
    <pivotField name="Supportive Elderly + Disabled Housing (Sec 202 + 811)" compact="0" outline="0" multipleItemSelectionAllowed="1" showAll="0"/>
    <pivotField name="USDA Rural Rental Assistance (Sec 521)" compact="0" outline="0" multipleItemSelectionAllowed="1" showAll="0"/>
    <pivotField name=" HCV Recipients (people) " compact="0" outline="0" multipleItemSelectionAllowed="1" showAll="0"/>
    <pivotField name=" HCV Households " compact="0" outline="0" multipleItemSelectionAllowed="1" showAll="0"/>
    <pivotField name="% recipients who are seniors, disabled, or children" compact="0" outline="0" multipleItemSelectionAllowed="1" showAll="0"/>
    <pivotField name=" Approximately X out of  " compact="0" outline="0" multipleItemSelectionAllowed="1" showAll="0"/>
    <pivotField name=" Y low-income households are unassisted and pay too much for rent " compact="0" outline="0" multipleItemSelectionAllowed="1" showAll="0"/>
    <pivotField name=" Seniors using vouchers " compact="0" outline="0" multipleItemSelectionAllowed="1" showAll="0"/>
    <pivotField name="% of recipients who are seniors" compact="0" outline="0" multipleItemSelectionAllowed="1" showAll="0"/>
    <pivotField name=" Disabled people using vouchers " compact="0" outline="0" multipleItemSelectionAllowed="1" showAll="0"/>
    <pivotField name="% of recipients who are disabled" compact="0" outline="0" multipleItemSelectionAllowed="1" showAll="0"/>
    <pivotField name=" Families using vouchers " compact="0" outline="0" multipleItemSelectionAllowed="1" showAll="0"/>
    <pivotField name=" Children using vouchers " compact="0" outline="0" multipleItemSelectionAllowed="1" showAll="0"/>
    <pivotField name="% of recipients who are in families with children" compact="0" outline="0" multipleItemSelectionAllowed="1" showAll="0"/>
    <pivotField name=" # of homeless people " compact="0" outline="0" multipleItemSelectionAllowed="1" showAll="0"/>
    <pivotField name="# of adults with disabilities who have been homeless for long or repeated periods" compact="0" outline="0" multipleItemSelectionAllowed="1" showAll="0"/>
    <pivotField name="# of homeless children under 18 during 2015-2016 school year" compact="0" outline="0" multipleItemSelectionAllowed="1" showAll="0"/>
    <pivotField name="# of homeless children under 6 during 2015-2016 school year" compact="0" outline="0" multipleItemSelectionAllowed="1" showAll="0"/>
    <pivotField name=" # of vouchers state could lose in 2018 if renewal funding isn't increased " compact="0" outline="0" multipleItemSelectionAllowed="1" showAll="0"/>
    <pivotField name="Housing instability (control group)" compact="0" outline="0" multipleItemSelectionAllowed="1" showAll="0"/>
    <pivotField name="Housing instability (voucher group)" compact="0" outline="0" multipleItemSelectionAllowed="1" showAll="0"/>
    <pivotField name="Food insecurity (control group)" compact="0" outline="0" multipleItemSelectionAllowed="1" showAll="0"/>
    <pivotField name="Food insecurity (voucher group)" compact="0" outline="0" multipleItemSelectionAllowed="1" showAll="0"/>
    <pivotField name="Domestic violence (control group)" compact="0" outline="0" multipleItemSelectionAllowed="1" showAll="0"/>
    <pivotField name="Domestic violence (voucher group)" compact="0" outline="0" multipleItemSelectionAllowed="1" showAll="0"/>
    <pivotField name="Child separations (control group)" compact="0" outline="0" multipleItemSelectionAllowed="1" showAll="0"/>
    <pivotField name="Child separations (voucher group)" compact="0" outline="0" multipleItemSelectionAllowed="1" showAll="0"/>
    <pivotField name="% of non-disabled, working-age voucher hoseholds who had at least one member working/worked recently" compact="0" outline="0" multipleItemSelectionAllowed="1" showAll="0"/>
    <pivotField name="$ property owners received in assistance payments in 2016" compact="0" outline="0" multipleItemSelectionAllowed="1" showAll="0"/>
    <pivotField name=" # of voucher recipients in rural areas and small towns " compact="0" outline="0" multipleItemSelectionAllowed="1" showAll="0"/>
    <pivotField name="% of voucher recipients by urban" compact="0" outline="0" multipleItemSelectionAllowed="1" showAll="0"/>
    <pivotField name="% of voucher recipients by suburban/exurban" compact="0" outline="0" multipleItemSelectionAllowed="1" showAll="0"/>
    <pivotField name="% of voucher recipients by small town/rural" compact="0" outline="0" multipleItemSelectionAllowed="1" showAll="0"/>
    <pivotField name="# families with children who use vouchers to live in nhoods with &lt;20% poverty rate" compact="0" outline="0" multipleItemSelectionAllowed="1" showAll="0"/>
    <pivotField name="80% of Area Median Income for a family of three" compact="0" outline="0" multipleItemSelectionAllowed="1" showAll="0"/>
    <pivotField name="Count_All Low-Income Renters" compact="0" numFmtId="3" outline="0" multipleItemSelectionAllowed="1" showAll="0"/>
    <pivotField name="Count)Paying 30-50% of income for housing" compact="0" numFmtId="3" outline="0" multipleItemSelectionAllowed="1" showAll="0"/>
    <pivotField name="Count_Paying 50% or more of income for housing" compact="0" numFmtId="3" outline="0" multipleItemSelectionAllowed="1" showAll="0"/>
    <pivotField name="Households in Other HUD Programs" compact="0" numFmtId="3" outline="0" multipleItemSelectionAllowed="1" showAll="0"/>
    <pivotField name="Section 8 Vouchers$" compact="0" numFmtId="164" outline="0" multipleItemSelectionAllowed="1" showAll="0"/>
    <pivotField name="Section 8 Project-Based$" compact="0" numFmtId="164" outline="0" multipleItemSelectionAllowed="1" showAll="0"/>
    <pivotField name="Public Housing _x000a_$" compact="0" numFmtId="164" outline="0" multipleItemSelectionAllowed="1" showAll="0"/>
    <pivotField name="Supportive Elderly (202)$" compact="0" numFmtId="164" outline="0" multipleItemSelectionAllowed="1" showAll="0"/>
    <pivotField name="Supportive Disabled (811)$" compact="0" numFmtId="164" outline="0" multipleItemSelectionAllowed="1" showAll="0"/>
    <pivotField name="HOPWA _x000a_Tenant-Based Rental Assistance$" compact="0" numFmtId="164" outline="0" multipleItemSelectionAllowed="1" showAll="0"/>
    <pivotField name="McKinney-Vento Rental Assistance$" compact="0" numFmtId="164" outline="0" multipleItemSelectionAllowed="1" showAll="0"/>
    <pivotField name="McKinney-Vento ESG$" compact="0" numFmtId="164" outline="0" multipleItemSelectionAllowed="1" showAll="0"/>
    <pivotField name="USDA Rural Rental Assistance$" compact="0" numFmtId="164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housing_removals_state_2021" fld="5" subtotal="average" baseField="0"/>
    <dataField name="Average of ror_housing_state_2021" fld="7" subtotal="average" baseField="0"/>
    <dataField name="Average of all_removals_state_2021" fld="9" subtotal="average" baseField="0"/>
    <dataField name="Average of ror_state_2021" fld="10" subtotal="average" baseField="0"/>
    <dataField name="Average of Kids in care" fld="12" subtotal="average" baseField="1" baseItem="2"/>
    <dataField name="Average of Kids in care per 1,000" fld="13" subtotal="average" baseField="1" baseItem="2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75AFD-ED6E-443C-A18E-56150066CEB7}" name="PivotTable3" cacheId="13258" applyNumberFormats="0" applyBorderFormats="0" applyFontFormats="0" applyPatternFormats="0" applyAlignmentFormats="0" applyWidthHeightFormats="0" dataCaption="" updatedVersion="8" compact="0" compactData="0">
  <location ref="C78:E84" firstHeaderRow="1" firstDataRow="2" firstDataCol="1"/>
  <pivotFields count="129">
    <pivotField name="state_name" compact="0" outline="0" multipleItemSelectionAllowed="1" showAll="0"/>
    <pivotField name="Cluster" axis="axisRow" compact="0" outline="0" multipleItemSelectionAllowed="1" showAll="0" sortType="ascending">
      <items count="5">
        <item x="1"/>
        <item x="0"/>
        <item x="3"/>
        <item x="2"/>
        <item t="default"/>
      </items>
    </pivotField>
    <pivotField compact="0" outline="0" showAll="0" includeNewItemsInFilter="1"/>
    <pivotField name="High Housing" compact="0" outline="0" multipleItemSelectionAllowed="1" showAll="0"/>
    <pivotField name="High Overall" compact="0" outline="0" multipleItemSelectionAllowed="1" showAll="0"/>
    <pivotField name="housing_removals_state_2021" compact="0" outline="0" multipleItemSelectionAllowed="1" showAll="0"/>
    <pivotField name="Total Children Under 18" compact="0" outline="0" multipleItemSelectionAllowed="1" showAll="0"/>
    <pivotField name="ror_housing_state_2021" compact="0" outline="0" multipleItemSelectionAllowed="1" showAll="0"/>
    <pivotField name="state_rank_hremovals_2021" compact="0" outline="0" multipleItemSelectionAllowed="1" showAll="0"/>
    <pivotField name="all_removals_state_2021" compact="0" outline="0" multipleItemSelectionAllowed="1" showAll="0"/>
    <pivotField name="ror_state_2021" compact="0" outline="0" multipleItemSelectionAllowed="1" showAll="0"/>
    <pivotField name="state_rank_all_removals_2021" compact="0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Fair Market Rent (2021) - 2BR" compact="0" outline="0" multipleItemSelectionAllowed="1" showAll="0"/>
    <pivotField name="% renter households that are ELI" compact="0" outline="0" multipleItemSelectionAllowed="1" showAll="0"/>
    <pivotField name="Shortage of rental homes affordable and available for ELI renters" compact="0" outline="0" multipleItemSelectionAllowed="1" showAll="0"/>
    <pivotField name="Max income for 4-person ELI" compact="0" outline="0" multipleItemSelectionAllowed="1" showAll="0"/>
    <pivotField name="Annual household income needed to afford 2-bedroom rental home at Fair Market Rent" compact="0" outline="0" multipleItemSelectionAllowed="1" showAll="0"/>
    <pivotField name="Affordable available homes per 100 renters at ELI" compact="0" outline="0" multipleItemSelectionAllowed="1" showAll="0"/>
    <pivotField name="Affordable available homes per 100 renters at 50% AMI" compact="0" outline="0" multipleItemSelectionAllowed="1" showAll="0"/>
    <pivotField name="Affordable available homes per 100 renters at 80% AMI" compact="0" outline="0" multipleItemSelectionAllowed="1" showAll="0"/>
    <pivotField name="Affordable available homes per 100 renters at 100% AMI" compact="0" outline="0" multipleItemSelectionAllowed="1" showAll="0"/>
    <pivotField name="Extremely Low Income - % severly cost burdened" compact="0" outline="0" multipleItemSelectionAllowed="1" showAll="0"/>
    <pivotField name="Very Low Income - % severely cost burdened" compact="0" outline="0" multipleItemSelectionAllowed="1" showAll="0"/>
    <pivotField name="Low Income - % severely cost burdened" compact="0" outline="0" multipleItemSelectionAllowed="1" showAll="0"/>
    <pivotField name="Middle Income - % severely cost burdened" compact="0" outline="0" multipleItemSelectionAllowed="1" showAll="0"/>
    <pivotField name="number of evictions (2018)" compact="0" outline="0" multipleItemSelectionAllowed="1" showAll="0"/>
    <pivotField name="Statute prohibiting removal due to housing insecurity" compact="0" outline="0" multipleItemSelectionAllowed="1" showAll="0"/>
    <pivotField name="Cost of housing by state relative to national average" compact="0" outline="0" multipleItemSelectionAllowed="1" showAll="0"/>
    <pivotField name="Median home price" compact="0" outline="0" multipleItemSelectionAllowed="1" showAll="0"/>
    <pivotField name="# People on rental assistance _x000a_(rounded down) " compact="0" outline="0" multipleItemSelectionAllowed="1" showAll="0"/>
    <pivotField name="# Households on rental assistance _x000a_(rounded down) " compact="0" outline="0" multipleItemSelectionAllowed="1" showAll="0"/>
    <pivotField name="% of Assisted people who are seniors, children, or have a disability" compact="0" outline="0" multipleItemSelectionAllowed="1" showAll="0"/>
    <pivotField name="X out of Y low-income renters are homeless or pay over half income for rent" compact="0" outline="0" multipleItemSelectionAllowed="1" showAll="0"/>
    <pivotField name="% Assisted people who are seniors" compact="0" outline="0" multipleItemSelectionAllowed="1" showAll="0"/>
    <pivotField name="# Assisted people who are seniors" compact="0" outline="0" multipleItemSelectionAllowed="1" showAll="0"/>
    <pivotField name="% Assisted people who have a disability " compact="0" outline="0" multipleItemSelectionAllowed="1" showAll="0"/>
    <pivotField name="# Assisted people who have a disability " compact="0" outline="0" multipleItemSelectionAllowed="1" showAll="0"/>
    <pivotField name="% Assisted people who are in families with children" compact="0" outline="0" multipleItemSelectionAllowed="1" showAll="0"/>
    <pivotField name="# Assisted people who are in families with children" compact="0" outline="0" multipleItemSelectionAllowed="1" showAll="0"/>
    <pivotField name="# Assisted people who are children" compact="0" outline="0" multipleItemSelectionAllowed="1" showAll="0"/>
    <pivotField name="% Working  households on HUD assistance" compact="0" outline="0" multipleItemSelectionAllowed="1" showAll="0"/>
    <pivotField name="Federal funding " compact="0" outline="0" multipleItemSelectionAllowed="1" showAll="0"/>
    <pivotField name="# Assisted people in rural and small town areas_x000a_(rounded down) " compact="0" outline="0" multipleItemSelectionAllowed="1" showAll="0"/>
    <pivotField name="Median rent (including utilities)" compact="0" outline="0" multipleItemSelectionAllowed="1" showAll="0"/>
    <pivotField name="% Increase in rents since 2001 (inflation-adjusted)" compact="0" outline="0" multipleItemSelectionAllowed="1" showAll="0"/>
    <pivotField name="# Low-income people paying more than half their income for housing" compact="0" outline="0" multipleItemSelectionAllowed="1" showAll="0"/>
    <pivotField name="# Low-income households paying more than half their income for housing" compact="0" outline="0" multipleItemSelectionAllowed="1" showAll="0"/>
    <pivotField name="% Low-income, severely cost-burdened people who are children" compact="0" outline="0" multipleItemSelectionAllowed="1" showAll="0"/>
    <pivotField name="% Low-income, severely cost-burdened people who are working adults" compact="0" outline="0" multipleItemSelectionAllowed="1" showAll="0"/>
    <pivotField name="% Low-income, severely cost-burdened people who are seniors" compact="0" outline="0" multipleItemSelectionAllowed="1" showAll="0"/>
    <pivotField name="% Low-income, severely cost-burdened people who have a disability" compact="0" outline="0" multipleItemSelectionAllowed="1" showAll="0"/>
    <pivotField name="% Low-income, severely cost-burdened people who are veterans" compact="0" outline="0" multipleItemSelectionAllowed="1" showAll="0"/>
    <pivotField name="Total people experiencing homelessness" compact="0" outline="0" multipleItemSelectionAllowed="1" showAll="0"/>
    <pivotField compact="0" outline="0" showAll="0" includeNewItemsInFilter="1"/>
    <pivotField name="HUD statewide low income threshold for a family of 3" compact="0" outline="0" multipleItemSelectionAllowed="1" showAll="0"/>
    <pivotField name="Housing Choice Vouchers" compact="0" outline="0" multipleItemSelectionAllowed="1" showAll="0"/>
    <pivotField name="Public Housing" compact="0" outline="0" multipleItemSelectionAllowed="1" showAll="0"/>
    <pivotField name="Section 8 _x000a_Project-Based Housing" compact="0" outline="0" multipleItemSelectionAllowed="1" showAll="0"/>
    <pivotField name="Supportive Elderly + Disabled Housing (Sec 202 + 811)" compact="0" outline="0" multipleItemSelectionAllowed="1" showAll="0"/>
    <pivotField name="USDA Rural Rental Assistance (Sec 521)" compact="0" outline="0" multipleItemSelectionAllowed="1" showAll="0"/>
    <pivotField name=" HCV Recipients (people) " compact="0" outline="0" multipleItemSelectionAllowed="1" showAll="0"/>
    <pivotField name=" HCV Households " compact="0" outline="0" multipleItemSelectionAllowed="1" showAll="0"/>
    <pivotField name="% recipients who are seniors, disabled, or children" compact="0" outline="0" multipleItemSelectionAllowed="1" showAll="0"/>
    <pivotField name=" Approximately X out of  " compact="0" outline="0" multipleItemSelectionAllowed="1" showAll="0"/>
    <pivotField name=" Y low-income households are unassisted and pay too much for rent " compact="0" outline="0" multipleItemSelectionAllowed="1" showAll="0"/>
    <pivotField name=" Seniors using vouchers " compact="0" outline="0" multipleItemSelectionAllowed="1" showAll="0"/>
    <pivotField name="% of recipients who are seniors" compact="0" outline="0" multipleItemSelectionAllowed="1" showAll="0"/>
    <pivotField name=" Disabled people using vouchers " compact="0" outline="0" multipleItemSelectionAllowed="1" showAll="0"/>
    <pivotField name="% of recipients who are disabled" compact="0" outline="0" multipleItemSelectionAllowed="1" showAll="0"/>
    <pivotField name=" Families using vouchers " compact="0" outline="0" multipleItemSelectionAllowed="1" showAll="0"/>
    <pivotField name=" Children using vouchers " compact="0" outline="0" multipleItemSelectionAllowed="1" showAll="0"/>
    <pivotField name="% of recipients who are in families with children" compact="0" outline="0" multipleItemSelectionAllowed="1" showAll="0"/>
    <pivotField name=" # of homeless people " compact="0" outline="0" multipleItemSelectionAllowed="1" showAll="0"/>
    <pivotField name="# of adults with disabilities who have been homeless for long or repeated periods" compact="0" outline="0" multipleItemSelectionAllowed="1" showAll="0"/>
    <pivotField name="# of homeless children under 18 during 2015-2016 school year" compact="0" outline="0" multipleItemSelectionAllowed="1" showAll="0"/>
    <pivotField name="# of homeless children under 6 during 2015-2016 school year" compact="0" outline="0" multipleItemSelectionAllowed="1" showAll="0"/>
    <pivotField name=" # of vouchers state could lose in 2018 if renewal funding isn't increased " compact="0" outline="0" multipleItemSelectionAllowed="1" showAll="0"/>
    <pivotField name="Housing instability (control group)" compact="0" outline="0" multipleItemSelectionAllowed="1" showAll="0"/>
    <pivotField name="Housing instability (voucher group)" compact="0" outline="0" multipleItemSelectionAllowed="1" showAll="0"/>
    <pivotField name="Food insecurity (control group)" compact="0" outline="0" multipleItemSelectionAllowed="1" showAll="0"/>
    <pivotField name="Food insecurity (voucher group)" compact="0" outline="0" multipleItemSelectionAllowed="1" showAll="0"/>
    <pivotField name="Domestic violence (control group)" compact="0" outline="0" multipleItemSelectionAllowed="1" showAll="0"/>
    <pivotField name="Domestic violence (voucher group)" compact="0" outline="0" multipleItemSelectionAllowed="1" showAll="0"/>
    <pivotField name="Child separations (control group)" compact="0" outline="0" multipleItemSelectionAllowed="1" showAll="0"/>
    <pivotField name="Child separations (voucher group)" compact="0" outline="0" multipleItemSelectionAllowed="1" showAll="0"/>
    <pivotField name="% of non-disabled, working-age voucher hoseholds who had at least one member working/worked recently" compact="0" outline="0" multipleItemSelectionAllowed="1" showAll="0"/>
    <pivotField name="$ property owners received in assistance payments in 2016" compact="0" outline="0" multipleItemSelectionAllowed="1" showAll="0"/>
    <pivotField name=" # of voucher recipients in rural areas and small towns " compact="0" outline="0" multipleItemSelectionAllowed="1" showAll="0"/>
    <pivotField name="% of voucher recipients by urban" compact="0" outline="0" multipleItemSelectionAllowed="1" showAll="0"/>
    <pivotField name="% of voucher recipients by suburban/exurban" compact="0" outline="0" multipleItemSelectionAllowed="1" showAll="0"/>
    <pivotField name="% of voucher recipients by small town/rural" compact="0" outline="0" multipleItemSelectionAllowed="1" showAll="0"/>
    <pivotField name="# families with children who use vouchers to live in nhoods with &lt;20% poverty rate" compact="0" outline="0" multipleItemSelectionAllowed="1" showAll="0"/>
    <pivotField name="80% of Area Median Income for a family of three" compact="0" outline="0" multipleItemSelectionAllowed="1" showAll="0"/>
    <pivotField name="Count_All Low-Income Renters" compact="0" numFmtId="3" outline="0" multipleItemSelectionAllowed="1" showAll="0"/>
    <pivotField name="Count)Paying 30-50% of income for housing" compact="0" numFmtId="3" outline="0" multipleItemSelectionAllowed="1" showAll="0"/>
    <pivotField name="Count_Paying 50% or more of income for housing" compact="0" numFmtId="3" outline="0" multipleItemSelectionAllowed="1" showAll="0"/>
    <pivotField name="Households in Other HUD Programs" compact="0" numFmtId="3" outline="0" multipleItemSelectionAllowed="1" showAll="0"/>
    <pivotField name="Section 8 Vouchers$" compact="0" numFmtId="164" outline="0" multipleItemSelectionAllowed="1" showAll="0"/>
    <pivotField name="Section 8 Project-Based$" compact="0" numFmtId="164" outline="0" multipleItemSelectionAllowed="1" showAll="0"/>
    <pivotField name="Public Housing _x000a_$" compact="0" numFmtId="164" outline="0" multipleItemSelectionAllowed="1" showAll="0"/>
    <pivotField name="Supportive Elderly (202)$" compact="0" numFmtId="164" outline="0" multipleItemSelectionAllowed="1" showAll="0"/>
    <pivotField name="Supportive Disabled (811)$" compact="0" numFmtId="164" outline="0" multipleItemSelectionAllowed="1" showAll="0"/>
    <pivotField name="HOPWA _x000a_Tenant-Based Rental Assistance$" compact="0" numFmtId="164" outline="0" multipleItemSelectionAllowed="1" showAll="0"/>
    <pivotField name="McKinney-Vento Rental Assistance$" compact="0" numFmtId="164" outline="0" multipleItemSelectionAllowed="1" showAll="0"/>
    <pivotField name="McKinney-Vento ESG$" compact="0" numFmtId="164" outline="0" multipleItemSelectionAllowed="1" showAll="0"/>
    <pivotField name="USDA Rural Rental Assistance$" compact="0" numFmtId="164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of FUP vouchers issued (2017 - 2019)" fld="128" baseField="0" baseItem="0"/>
    <dataField name="Average of # of FUP vouchers issued (2017 - 2019)2" fld="128" subtotal="average" baseField="1" baseItem="0"/>
  </dataFields>
  <conditionalFormats count="2">
    <conditionalFormat priority="3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34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1DDD0-7C06-AC4B-99BD-3E066FBE018D}" name="PivotTable4" cacheId="13246" applyNumberFormats="0" applyBorderFormats="0" applyFontFormats="0" applyPatternFormats="0" applyAlignmentFormats="0" applyWidthHeightFormats="0" dataCaption="" updatedVersion="8" compact="0" compactData="0">
  <location ref="C22:L28" firstHeaderRow="1" firstDataRow="2" firstDataCol="1"/>
  <pivotFields count="110">
    <pivotField name="state_name" compact="0" outline="0" multipleItemSelectionAllowed="1" showAll="0"/>
    <pivotField name="Cluster" axis="axisRow" compact="0" outline="0" multipleItemSelectionAllowed="1" showAll="0" sortType="ascending">
      <items count="5">
        <item x="1"/>
        <item x="0"/>
        <item x="3"/>
        <item x="2"/>
        <item t="default"/>
      </items>
    </pivotField>
    <pivotField compact="0" outline="0" showAll="0" includeNewItemsInFilter="1"/>
    <pivotField name="High Housing" compact="0" outline="0" multipleItemSelectionAllowed="1" showAll="0"/>
    <pivotField name="High Overall" compact="0" outline="0" multipleItemSelectionAllowed="1" showAll="0"/>
    <pivotField name="housing_removals_state_2021" compact="0" outline="0" multipleItemSelectionAllowed="1" showAll="0"/>
    <pivotField name="Total Children Under 18" compact="0" outline="0" multipleItemSelectionAllowed="1" showAll="0"/>
    <pivotField name="ror_housing_state_2021" compact="0" outline="0" multipleItemSelectionAllowed="1" showAll="0"/>
    <pivotField name="state_rank_hremovals_2021" compact="0" outline="0" multipleItemSelectionAllowed="1" showAll="0"/>
    <pivotField name="all_removals_state_2021" compact="0" outline="0" multipleItemSelectionAllowed="1" showAll="0"/>
    <pivotField name="ror_state_2021" compact="0" outline="0" multipleItemSelectionAllowed="1" showAll="0"/>
    <pivotField name="state_rank_all_removals_2021" compact="0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Fair Market Rent (2021) - 2BR" dataField="1" compact="0" outline="0" multipleItemSelectionAllowed="1" showAll="0"/>
    <pivotField name="% renter households that are ELI" dataField="1" compact="0" outline="0" multipleItemSelectionAllowed="1" showAll="0"/>
    <pivotField name="Shortage of rental homes affordable and available for ELI renters" dataField="1" compact="0" outline="0" multipleItemSelectionAllowed="1" showAll="0"/>
    <pivotField name="Max income for 4-person ELI" dataField="1" compact="0" outline="0" multipleItemSelectionAllowed="1" showAll="0"/>
    <pivotField name="Annual household income needed to afford 2-bedroom rental home at Fair Market Rent" dataField="1" compact="0" outline="0" multipleItemSelectionAllowed="1" showAll="0"/>
    <pivotField name="Affordable available homes per 100 renters at ELI" dataField="1" compact="0" outline="0" multipleItemSelectionAllowed="1" showAll="0"/>
    <pivotField name="Affordable available homes per 100 renters at 50% AMI" dataField="1" compact="0" outline="0" multipleItemSelectionAllowed="1" showAll="0"/>
    <pivotField name="Affordable available homes per 100 renters at 80% AMI" dataField="1" compact="0" outline="0" multipleItemSelectionAllowed="1" showAll="0"/>
    <pivotField name="Affordable available homes per 100 renters at 100% AMI" dataField="1" compact="0" outline="0" multipleItemSelectionAllowed="1" showAll="0"/>
    <pivotField name="Extremely Low Income - % severly cost burdened" compact="0" outline="0" multipleItemSelectionAllowed="1" showAll="0"/>
    <pivotField name="Very Low Income - % severely cost burdened" compact="0" outline="0" multipleItemSelectionAllowed="1" showAll="0"/>
    <pivotField name="Low Income - % severely cost burdened" compact="0" outline="0" multipleItemSelectionAllowed="1" showAll="0"/>
    <pivotField name="Middle Income - % severely cost burdened" compact="0" outline="0" multipleItemSelectionAllowed="1" showAll="0"/>
    <pivotField name="number of evictions (2018)" compact="0" outline="0" multipleItemSelectionAllowed="1" showAll="0"/>
    <pivotField name="Statute prohibiting removal due to housing insecurity" compact="0" outline="0" multipleItemSelectionAllowed="1" showAll="0"/>
    <pivotField name="Cost of housing by state relative to national average" compact="0" outline="0" multipleItemSelectionAllowed="1" showAll="0"/>
    <pivotField name="Median home price" compact="0" outline="0" multipleItemSelectionAllowed="1" showAll="0"/>
    <pivotField name="# People on rental assistance _x000a_(rounded down) " compact="0" outline="0" multipleItemSelectionAllowed="1" showAll="0"/>
    <pivotField name="# Households on rental assistance _x000a_(rounded down) " compact="0" outline="0" multipleItemSelectionAllowed="1" showAll="0"/>
    <pivotField name="% of Assisted people who are seniors, children, or have a disability" compact="0" outline="0" multipleItemSelectionAllowed="1" showAll="0"/>
    <pivotField name="X out of Y low-income renters are homeless or pay over half income for rent" compact="0" outline="0" multipleItemSelectionAllowed="1" showAll="0"/>
    <pivotField name="% Assisted people who are seniors" compact="0" outline="0" multipleItemSelectionAllowed="1" showAll="0"/>
    <pivotField name="# Assisted people who are seniors" compact="0" outline="0" multipleItemSelectionAllowed="1" showAll="0"/>
    <pivotField name="% Assisted people who have a disability " compact="0" outline="0" multipleItemSelectionAllowed="1" showAll="0"/>
    <pivotField name="# Assisted people who have a disability " compact="0" outline="0" multipleItemSelectionAllowed="1" showAll="0"/>
    <pivotField name="% Assisted people who are in families with children" compact="0" outline="0" multipleItemSelectionAllowed="1" showAll="0"/>
    <pivotField name="# Assisted people who are in families with children" compact="0" outline="0" multipleItemSelectionAllowed="1" showAll="0"/>
    <pivotField name="# Assisted people who are children" compact="0" outline="0" multipleItemSelectionAllowed="1" showAll="0"/>
    <pivotField name="% Working  households on HUD assistance" compact="0" outline="0" multipleItemSelectionAllowed="1" showAll="0"/>
    <pivotField name="Federal funding " compact="0" outline="0" multipleItemSelectionAllowed="1" showAll="0"/>
    <pivotField name="# Assisted people in rural and small town areas_x000a_(rounded down) " compact="0" outline="0" multipleItemSelectionAllowed="1" showAll="0"/>
    <pivotField name="Median rent (including utilities)" compact="0" outline="0" multipleItemSelectionAllowed="1" showAll="0"/>
    <pivotField name="% Increase in rents since 2001 (inflation-adjusted)" compact="0" outline="0" multipleItemSelectionAllowed="1" showAll="0"/>
    <pivotField name="# Low-income people paying more than half their income for housing" compact="0" outline="0" multipleItemSelectionAllowed="1" showAll="0"/>
    <pivotField name="# Low-income households paying more than half their income for housing" compact="0" outline="0" multipleItemSelectionAllowed="1" showAll="0"/>
    <pivotField name="% Low-income, severely cost-burdened people who are children" compact="0" outline="0" multipleItemSelectionAllowed="1" showAll="0"/>
    <pivotField name="% Low-income, severely cost-burdened people who are working adults" compact="0" outline="0" multipleItemSelectionAllowed="1" showAll="0"/>
    <pivotField name="% Low-income, severely cost-burdened people who are seniors" compact="0" outline="0" multipleItemSelectionAllowed="1" showAll="0"/>
    <pivotField name="% Low-income, severely cost-burdened people who have a disability" compact="0" outline="0" multipleItemSelectionAllowed="1" showAll="0"/>
    <pivotField name="% Low-income, severely cost-burdened people who are veterans" compact="0" outline="0" multipleItemSelectionAllowed="1" showAll="0"/>
    <pivotField name="Total people experiencing homelessness" compact="0" outline="0" multipleItemSelectionAllowed="1" showAll="0"/>
    <pivotField compact="0" outline="0" showAll="0" includeNewItemsInFilter="1"/>
    <pivotField name="HUD statewide low income threshold for a family of 3" compact="0" outline="0" multipleItemSelectionAllowed="1" showAll="0"/>
    <pivotField name="Housing Choice Vouchers" compact="0" outline="0" multipleItemSelectionAllowed="1" showAll="0"/>
    <pivotField name="Public Housing" compact="0" outline="0" multipleItemSelectionAllowed="1" showAll="0"/>
    <pivotField name="Section 8 _x000a_Project-Based Housing" compact="0" outline="0" multipleItemSelectionAllowed="1" showAll="0"/>
    <pivotField name="Supportive Elderly + Disabled Housing (Sec 202 + 811)" compact="0" outline="0" multipleItemSelectionAllowed="1" showAll="0"/>
    <pivotField name="USDA Rural Rental Assistance (Sec 521)" compact="0" outline="0" multipleItemSelectionAllowed="1" showAll="0"/>
    <pivotField name=" HCV Recipients (people) " compact="0" outline="0" multipleItemSelectionAllowed="1" showAll="0"/>
    <pivotField name=" HCV Households " compact="0" outline="0" multipleItemSelectionAllowed="1" showAll="0"/>
    <pivotField name="% recipients who are seniors, disabled, or children" compact="0" outline="0" multipleItemSelectionAllowed="1" showAll="0"/>
    <pivotField name=" Approximately X out of  " compact="0" outline="0" multipleItemSelectionAllowed="1" showAll="0"/>
    <pivotField name=" Y low-income households are unassisted and pay too much for rent " compact="0" outline="0" multipleItemSelectionAllowed="1" showAll="0"/>
    <pivotField name=" Seniors using vouchers " compact="0" outline="0" multipleItemSelectionAllowed="1" showAll="0"/>
    <pivotField name="% of recipients who are seniors" compact="0" outline="0" multipleItemSelectionAllowed="1" showAll="0"/>
    <pivotField name=" Disabled people using vouchers " compact="0" outline="0" multipleItemSelectionAllowed="1" showAll="0"/>
    <pivotField name="% of recipients who are disabled" compact="0" outline="0" multipleItemSelectionAllowed="1" showAll="0"/>
    <pivotField name=" Families using vouchers " compact="0" outline="0" multipleItemSelectionAllowed="1" showAll="0"/>
    <pivotField name=" Children using vouchers " compact="0" outline="0" multipleItemSelectionAllowed="1" showAll="0"/>
    <pivotField name="% of recipients who are in families with children" compact="0" outline="0" multipleItemSelectionAllowed="1" showAll="0"/>
    <pivotField name=" # of homeless people " compact="0" outline="0" multipleItemSelectionAllowed="1" showAll="0"/>
    <pivotField name="# of adults with disabilities who have been homeless for long or repeated periods" compact="0" outline="0" multipleItemSelectionAllowed="1" showAll="0"/>
    <pivotField name="# of homeless children under 18 during 2015-2016 school year" compact="0" outline="0" multipleItemSelectionAllowed="1" showAll="0"/>
    <pivotField name="# of homeless children under 6 during 2015-2016 school year" compact="0" outline="0" multipleItemSelectionAllowed="1" showAll="0"/>
    <pivotField name=" # of vouchers state could lose in 2018 if renewal funding isn't increased " compact="0" outline="0" multipleItemSelectionAllowed="1" showAll="0"/>
    <pivotField name="Housing instability (control group)" compact="0" outline="0" multipleItemSelectionAllowed="1" showAll="0"/>
    <pivotField name="Housing instability (voucher group)" compact="0" outline="0" multipleItemSelectionAllowed="1" showAll="0"/>
    <pivotField name="Food insecurity (control group)" compact="0" outline="0" multipleItemSelectionAllowed="1" showAll="0"/>
    <pivotField name="Food insecurity (voucher group)" compact="0" outline="0" multipleItemSelectionAllowed="1" showAll="0"/>
    <pivotField name="Domestic violence (control group)" compact="0" outline="0" multipleItemSelectionAllowed="1" showAll="0"/>
    <pivotField name="Domestic violence (voucher group)" compact="0" outline="0" multipleItemSelectionAllowed="1" showAll="0"/>
    <pivotField name="Child separations (control group)" compact="0" outline="0" multipleItemSelectionAllowed="1" showAll="0"/>
    <pivotField name="Child separations (voucher group)" compact="0" outline="0" multipleItemSelectionAllowed="1" showAll="0"/>
    <pivotField name="% of non-disabled, working-age voucher hoseholds who had at least one member working/worked recently" compact="0" outline="0" multipleItemSelectionAllowed="1" showAll="0"/>
    <pivotField name="$ property owners received in assistance payments in 2016" compact="0" outline="0" multipleItemSelectionAllowed="1" showAll="0"/>
    <pivotField name=" # of voucher recipients in rural areas and small towns " compact="0" outline="0" multipleItemSelectionAllowed="1" showAll="0"/>
    <pivotField name="% of voucher recipients by urban" compact="0" outline="0" multipleItemSelectionAllowed="1" showAll="0"/>
    <pivotField name="% of voucher recipients by suburban/exurban" compact="0" outline="0" multipleItemSelectionAllowed="1" showAll="0"/>
    <pivotField name="% of voucher recipients by small town/rural" compact="0" outline="0" multipleItemSelectionAllowed="1" showAll="0"/>
    <pivotField name="# families with children who use vouchers to live in nhoods with &lt;20% poverty rate" compact="0" outline="0" multipleItemSelectionAllowed="1" showAll="0"/>
    <pivotField name="80% of Area Median Income for a family of three" compact="0" outline="0" multipleItemSelectionAllowed="1" showAll="0"/>
    <pivotField name="Count_All Low-Income Renters" compact="0" numFmtId="3" outline="0" multipleItemSelectionAllowed="1" showAll="0"/>
    <pivotField name="Count)Paying 30-50% of income for housing" compact="0" numFmtId="3" outline="0" multipleItemSelectionAllowed="1" showAll="0"/>
    <pivotField name="Count_Paying 50% or more of income for housing" compact="0" numFmtId="3" outline="0" multipleItemSelectionAllowed="1" showAll="0"/>
    <pivotField name="Households in Other HUD Programs" compact="0" numFmtId="3" outline="0" multipleItemSelectionAllowed="1" showAll="0"/>
    <pivotField name="Section 8 Vouchers$" compact="0" numFmtId="164" outline="0" multipleItemSelectionAllowed="1" showAll="0"/>
    <pivotField name="Section 8 Project-Based$" compact="0" numFmtId="164" outline="0" multipleItemSelectionAllowed="1" showAll="0"/>
    <pivotField name="Public Housing _x000a_$" compact="0" numFmtId="164" outline="0" multipleItemSelectionAllowed="1" showAll="0"/>
    <pivotField name="Supportive Elderly (202)$" compact="0" numFmtId="164" outline="0" multipleItemSelectionAllowed="1" showAll="0"/>
    <pivotField name="Supportive Disabled (811)$" compact="0" numFmtId="164" outline="0" multipleItemSelectionAllowed="1" showAll="0"/>
    <pivotField name="HOPWA _x000a_Tenant-Based Rental Assistance$" compact="0" numFmtId="164" outline="0" multipleItemSelectionAllowed="1" showAll="0"/>
    <pivotField name="McKinney-Vento Rental Assistance$" compact="0" numFmtId="164" outline="0" multipleItemSelectionAllowed="1" showAll="0"/>
    <pivotField name="McKinney-Vento ESG$" compact="0" numFmtId="164" outline="0" multipleItemSelectionAllowed="1" showAll="0"/>
    <pivotField name="USDA Rural Rental Assistance$" compact="0" numFmtId="164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Fair Market Rent (2021) - 2BR" fld="16" subtotal="average" baseField="0" baseItem="0"/>
    <dataField name="Average of % renter households that are ELI" fld="17" subtotal="average" baseField="0" baseItem="0"/>
    <dataField name="Average of Annual household income needed to afford 2-bedroom rental home at Fair Market Rent" fld="20" subtotal="average" baseField="0" baseItem="0"/>
    <dataField name="Average of Shortage of rental homes affordable and available for ELI renters" fld="18" subtotal="average" baseField="0" baseItem="0"/>
    <dataField name="Average of Affordable available homes per 100 renters at 50% AMI" fld="22" subtotal="average" baseField="0" baseItem="0"/>
    <dataField name="Average of Max income for 4-person ELI" fld="19" subtotal="average" baseField="0" baseItem="0"/>
    <dataField name="Average of Affordable available homes per 100 renters at ELI" fld="21" subtotal="average" baseField="0" baseItem="0"/>
    <dataField name="Average of Affordable available homes per 100 renters at 100% AMI" fld="24" subtotal="average" baseField="0" baseItem="0"/>
    <dataField name="Average of Affordable available homes per 100 renters at 80% AMI" fld="23" subtotal="average" baseField="0" baseItem="0"/>
  </dataFields>
  <formats count="2"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onditionalFormats count="9">
    <conditionalFormat priority="2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23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22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21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20">
      <pivotAreas count="1">
        <pivotArea type="data" outline="0" collapsedLevelsAreSubtotals="1" fieldPosition="0">
          <references count="2">
            <reference field="4294967294" count="1" selected="0">
              <x v="4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9">
      <pivotAreas count="1">
        <pivotArea type="data" outline="0" collapsedLevelsAreSubtotals="1" fieldPosition="0">
          <references count="2">
            <reference field="4294967294" count="1" selected="0">
              <x v="5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8">
      <pivotAreas count="1">
        <pivotArea type="data" outline="0" collapsedLevelsAreSubtotals="1" fieldPosition="0">
          <references count="2">
            <reference field="4294967294" count="1" selected="0">
              <x v="6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7">
      <pivotAreas count="1">
        <pivotArea type="data" outline="0" collapsedLevelsAreSubtotals="1" fieldPosition="0">
          <references count="2">
            <reference field="4294967294" count="1" selected="0">
              <x v="7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6">
      <pivotAreas count="1">
        <pivotArea type="data" outline="0" collapsedLevelsAreSubtotals="1" fieldPosition="0">
          <references count="2">
            <reference field="4294967294" count="1" selected="0">
              <x v="8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A9C68-2F67-4A90-A597-D5813C3167E8}" name="PivotTable1" cacheId="13250" applyNumberFormats="0" applyBorderFormats="0" applyFontFormats="0" applyPatternFormats="0" applyAlignmentFormats="0" applyWidthHeightFormats="0" dataCaption="" updatedVersion="8" compact="0" compactData="0">
  <location ref="C58:J64" firstHeaderRow="1" firstDataRow="2" firstDataCol="1"/>
  <pivotFields count="119">
    <pivotField name="state_name" compact="0" outline="0" multipleItemSelectionAllowed="1" showAll="0"/>
    <pivotField name="Cluster" axis="axisRow" compact="0" outline="0" multipleItemSelectionAllowed="1" showAll="0" sortType="ascending">
      <items count="5">
        <item x="1"/>
        <item x="0"/>
        <item x="3"/>
        <item x="2"/>
        <item t="default"/>
      </items>
    </pivotField>
    <pivotField compact="0" outline="0" showAll="0" includeNewItemsInFilter="1"/>
    <pivotField name="High Housing" compact="0" outline="0" multipleItemSelectionAllowed="1" showAll="0"/>
    <pivotField name="High Overall" compact="0" outline="0" multipleItemSelectionAllowed="1" showAll="0"/>
    <pivotField name="housing_removals_state_2021" compact="0" outline="0" multipleItemSelectionAllowed="1" showAll="0"/>
    <pivotField name="Total Children Under 18" compact="0" outline="0" multipleItemSelectionAllowed="1" showAll="0"/>
    <pivotField name="ror_housing_state_2021" compact="0" outline="0" multipleItemSelectionAllowed="1" showAll="0"/>
    <pivotField name="state_rank_hremovals_2021" compact="0" outline="0" multipleItemSelectionAllowed="1" showAll="0"/>
    <pivotField name="all_removals_state_2021" compact="0" outline="0" multipleItemSelectionAllowed="1" showAll="0"/>
    <pivotField name="ror_state_2021" compact="0" outline="0" multipleItemSelectionAllowed="1" showAll="0"/>
    <pivotField name="state_rank_all_removals_2021" compact="0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Fair Market Rent (2021) - 2BR" compact="0" outline="0" multipleItemSelectionAllowed="1" showAll="0"/>
    <pivotField name="% renter households that are ELI" compact="0" outline="0" multipleItemSelectionAllowed="1" showAll="0"/>
    <pivotField name="Shortage of rental homes affordable and available for ELI renters" compact="0" outline="0" multipleItemSelectionAllowed="1" showAll="0"/>
    <pivotField name="Max income for 4-person ELI" compact="0" outline="0" multipleItemSelectionAllowed="1" showAll="0"/>
    <pivotField name="Annual household income needed to afford 2-bedroom rental home at Fair Market Rent" compact="0" outline="0" multipleItemSelectionAllowed="1" showAll="0"/>
    <pivotField name="Affordable available homes per 100 renters at ELI" compact="0" outline="0" multipleItemSelectionAllowed="1" showAll="0"/>
    <pivotField name="Affordable available homes per 100 renters at 50% AMI" compact="0" outline="0" multipleItemSelectionAllowed="1" showAll="0"/>
    <pivotField name="Affordable available homes per 100 renters at 80% AMI" compact="0" outline="0" multipleItemSelectionAllowed="1" showAll="0"/>
    <pivotField name="Affordable available homes per 100 renters at 100% AMI" compact="0" outline="0" multipleItemSelectionAllowed="1" showAll="0"/>
    <pivotField name="Extremely Low Income - % severly cost burdened" compact="0" outline="0" multipleItemSelectionAllowed="1" showAll="0"/>
    <pivotField name="Very Low Income - % severely cost burdened" compact="0" outline="0" multipleItemSelectionAllowed="1" showAll="0"/>
    <pivotField name="Low Income - % severely cost burdened" compact="0" outline="0" multipleItemSelectionAllowed="1" showAll="0"/>
    <pivotField name="Middle Income - % severely cost burdened" compact="0" outline="0" multipleItemSelectionAllowed="1" showAll="0"/>
    <pivotField name="number of evictions (2018)" compact="0" outline="0" multipleItemSelectionAllowed="1" showAll="0"/>
    <pivotField name="Statute prohibiting removal due to housing insecurity" compact="0" outline="0" multipleItemSelectionAllowed="1" showAll="0"/>
    <pivotField name="Cost of housing by state relative to national average" compact="0" outline="0" multipleItemSelectionAllowed="1" showAll="0"/>
    <pivotField name="Median home price" compact="0" outline="0" multipleItemSelectionAllowed="1" showAll="0"/>
    <pivotField name="# People on rental assistance _x000a_(rounded down) " compact="0" outline="0" multipleItemSelectionAllowed="1" showAll="0"/>
    <pivotField name="# Households on rental assistance _x000a_(rounded down) " compact="0" outline="0" multipleItemSelectionAllowed="1" showAll="0"/>
    <pivotField name="% of Assisted people who are seniors, children, or have a disability" compact="0" outline="0" multipleItemSelectionAllowed="1" showAll="0"/>
    <pivotField name="X out of Y low-income renters are homeless or pay over half income for rent" compact="0" outline="0" multipleItemSelectionAllowed="1" showAll="0"/>
    <pivotField name="% Assisted people who are seniors" compact="0" outline="0" multipleItemSelectionAllowed="1" showAll="0"/>
    <pivotField name="# Assisted people who are seniors" compact="0" outline="0" multipleItemSelectionAllowed="1" showAll="0"/>
    <pivotField name="% Assisted people who have a disability " compact="0" outline="0" multipleItemSelectionAllowed="1" showAll="0"/>
    <pivotField name="# Assisted people who have a disability " compact="0" outline="0" multipleItemSelectionAllowed="1" showAll="0"/>
    <pivotField name="% Assisted people who are in families with children" compact="0" outline="0" multipleItemSelectionAllowed="1" showAll="0"/>
    <pivotField name="# Assisted people who are in families with children" compact="0" outline="0" multipleItemSelectionAllowed="1" showAll="0"/>
    <pivotField name="# Assisted people who are children" compact="0" outline="0" multipleItemSelectionAllowed="1" showAll="0"/>
    <pivotField name="% Working  households on HUD assistance" compact="0" outline="0" multipleItemSelectionAllowed="1" showAll="0"/>
    <pivotField name="Federal funding " compact="0" outline="0" multipleItemSelectionAllowed="1" showAll="0"/>
    <pivotField name="# Assisted people in rural and small town areas_x000a_(rounded down) " compact="0" outline="0" multipleItemSelectionAllowed="1" showAll="0"/>
    <pivotField name="Median rent (including utilities)" compact="0" outline="0" multipleItemSelectionAllowed="1" showAll="0"/>
    <pivotField name="% Increase in rents since 2001 (inflation-adjusted)" compact="0" outline="0" multipleItemSelectionAllowed="1" showAll="0"/>
    <pivotField name="# Low-income people paying more than half their income for housing" compact="0" outline="0" multipleItemSelectionAllowed="1" showAll="0"/>
    <pivotField name="# Low-income households paying more than half their income for housing" compact="0" outline="0" multipleItemSelectionAllowed="1" showAll="0"/>
    <pivotField name="% Low-income, severely cost-burdened people who are children" compact="0" outline="0" multipleItemSelectionAllowed="1" showAll="0"/>
    <pivotField name="% Low-income, severely cost-burdened people who are working adults" compact="0" outline="0" multipleItemSelectionAllowed="1" showAll="0"/>
    <pivotField name="% Low-income, severely cost-burdened people who are seniors" compact="0" outline="0" multipleItemSelectionAllowed="1" showAll="0"/>
    <pivotField name="% Low-income, severely cost-burdened people who have a disability" compact="0" outline="0" multipleItemSelectionAllowed="1" showAll="0"/>
    <pivotField name="% Low-income, severely cost-burdened people who are veterans" compact="0" outline="0" multipleItemSelectionAllowed="1" showAll="0"/>
    <pivotField name="Total people experiencing homelessness" compact="0" outline="0" multipleItemSelectionAllowed="1" showAll="0"/>
    <pivotField compact="0" outline="0" showAll="0" includeNewItemsInFilter="1"/>
    <pivotField name="HUD statewide low income threshold for a family of 3" compact="0" outline="0" multipleItemSelectionAllowed="1" showAll="0"/>
    <pivotField name="Housing Choice Vouchers" compact="0" outline="0" multipleItemSelectionAllowed="1" showAll="0"/>
    <pivotField name="Public Housing" compact="0" outline="0" multipleItemSelectionAllowed="1" showAll="0"/>
    <pivotField name="Section 8 _x000a_Project-Based Housing" compact="0" outline="0" multipleItemSelectionAllowed="1" showAll="0"/>
    <pivotField name="Supportive Elderly + Disabled Housing (Sec 202 + 811)" compact="0" outline="0" multipleItemSelectionAllowed="1" showAll="0"/>
    <pivotField name="USDA Rural Rental Assistance (Sec 521)" compact="0" outline="0" multipleItemSelectionAllowed="1" showAll="0"/>
    <pivotField name=" HCV Recipients (people) " compact="0" outline="0" multipleItemSelectionAllowed="1" showAll="0"/>
    <pivotField name=" HCV Households " compact="0" outline="0" multipleItemSelectionAllowed="1" showAll="0"/>
    <pivotField name="% recipients who are seniors, disabled, or children" compact="0" outline="0" multipleItemSelectionAllowed="1" showAll="0"/>
    <pivotField name=" Approximately X out of  " compact="0" outline="0" multipleItemSelectionAllowed="1" showAll="0"/>
    <pivotField name=" Y low-income households are unassisted and pay too much for rent " compact="0" outline="0" multipleItemSelectionAllowed="1" showAll="0"/>
    <pivotField name=" Seniors using vouchers " compact="0" outline="0" multipleItemSelectionAllowed="1" showAll="0"/>
    <pivotField name="% of recipients who are seniors" compact="0" outline="0" multipleItemSelectionAllowed="1" showAll="0"/>
    <pivotField name=" Disabled people using vouchers " compact="0" outline="0" multipleItemSelectionAllowed="1" showAll="0"/>
    <pivotField name="% of recipients who are disabled" compact="0" outline="0" multipleItemSelectionAllowed="1" showAll="0"/>
    <pivotField name=" Families using vouchers " compact="0" outline="0" multipleItemSelectionAllowed="1" showAll="0"/>
    <pivotField name=" Children using vouchers " compact="0" outline="0" multipleItemSelectionAllowed="1" showAll="0"/>
    <pivotField name="% of recipients who are in families with children" compact="0" outline="0" multipleItemSelectionAllowed="1" showAll="0"/>
    <pivotField name=" # of homeless people " compact="0" outline="0" multipleItemSelectionAllowed="1" showAll="0"/>
    <pivotField name="# of adults with disabilities who have been homeless for long or repeated periods" compact="0" outline="0" multipleItemSelectionAllowed="1" showAll="0"/>
    <pivotField name="# of homeless children under 18 during 2015-2016 school year" compact="0" outline="0" multipleItemSelectionAllowed="1" showAll="0"/>
    <pivotField name="# of homeless children under 6 during 2015-2016 school year" compact="0" outline="0" multipleItemSelectionAllowed="1" showAll="0"/>
    <pivotField name=" # of vouchers state could lose in 2018 if renewal funding isn't increased " compact="0" outline="0" multipleItemSelectionAllowed="1" showAll="0"/>
    <pivotField name="Housing instability (control group)" compact="0" outline="0" multipleItemSelectionAllowed="1" showAll="0"/>
    <pivotField name="Housing instability (voucher group)" compact="0" outline="0" multipleItemSelectionAllowed="1" showAll="0"/>
    <pivotField name="Food insecurity (control group)" compact="0" outline="0" multipleItemSelectionAllowed="1" showAll="0"/>
    <pivotField name="Food insecurity (voucher group)" compact="0" outline="0" multipleItemSelectionAllowed="1" showAll="0"/>
    <pivotField name="Domestic violence (control group)" compact="0" outline="0" multipleItemSelectionAllowed="1" showAll="0"/>
    <pivotField name="Domestic violence (voucher group)" compact="0" outline="0" multipleItemSelectionAllowed="1" showAll="0"/>
    <pivotField name="Child separations (control group)" compact="0" outline="0" multipleItemSelectionAllowed="1" showAll="0"/>
    <pivotField name="Child separations (voucher group)" compact="0" outline="0" multipleItemSelectionAllowed="1" showAll="0"/>
    <pivotField name="% of non-disabled, working-age voucher hoseholds who had at least one member working/worked recently" compact="0" outline="0" multipleItemSelectionAllowed="1" showAll="0"/>
    <pivotField name="$ property owners received in assistance payments in 2016" compact="0" outline="0" multipleItemSelectionAllowed="1" showAll="0"/>
    <pivotField name=" # of voucher recipients in rural areas and small towns " compact="0" outline="0" multipleItemSelectionAllowed="1" showAll="0"/>
    <pivotField name="% of voucher recipients by urban" compact="0" outline="0" multipleItemSelectionAllowed="1" showAll="0"/>
    <pivotField name="% of voucher recipients by suburban/exurban" compact="0" outline="0" multipleItemSelectionAllowed="1" showAll="0"/>
    <pivotField name="% of voucher recipients by small town/rural" compact="0" outline="0" multipleItemSelectionAllowed="1" showAll="0"/>
    <pivotField name="# families with children who use vouchers to live in nhoods with &lt;20% poverty rate" compact="0" outline="0" multipleItemSelectionAllowed="1" showAll="0"/>
    <pivotField name="80% of Area Median Income for a family of three" compact="0" outline="0" multipleItemSelectionAllowed="1" showAll="0"/>
    <pivotField name="Count_All Low-Income Renters" compact="0" numFmtId="3" outline="0" multipleItemSelectionAllowed="1" showAll="0"/>
    <pivotField name="Count)Paying 30-50% of income for housing" compact="0" numFmtId="3" outline="0" multipleItemSelectionAllowed="1" showAll="0"/>
    <pivotField name="Count_Paying 50% or more of income for housing" compact="0" numFmtId="3" outline="0" multipleItemSelectionAllowed="1" showAll="0"/>
    <pivotField name="Households in Other HUD Programs" compact="0" numFmtId="3" outline="0" multipleItemSelectionAllowed="1" showAll="0"/>
    <pivotField name="Section 8 Vouchers$" compact="0" numFmtId="164" outline="0" multipleItemSelectionAllowed="1" showAll="0"/>
    <pivotField name="Section 8 Project-Based$" compact="0" numFmtId="164" outline="0" multipleItemSelectionAllowed="1" showAll="0"/>
    <pivotField name="Public Housing _x000a_$" compact="0" numFmtId="164" outline="0" multipleItemSelectionAllowed="1" showAll="0"/>
    <pivotField name="Supportive Elderly (202)$" compact="0" numFmtId="164" outline="0" multipleItemSelectionAllowed="1" showAll="0"/>
    <pivotField name="Supportive Disabled (811)$" compact="0" numFmtId="164" outline="0" multipleItemSelectionAllowed="1" showAll="0"/>
    <pivotField name="HOPWA _x000a_Tenant-Based Rental Assistance$" compact="0" numFmtId="164" outline="0" multipleItemSelectionAllowed="1" showAll="0"/>
    <pivotField name="McKinney-Vento Rental Assistance$" compact="0" numFmtId="164" outline="0" multipleItemSelectionAllowed="1" showAll="0"/>
    <pivotField name="McKinney-Vento ESG$" compact="0" numFmtId="164" outline="0" multipleItemSelectionAllowed="1" showAll="0"/>
    <pivotField name="USDA Rural Rental Assistance$" compact="0" numFmtId="164" outline="0" multipleItemSelectionAllowed="1" showAll="0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dataField="1" compact="0" outline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Poverty rate by state" fld="110" subtotal="average" baseField="1" baseItem="1"/>
    <dataField name="Average of White" fld="111" subtotal="average" baseField="1" baseItem="1"/>
    <dataField name="Average of Black" fld="112" subtotal="average" baseField="1" baseItem="1"/>
    <dataField name="Average of Hispanic" fld="113" subtotal="average" baseField="1" baseItem="1"/>
    <dataField name="Average of Asian" fld="114" subtotal="average" baseField="1" baseItem="1"/>
    <dataField name="Average of Multiple Races" fld="118" subtotal="average" baseField="1" baseItem="1"/>
    <dataField name="Average of Native" fld="117" subtotal="average" baseField="1" baseItem="0"/>
  </dataFields>
  <formats count="2">
    <format dxfId="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6"/>
          </reference>
        </references>
      </pivotArea>
    </format>
  </formats>
  <conditionalFormats count="2">
    <conditionalFormat priority="3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rofiles 3" cacheId="13246" applyNumberFormats="0" applyBorderFormats="0" applyFontFormats="0" applyPatternFormats="0" applyAlignmentFormats="0" applyWidthHeightFormats="0" dataCaption="Give normalsed" updatedVersion="8" compact="0" compactData="0">
  <location ref="C48:X54" firstHeaderRow="1" firstDataRow="2" firstDataCol="1"/>
  <pivotFields count="110">
    <pivotField name="state_name" compact="0" outline="0" multipleItemSelectionAllowed="1" showAll="0"/>
    <pivotField name="Cluster" axis="axisRow" compact="0" outline="0" multipleItemSelectionAllowed="1" showAll="0" sortType="ascending">
      <items count="5">
        <item x="1"/>
        <item x="0"/>
        <item x="3"/>
        <item x="2"/>
        <item t="default"/>
      </items>
    </pivotField>
    <pivotField compact="0" outline="0" showAll="0" includeNewItemsInFilter="1"/>
    <pivotField name="High Housing" compact="0" outline="0" multipleItemSelectionAllowed="1" showAll="0"/>
    <pivotField name="High Overall" compact="0" outline="0" multipleItemSelectionAllowed="1" showAll="0"/>
    <pivotField name="housing_removals_state_2021" compact="0" outline="0" multipleItemSelectionAllowed="1" showAll="0"/>
    <pivotField name="Total Children Under 18" compact="0" outline="0" multipleItemSelectionAllowed="1" showAll="0"/>
    <pivotField name="ror_housing_state_2021" compact="0" outline="0" multipleItemSelectionAllowed="1" showAll="0"/>
    <pivotField name="state_rank_hremovals_2021" compact="0" outline="0" multipleItemSelectionAllowed="1" showAll="0"/>
    <pivotField name="all_removals_state_2021" compact="0" outline="0" multipleItemSelectionAllowed="1" showAll="0"/>
    <pivotField name="ror_state_2021" compact="0" outline="0" multipleItemSelectionAllowed="1" showAll="0"/>
    <pivotField name="state_rank_all_removals_2021" compact="0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Fair Market Rent (2021) - 2BR" compact="0" outline="0" multipleItemSelectionAllowed="1" showAll="0"/>
    <pivotField name="% renter households that are ELI" compact="0" outline="0" multipleItemSelectionAllowed="1" showAll="0"/>
    <pivotField name="Shortage of rental homes affordable and available for ELI renters" compact="0" outline="0" multipleItemSelectionAllowed="1" showAll="0"/>
    <pivotField name="Max income for 4-person ELI" compact="0" outline="0" multipleItemSelectionAllowed="1" showAll="0"/>
    <pivotField name="Annual household income needed to afford 2-bedroom rental home at Fair Market Rent" compact="0" outline="0" multipleItemSelectionAllowed="1" showAll="0"/>
    <pivotField name="Affordable available homes per 100 renters at ELI" compact="0" outline="0" multipleItemSelectionAllowed="1" showAll="0"/>
    <pivotField name="Affordable available homes per 100 renters at 50% AMI" compact="0" outline="0" multipleItemSelectionAllowed="1" showAll="0"/>
    <pivotField name="Affordable available homes per 100 renters at 80% AMI" compact="0" outline="0" multipleItemSelectionAllowed="1" showAll="0"/>
    <pivotField name="Affordable available homes per 100 renters at 100% AMI" compact="0" outline="0" multipleItemSelectionAllowed="1" showAll="0"/>
    <pivotField name="Extremely Low Income - % severly cost burdened" compact="0" outline="0" multipleItemSelectionAllowed="1" showAll="0"/>
    <pivotField name="Very Low Income - % severely cost burdened" compact="0" outline="0" multipleItemSelectionAllowed="1" showAll="0"/>
    <pivotField name="Low Income - % severely cost burdened" compact="0" outline="0" multipleItemSelectionAllowed="1" showAll="0"/>
    <pivotField name="Middle Income - % severely cost burdened" compact="0" outline="0" multipleItemSelectionAllowed="1" showAll="0"/>
    <pivotField name="number of evictions (2018)" compact="0" outline="0" multipleItemSelectionAllowed="1" showAll="0"/>
    <pivotField name="Statute prohibiting removal due to housing insecurity" compact="0" outline="0" multipleItemSelectionAllowed="1" showAll="0"/>
    <pivotField name="Cost of housing by state relative to national average" compact="0" outline="0" multipleItemSelectionAllowed="1" showAll="0"/>
    <pivotField name="Median home price" compact="0" outline="0" multipleItemSelectionAllowed="1" showAll="0"/>
    <pivotField name="# People on rental assistance _x000a_(rounded down) " compact="0" outline="0" multipleItemSelectionAllowed="1" showAll="0"/>
    <pivotField name="# Households on rental assistance _x000a_(rounded down) " compact="0" outline="0" multipleItemSelectionAllowed="1" showAll="0"/>
    <pivotField name="% of Assisted people who are seniors, children, or have a disability" compact="0" outline="0" multipleItemSelectionAllowed="1" showAll="0"/>
    <pivotField name="X out of Y low-income renters are homeless or pay over half income for rent" compact="0" outline="0" multipleItemSelectionAllowed="1" showAll="0"/>
    <pivotField name="% Assisted people who are seniors" compact="0" outline="0" multipleItemSelectionAllowed="1" showAll="0"/>
    <pivotField name="# Assisted people who are seniors" compact="0" outline="0" multipleItemSelectionAllowed="1" showAll="0"/>
    <pivotField name="% Assisted people who have a disability " compact="0" outline="0" multipleItemSelectionAllowed="1" showAll="0"/>
    <pivotField name="# Assisted people who have a disability " compact="0" outline="0" multipleItemSelectionAllowed="1" showAll="0"/>
    <pivotField name="% Assisted people who are in families with children" compact="0" outline="0" multipleItemSelectionAllowed="1" showAll="0"/>
    <pivotField name="# Assisted people who are in families with children" compact="0" outline="0" multipleItemSelectionAllowed="1" showAll="0"/>
    <pivotField name="# Assisted people who are children" compact="0" outline="0" multipleItemSelectionAllowed="1" showAll="0"/>
    <pivotField name="% Working  households on HUD assistance" compact="0" outline="0" multipleItemSelectionAllowed="1" showAll="0"/>
    <pivotField name="Federal funding " dataField="1" compact="0" outline="0" multipleItemSelectionAllowed="1" showAll="0"/>
    <pivotField name="# Assisted people in rural and small town areas_x000a_(rounded down) " compact="0" outline="0" multipleItemSelectionAllowed="1" showAll="0"/>
    <pivotField name="Median rent (including utilities)" compact="0" outline="0" multipleItemSelectionAllowed="1" showAll="0"/>
    <pivotField name="% Increase in rents since 2001 (inflation-adjusted)" compact="0" outline="0" multipleItemSelectionAllowed="1" showAll="0"/>
    <pivotField name="# Low-income people paying more than half their income for housing" compact="0" outline="0" multipleItemSelectionAllowed="1" showAll="0"/>
    <pivotField name="# Low-income households paying more than half their income for housing" compact="0" outline="0" multipleItemSelectionAllowed="1" showAll="0"/>
    <pivotField name="% Low-income, severely cost-burdened people who are children" compact="0" outline="0" multipleItemSelectionAllowed="1" showAll="0"/>
    <pivotField name="% Low-income, severely cost-burdened people who are working adults" compact="0" outline="0" multipleItemSelectionAllowed="1" showAll="0"/>
    <pivotField name="% Low-income, severely cost-burdened people who are seniors" compact="0" outline="0" multipleItemSelectionAllowed="1" showAll="0"/>
    <pivotField name="% Low-income, severely cost-burdened people who have a disability" compact="0" outline="0" multipleItemSelectionAllowed="1" showAll="0"/>
    <pivotField name="% Low-income, severely cost-burdened people who are veterans" compact="0" outline="0" multipleItemSelectionAllowed="1" showAll="0"/>
    <pivotField name="Total people experiencing homelessness" dataField="1" compact="0" outline="0" multipleItemSelectionAllowed="1" showAll="0"/>
    <pivotField compact="0" outline="0" showAll="0" includeNewItemsInFilter="1"/>
    <pivotField name="HUD statewide low income threshold for a family of 3" dataField="1" compact="0" outline="0" multipleItemSelectionAllowed="1" showAll="0"/>
    <pivotField name="Housing Choice Vouchers" compact="0" outline="0" multipleItemSelectionAllowed="1" showAll="0"/>
    <pivotField name="Public Housing" compact="0" outline="0" multipleItemSelectionAllowed="1" showAll="0"/>
    <pivotField name="Section 8 _x000a_Project-Based Housing" compact="0" outline="0" multipleItemSelectionAllowed="1" showAll="0"/>
    <pivotField name="Supportive Elderly + Disabled Housing (Sec 202 + 811)" compact="0" outline="0" multipleItemSelectionAllowed="1" showAll="0"/>
    <pivotField name="USDA Rural Rental Assistance (Sec 521)" dataField="1" compact="0" outline="0" multipleItemSelectionAllowed="1" showAll="0"/>
    <pivotField name=" HCV Recipients (people) " compact="0" outline="0" multipleItemSelectionAllowed="1" showAll="0"/>
    <pivotField name=" HCV Households " dataField="1" compact="0" outline="0" multipleItemSelectionAllowed="1" showAll="0"/>
    <pivotField name="% recipients who are seniors, disabled, or children" dataField="1" compact="0" outline="0" multipleItemSelectionAllowed="1" showAll="0"/>
    <pivotField name=" Approximately X out of  " compact="0" outline="0" multipleItemSelectionAllowed="1" showAll="0"/>
    <pivotField name=" Y low-income households are unassisted and pay too much for rent " dataField="1" compact="0" outline="0" multipleItemSelectionAllowed="1" showAll="0"/>
    <pivotField name=" Seniors using vouchers " compact="0" outline="0" multipleItemSelectionAllowed="1" showAll="0"/>
    <pivotField name="% of recipients who are seniors" compact="0" outline="0" multipleItemSelectionAllowed="1" showAll="0"/>
    <pivotField name=" Disabled people using vouchers " compact="0" outline="0" multipleItemSelectionAllowed="1" showAll="0"/>
    <pivotField name="% of recipients who are disabled" compact="0" outline="0" multipleItemSelectionAllowed="1" showAll="0"/>
    <pivotField name=" Families using vouchers " dataField="1" compact="0" outline="0" multipleItemSelectionAllowed="1" showAll="0"/>
    <pivotField name=" Children using vouchers " dataField="1" compact="0" outline="0" multipleItemSelectionAllowed="1" showAll="0"/>
    <pivotField name="% of recipients who are in families with children" compact="0" outline="0" multipleItemSelectionAllowed="1" showAll="0"/>
    <pivotField name=" # of homeless people " compact="0" outline="0" multipleItemSelectionAllowed="1" showAll="0"/>
    <pivotField name="# of adults with disabilities who have been homeless for long or repeated periods" compact="0" outline="0" multipleItemSelectionAllowed="1" showAll="0"/>
    <pivotField name="# of homeless children under 18 during 2015-2016 school year" dataField="1" compact="0" outline="0" multipleItemSelectionAllowed="1" showAll="0"/>
    <pivotField name="# of homeless children under 6 during 2015-2016 school year" compact="0" outline="0" multipleItemSelectionAllowed="1" showAll="0"/>
    <pivotField name=" # of vouchers state could lose in 2018 if renewal funding isn't increased " compact="0" outline="0" multipleItemSelectionAllowed="1" showAll="0"/>
    <pivotField name="Housing instability (control group)" dataField="1" compact="0" outline="0" multipleItemSelectionAllowed="1" showAll="0"/>
    <pivotField name="Housing instability (voucher group)" dataField="1" compact="0" outline="0" multipleItemSelectionAllowed="1" showAll="0"/>
    <pivotField name="Food insecurity (control group)" compact="0" outline="0" multipleItemSelectionAllowed="1" showAll="0"/>
    <pivotField name="Food insecurity (voucher group)" compact="0" outline="0" multipleItemSelectionAllowed="1" showAll="0"/>
    <pivotField name="Domestic violence (control group)" compact="0" outline="0" multipleItemSelectionAllowed="1" showAll="0"/>
    <pivotField name="Domestic violence (voucher group)" dataField="1" compact="0" outline="0" multipleItemSelectionAllowed="1" showAll="0"/>
    <pivotField name="Child separations (control group)" compact="0" outline="0" multipleItemSelectionAllowed="1" showAll="0"/>
    <pivotField name="Child separations (voucher group)" dataField="1" compact="0" outline="0" multipleItemSelectionAllowed="1" showAll="0"/>
    <pivotField name="% of non-disabled, working-age voucher hoseholds who had at least one member working/worked recently" compact="0" outline="0" multipleItemSelectionAllowed="1" showAll="0"/>
    <pivotField name="$ property owners received in assistance payments in 2016" compact="0" outline="0" multipleItemSelectionAllowed="1" showAll="0"/>
    <pivotField name=" # of voucher recipients in rural areas and small towns " dataField="1" compact="0" outline="0" multipleItemSelectionAllowed="1" showAll="0"/>
    <pivotField name="% of voucher recipients by urban" dataField="1" compact="0" outline="0" multipleItemSelectionAllowed="1" showAll="0"/>
    <pivotField name="% of voucher recipients by suburban/exurban" dataField="1" compact="0" outline="0" multipleItemSelectionAllowed="1" showAll="0"/>
    <pivotField name="% of voucher recipients by small town/rural" dataField="1" compact="0" outline="0" multipleItemSelectionAllowed="1" showAll="0"/>
    <pivotField name="# families with children who use vouchers to live in nhoods with &lt;20% poverty rate" compact="0" outline="0" multipleItemSelectionAllowed="1" showAll="0"/>
    <pivotField name="80% of Area Median Income for a family of three" compact="0" outline="0" multipleItemSelectionAllowed="1" showAll="0"/>
    <pivotField name="Count_All Low-Income Renters" compact="0" numFmtId="3" outline="0" multipleItemSelectionAllowed="1" showAll="0"/>
    <pivotField name="Count)Paying 30-50% of income for housing" compact="0" numFmtId="3" outline="0" multipleItemSelectionAllowed="1" showAll="0"/>
    <pivotField name="Count_Paying 50% or more of income for housing" compact="0" numFmtId="3" outline="0" multipleItemSelectionAllowed="1" showAll="0"/>
    <pivotField name="Households in Other HUD Programs" compact="0" numFmtId="3" outline="0" multipleItemSelectionAllowed="1" showAll="0"/>
    <pivotField name="Section 8 Vouchers$" compact="0" numFmtId="164" outline="0" multipleItemSelectionAllowed="1" showAll="0"/>
    <pivotField name="Section 8 Project-Based$" compact="0" numFmtId="164" outline="0" multipleItemSelectionAllowed="1" showAll="0"/>
    <pivotField name="Public Housing _x000a_$" compact="0" numFmtId="164" outline="0" multipleItemSelectionAllowed="1" showAll="0"/>
    <pivotField name="Supportive Elderly (202)$" compact="0" numFmtId="164" outline="0" multipleItemSelectionAllowed="1" showAll="0"/>
    <pivotField name="Supportive Disabled (811)$" compact="0" numFmtId="164" outline="0" multipleItemSelectionAllowed="1" showAll="0"/>
    <pivotField name="HOPWA _x000a_Tenant-Based Rental Assistance$" compact="0" numFmtId="164" outline="0" multipleItemSelectionAllowed="1" showAll="0"/>
    <pivotField name="McKinney-Vento Rental Assistance$" dataField="1" compact="0" numFmtId="164" outline="0" multipleItemSelectionAllowed="1" showAll="0"/>
    <pivotField name="McKinney-Vento ESG$" dataField="1" compact="0" numFmtId="164" outline="0" multipleItemSelectionAllowed="1" showAll="0"/>
    <pivotField name="USDA Rural Rental Assistance$" dataField="1" compact="0" numFmtId="164" outline="0" multipleItemSelectionAllowe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</colItems>
  <dataFields count="21">
    <dataField name="Average of Federal funding " fld="45" subtotal="average" baseField="0"/>
    <dataField name="Average of Total people experiencing homelessness" fld="56" subtotal="average" baseField="0"/>
    <dataField name="Average of HUD statewide low income threshold for a family of 3" fld="58" subtotal="average" baseField="0"/>
    <dataField name="Count of McKinney-Vento ESG$" fld="108" subtotal="count" baseField="0"/>
    <dataField name="Average of Domestic violence (voucher group)" fld="86" subtotal="average" baseField="0"/>
    <dataField name="Average of % of voucher recipients by small town/rural" fld="94" subtotal="average" baseField="0" baseItem="0"/>
    <dataField name="Average of McKinney-Vento Rental Assistance$" fld="107" subtotal="average" baseField="0"/>
    <dataField name="Average of Housing instability (voucher group)" fld="82" subtotal="average" baseField="0" baseItem="0"/>
    <dataField name="Average of USDA Rural Rental Assistance (Sec 521)" fld="63" subtotal="average" baseField="0"/>
    <dataField name="Average of  HCV Households " fld="65" subtotal="average" baseField="0" baseItem="0"/>
    <dataField name="Average of % of voucher recipients by urban" fld="92" subtotal="average" baseField="0" baseItem="0"/>
    <dataField name="Average of % recipients who are seniors, disabled, or children" fld="66" subtotal="average" baseField="0" baseItem="0"/>
    <dataField name="Average of # of homeless children under 18 during 2015-2016 school year" fld="78" subtotal="average" baseField="0" baseItem="0"/>
    <dataField name="Average of  Y low-income households are unassisted and pay too much for rent " fld="68" subtotal="average" baseField="0" baseItem="0"/>
    <dataField name="Average of  Families using vouchers " fld="73" subtotal="average" baseField="0" baseItem="0"/>
    <dataField name="Average of  Children using vouchers " fld="74" subtotal="average" baseField="0" baseItem="0"/>
    <dataField name="Average of Housing instability (control group)" fld="81" subtotal="average" baseField="0" baseItem="0"/>
    <dataField name="Average of Child separations (voucher group)" fld="88" subtotal="average" baseField="0" baseItem="0"/>
    <dataField name="Average of % of voucher recipients by suburban/exurban" fld="93" subtotal="average" baseField="0" baseItem="0"/>
    <dataField name="Average of  # of voucher recipients in rural areas and small towns " fld="91" subtotal="average" baseField="0" baseItem="0"/>
    <dataField name="Average of USDA Rural Rental Assistance$" fld="109" subtotal="average" baseField="0" baseItem="0"/>
  </dataFields>
  <formats count="3"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6"/>
          </reference>
        </references>
      </pivotArea>
    </format>
  </formats>
  <conditionalFormats count="21">
    <conditionalFormat priority="10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03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02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01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100">
      <pivotAreas count="1">
        <pivotArea type="data" outline="0" collapsedLevelsAreSubtotals="1" fieldPosition="0">
          <references count="2">
            <reference field="4294967294" count="1" selected="0">
              <x v="4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9">
      <pivotAreas count="1">
        <pivotArea type="data" outline="0" collapsedLevelsAreSubtotals="1" fieldPosition="0">
          <references count="2">
            <reference field="4294967294" count="1" selected="0">
              <x v="5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8">
      <pivotAreas count="1">
        <pivotArea type="data" outline="0" collapsedLevelsAreSubtotals="1" fieldPosition="0">
          <references count="2">
            <reference field="4294967294" count="1" selected="0">
              <x v="6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7">
      <pivotAreas count="1">
        <pivotArea type="data" outline="0" collapsedLevelsAreSubtotals="1" fieldPosition="0">
          <references count="2">
            <reference field="4294967294" count="1" selected="0">
              <x v="7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6">
      <pivotAreas count="1">
        <pivotArea type="data" outline="0" collapsedLevelsAreSubtotals="1" fieldPosition="0">
          <references count="2">
            <reference field="4294967294" count="1" selected="0">
              <x v="8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5">
      <pivotAreas count="1">
        <pivotArea type="data" outline="0" collapsedLevelsAreSubtotals="1" fieldPosition="0">
          <references count="2">
            <reference field="4294967294" count="1" selected="0">
              <x v="9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4">
      <pivotAreas count="1">
        <pivotArea type="data" outline="0" collapsedLevelsAreSubtotals="1" fieldPosition="0">
          <references count="2">
            <reference field="4294967294" count="1" selected="0">
              <x v="1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3">
      <pivotAreas count="1">
        <pivotArea type="data" outline="0" collapsedLevelsAreSubtotals="1" fieldPosition="0">
          <references count="2">
            <reference field="4294967294" count="1" selected="0">
              <x v="11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2">
      <pivotAreas count="1">
        <pivotArea type="data" outline="0" collapsedLevelsAreSubtotals="1" fieldPosition="0">
          <references count="2">
            <reference field="4294967294" count="1" selected="0">
              <x v="12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1">
      <pivotAreas count="1">
        <pivotArea type="data" outline="0" collapsedLevelsAreSubtotals="1" fieldPosition="0">
          <references count="2">
            <reference field="4294967294" count="1" selected="0">
              <x v="13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90">
      <pivotAreas count="1">
        <pivotArea type="data" outline="0" collapsedLevelsAreSubtotals="1" fieldPosition="0">
          <references count="2">
            <reference field="4294967294" count="1" selected="0">
              <x v="14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89">
      <pivotAreas count="1">
        <pivotArea type="data" outline="0" collapsedLevelsAreSubtotals="1" fieldPosition="0">
          <references count="2">
            <reference field="4294967294" count="1" selected="0">
              <x v="20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88">
      <pivotAreas count="1">
        <pivotArea type="data" outline="0" collapsedLevelsAreSubtotals="1" fieldPosition="0">
          <references count="2">
            <reference field="4294967294" count="1" selected="0">
              <x v="19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87">
      <pivotAreas count="1">
        <pivotArea type="data" outline="0" collapsedLevelsAreSubtotals="1" fieldPosition="0">
          <references count="2">
            <reference field="4294967294" count="1" selected="0">
              <x v="18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86">
      <pivotAreas count="1">
        <pivotArea type="data" outline="0" collapsedLevelsAreSubtotals="1" fieldPosition="0">
          <references count="2">
            <reference field="4294967294" count="1" selected="0">
              <x v="17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85">
      <pivotAreas count="1">
        <pivotArea type="data" outline="0" collapsedLevelsAreSubtotals="1" fieldPosition="0">
          <references count="2">
            <reference field="4294967294" count="1" selected="0">
              <x v="16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  <conditionalFormat priority="84">
      <pivotAreas count="1">
        <pivotArea type="data" outline="0" collapsedLevelsAreSubtotals="1" fieldPosition="0">
          <references count="2">
            <reference field="4294967294" count="1" selected="0">
              <x v="15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cbpp.org/research/2021-federal-rental-assistance-factsheets-sources-and-methodolog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www.cbpp.org/research/2021-federal-rental-assistance-factsheets-sources-and-methodolog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pp.org/research/2017-housing-choice-voucher-program-factsheets-sources-and-methodolog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pp.org/research/2021-federal-rental-assistance-factsheets-sources-and-methodology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4"/>
  <sheetViews>
    <sheetView topLeftCell="A29" zoomScaleNormal="100" workbookViewId="0">
      <selection activeCell="P49" sqref="P49"/>
    </sheetView>
  </sheetViews>
  <sheetFormatPr defaultColWidth="12.7109375" defaultRowHeight="15" customHeight="1"/>
  <cols>
    <col min="1" max="2" width="10.7109375" customWidth="1"/>
    <col min="3" max="3" width="13.140625" customWidth="1"/>
    <col min="4" max="4" width="36.28515625" customWidth="1"/>
    <col min="5" max="5" width="43" bestFit="1" customWidth="1"/>
    <col min="6" max="6" width="34.42578125" customWidth="1"/>
    <col min="7" max="7" width="31.7109375" customWidth="1"/>
    <col min="8" max="8" width="46.140625" customWidth="1"/>
    <col min="9" max="9" width="36.42578125" customWidth="1"/>
    <col min="10" max="11" width="56.7109375" customWidth="1"/>
    <col min="12" max="12" width="57.7109375" customWidth="1"/>
    <col min="13" max="13" width="48.7109375" customWidth="1"/>
    <col min="14" max="14" width="56.28515625" customWidth="1"/>
    <col min="15" max="15" width="40.140625" customWidth="1"/>
    <col min="16" max="16" width="52.7109375" customWidth="1"/>
    <col min="17" max="17" width="70" customWidth="1"/>
    <col min="18" max="18" width="66" customWidth="1"/>
    <col min="19" max="19" width="29" customWidth="1"/>
    <col min="20" max="20" width="28.7109375" customWidth="1"/>
    <col min="21" max="21" width="35.42578125" customWidth="1"/>
    <col min="22" max="22" width="35.7109375" customWidth="1"/>
    <col min="23" max="23" width="45.42578125" customWidth="1"/>
    <col min="24" max="24" width="54.7109375" customWidth="1"/>
    <col min="25" max="25" width="34.7109375" customWidth="1"/>
    <col min="26" max="26" width="10.7109375" customWidth="1"/>
  </cols>
  <sheetData>
    <row r="1" spans="1:9" ht="12.75" customHeight="1">
      <c r="A1" s="1" t="s">
        <v>0</v>
      </c>
      <c r="B1" s="1"/>
      <c r="C1" s="2" t="s">
        <v>1</v>
      </c>
      <c r="D1" s="2" t="s">
        <v>2</v>
      </c>
    </row>
    <row r="2" spans="1:9" ht="12.75" customHeight="1">
      <c r="A2" s="3" t="s">
        <v>3</v>
      </c>
      <c r="B2" s="3"/>
      <c r="C2" s="4" t="s">
        <v>4</v>
      </c>
      <c r="D2" s="5">
        <v>4</v>
      </c>
      <c r="E2" s="5">
        <v>4</v>
      </c>
    </row>
    <row r="3" spans="1:9" ht="12.75" customHeight="1">
      <c r="A3" s="3" t="s">
        <v>3</v>
      </c>
      <c r="B3" s="3"/>
      <c r="C3" s="4" t="s">
        <v>3</v>
      </c>
      <c r="D3" s="5">
        <v>3</v>
      </c>
      <c r="E3" s="5">
        <v>3</v>
      </c>
    </row>
    <row r="4" spans="1:9" ht="12.75" customHeight="1">
      <c r="A4" s="4" t="s">
        <v>5</v>
      </c>
      <c r="B4" s="4"/>
      <c r="C4" s="4" t="s">
        <v>3</v>
      </c>
      <c r="D4" s="5">
        <v>2</v>
      </c>
      <c r="E4" s="5">
        <v>2</v>
      </c>
    </row>
    <row r="5" spans="1:9" ht="12.75" customHeight="1">
      <c r="A5" s="4" t="s">
        <v>5</v>
      </c>
      <c r="B5" s="4"/>
      <c r="C5" s="4" t="s">
        <v>4</v>
      </c>
      <c r="D5" s="5">
        <v>1</v>
      </c>
      <c r="E5" s="5">
        <v>1</v>
      </c>
    </row>
    <row r="6" spans="1:9" ht="12.75" customHeight="1"/>
    <row r="7" spans="1:9" ht="12.75" customHeight="1"/>
    <row r="8" spans="1:9" ht="12.75" customHeight="1"/>
    <row r="9" spans="1:9" ht="12.75" customHeight="1">
      <c r="C9" s="6" t="s">
        <v>6</v>
      </c>
      <c r="G9" s="7" t="s">
        <v>7</v>
      </c>
    </row>
    <row r="10" spans="1:9" ht="12.75" customHeight="1">
      <c r="C10" s="6"/>
    </row>
    <row r="11" spans="1:9" ht="12.75" customHeight="1">
      <c r="A11" s="7" t="s">
        <v>8</v>
      </c>
      <c r="C11" s="146"/>
      <c r="D11" s="147" t="s">
        <v>9</v>
      </c>
      <c r="E11" s="152"/>
      <c r="F11" s="152"/>
      <c r="G11" s="152"/>
      <c r="H11" s="152"/>
      <c r="I11" s="148"/>
    </row>
    <row r="12" spans="1:9" ht="12.75" customHeight="1">
      <c r="C12" s="147" t="s">
        <v>2</v>
      </c>
      <c r="D12" s="146" t="s">
        <v>10</v>
      </c>
      <c r="E12" s="153" t="s">
        <v>11</v>
      </c>
      <c r="F12" s="153" t="s">
        <v>12</v>
      </c>
      <c r="G12" s="153" t="s">
        <v>13</v>
      </c>
      <c r="H12" s="153" t="s">
        <v>14</v>
      </c>
      <c r="I12" s="149" t="s">
        <v>15</v>
      </c>
    </row>
    <row r="13" spans="1:9" ht="12.75" customHeight="1">
      <c r="C13" s="146">
        <v>1</v>
      </c>
      <c r="D13" s="192">
        <v>8</v>
      </c>
      <c r="E13" s="193">
        <v>2.5502637495384102E-3</v>
      </c>
      <c r="F13" s="193">
        <v>3777.5333333333333</v>
      </c>
      <c r="G13" s="193">
        <v>1.5584267075866916</v>
      </c>
      <c r="H13" s="193">
        <v>12401.266666666666</v>
      </c>
      <c r="I13" s="194">
        <v>6.373899747577096</v>
      </c>
    </row>
    <row r="14" spans="1:9" ht="12.75" customHeight="1">
      <c r="A14" s="9" t="s">
        <v>16</v>
      </c>
      <c r="C14" s="150">
        <v>2</v>
      </c>
      <c r="D14" s="195">
        <v>8</v>
      </c>
      <c r="E14" s="196">
        <v>3.4281941237685881E-3</v>
      </c>
      <c r="F14" s="196">
        <v>2428.818181818182</v>
      </c>
      <c r="G14" s="196">
        <v>3.7777399031769452</v>
      </c>
      <c r="H14" s="196">
        <v>10629.818181818182</v>
      </c>
      <c r="I14" s="197">
        <v>22.094281456725994</v>
      </c>
    </row>
    <row r="15" spans="1:9" ht="12.75" customHeight="1">
      <c r="A15" s="7" t="s">
        <v>17</v>
      </c>
      <c r="C15" s="150">
        <v>3</v>
      </c>
      <c r="D15" s="195">
        <v>30.5</v>
      </c>
      <c r="E15" s="196">
        <v>4.2610816712140967E-2</v>
      </c>
      <c r="F15" s="196">
        <v>2912.3571428571427</v>
      </c>
      <c r="G15" s="196">
        <v>3.7197421597551608</v>
      </c>
      <c r="H15" s="196">
        <v>11250.571428571429</v>
      </c>
      <c r="I15" s="197">
        <v>24.08746254409164</v>
      </c>
    </row>
    <row r="16" spans="1:9" ht="12.75" customHeight="1">
      <c r="C16" s="150">
        <v>4</v>
      </c>
      <c r="D16" s="195">
        <v>50.636363636363633</v>
      </c>
      <c r="E16" s="196">
        <v>2.7957370439972675E-2</v>
      </c>
      <c r="F16" s="196">
        <v>2936</v>
      </c>
      <c r="G16" s="196">
        <v>1.7229955402832347</v>
      </c>
      <c r="H16" s="196">
        <v>13004.09090909091</v>
      </c>
      <c r="I16" s="197">
        <v>9.144365537498043</v>
      </c>
    </row>
    <row r="17" spans="3:12" ht="12.75" customHeight="1">
      <c r="C17" s="151" t="s">
        <v>18</v>
      </c>
      <c r="D17" s="198">
        <v>27.121951219512194</v>
      </c>
      <c r="E17" s="199">
        <v>1.9216600008121639E-2</v>
      </c>
      <c r="F17" s="199">
        <v>3067.627450980392</v>
      </c>
      <c r="G17" s="199">
        <v>2.6658996221261679</v>
      </c>
      <c r="H17" s="199">
        <v>11833.333333333334</v>
      </c>
      <c r="I17" s="200">
        <v>15.224668407204</v>
      </c>
    </row>
    <row r="18" spans="3:12" ht="12.75" customHeight="1">
      <c r="C18" s="93"/>
      <c r="D18" s="93"/>
      <c r="E18" s="93"/>
      <c r="F18" s="93"/>
      <c r="G18" s="93"/>
    </row>
    <row r="19" spans="3:12" ht="12.75" customHeight="1">
      <c r="C19" s="93"/>
      <c r="D19" s="93"/>
      <c r="E19" s="93"/>
      <c r="F19" s="93"/>
      <c r="G19" s="93"/>
    </row>
    <row r="20" spans="3:12" ht="12.75" customHeight="1">
      <c r="C20" s="6" t="s">
        <v>19</v>
      </c>
      <c r="D20" s="7" t="s">
        <v>20</v>
      </c>
      <c r="E20" s="7"/>
      <c r="F20" s="201" t="s">
        <v>21</v>
      </c>
      <c r="G20" s="202"/>
      <c r="H20" s="7"/>
      <c r="I20" s="7" t="s">
        <v>22</v>
      </c>
    </row>
    <row r="21" spans="3:12" ht="12.75" customHeight="1">
      <c r="C21" s="6"/>
      <c r="E21" s="98" t="s">
        <v>23</v>
      </c>
    </row>
    <row r="22" spans="3:12" ht="12.75" customHeight="1">
      <c r="C22" s="146"/>
      <c r="D22" s="147" t="s">
        <v>9</v>
      </c>
      <c r="E22" s="152"/>
      <c r="F22" s="152"/>
      <c r="G22" s="152"/>
      <c r="H22" s="152"/>
      <c r="I22" s="152"/>
      <c r="J22" s="152"/>
      <c r="K22" s="152"/>
      <c r="L22" s="148"/>
    </row>
    <row r="23" spans="3:12" ht="12.75" customHeight="1">
      <c r="C23" s="147" t="s">
        <v>2</v>
      </c>
      <c r="D23" s="154" t="s">
        <v>24</v>
      </c>
      <c r="E23" s="155" t="s">
        <v>25</v>
      </c>
      <c r="F23" s="153" t="s">
        <v>26</v>
      </c>
      <c r="G23" s="153" t="s">
        <v>27</v>
      </c>
      <c r="H23" s="153" t="s">
        <v>28</v>
      </c>
      <c r="I23" s="153" t="s">
        <v>29</v>
      </c>
      <c r="J23" s="153" t="s">
        <v>30</v>
      </c>
      <c r="K23" s="153" t="s">
        <v>31</v>
      </c>
      <c r="L23" s="149" t="s">
        <v>32</v>
      </c>
    </row>
    <row r="24" spans="3:12" ht="12.75" customHeight="1">
      <c r="C24" s="146">
        <v>1</v>
      </c>
      <c r="D24" s="192">
        <v>1121.9333333333334</v>
      </c>
      <c r="E24" s="193">
        <v>24.866666666666667</v>
      </c>
      <c r="F24" s="193">
        <v>53086.133333333331</v>
      </c>
      <c r="G24" s="193">
        <v>257125.86666666667</v>
      </c>
      <c r="H24" s="193">
        <v>55.6</v>
      </c>
      <c r="I24" s="193">
        <v>29008</v>
      </c>
      <c r="J24" s="193">
        <v>33.733333333333334</v>
      </c>
      <c r="K24" s="193">
        <v>100.66666666666667</v>
      </c>
      <c r="L24" s="194">
        <v>93.066666666666663</v>
      </c>
    </row>
    <row r="25" spans="3:12" ht="12.75" customHeight="1">
      <c r="C25" s="150">
        <v>2</v>
      </c>
      <c r="D25" s="195">
        <v>985.81818181818187</v>
      </c>
      <c r="E25" s="196">
        <v>25.4</v>
      </c>
      <c r="F25" s="196">
        <v>47331.199999999997</v>
      </c>
      <c r="G25" s="196">
        <v>75958</v>
      </c>
      <c r="H25" s="196">
        <v>72.727272727272734</v>
      </c>
      <c r="I25" s="196">
        <v>28370</v>
      </c>
      <c r="J25" s="196">
        <v>41</v>
      </c>
      <c r="K25" s="196">
        <v>101.54545454545455</v>
      </c>
      <c r="L25" s="197">
        <v>97.272727272727266</v>
      </c>
    </row>
    <row r="26" spans="3:12" ht="12.75" customHeight="1">
      <c r="C26" s="150">
        <v>3</v>
      </c>
      <c r="D26" s="195">
        <v>821.78571428571433</v>
      </c>
      <c r="E26" s="196">
        <v>26.5</v>
      </c>
      <c r="F26" s="196">
        <v>39333.285714285717</v>
      </c>
      <c r="G26" s="196">
        <v>71985.71428571429</v>
      </c>
      <c r="H26" s="196">
        <v>69.214285714285708</v>
      </c>
      <c r="I26" s="196">
        <v>26967.142857142859</v>
      </c>
      <c r="J26" s="196">
        <v>41.785714285714285</v>
      </c>
      <c r="K26" s="196">
        <v>104</v>
      </c>
      <c r="L26" s="197">
        <v>99.428571428571431</v>
      </c>
    </row>
    <row r="27" spans="3:12" ht="12.75" customHeight="1">
      <c r="C27" s="150">
        <v>4</v>
      </c>
      <c r="D27" s="195">
        <v>994.27272727272725</v>
      </c>
      <c r="E27" s="196">
        <v>25.818181818181817</v>
      </c>
      <c r="F27" s="196">
        <v>49124.090909090912</v>
      </c>
      <c r="G27" s="196">
        <v>154793.90909090909</v>
      </c>
      <c r="H27" s="196">
        <v>56.090909090909093</v>
      </c>
      <c r="I27" s="196">
        <v>28441.81818181818</v>
      </c>
      <c r="J27" s="196">
        <v>33.18181818181818</v>
      </c>
      <c r="K27" s="196">
        <v>101.36363636363636</v>
      </c>
      <c r="L27" s="197">
        <v>94.181818181818187</v>
      </c>
    </row>
    <row r="28" spans="3:12" ht="12.75" customHeight="1">
      <c r="C28" s="151" t="s">
        <v>18</v>
      </c>
      <c r="D28" s="198">
        <v>982.64705882352939</v>
      </c>
      <c r="E28" s="199">
        <v>25.64</v>
      </c>
      <c r="F28" s="199">
        <v>47212.7</v>
      </c>
      <c r="G28" s="199">
        <v>146540.01999999999</v>
      </c>
      <c r="H28" s="199">
        <v>63.137254901960787</v>
      </c>
      <c r="I28" s="199">
        <v>28184.400000000001</v>
      </c>
      <c r="J28" s="199">
        <v>37.32</v>
      </c>
      <c r="K28" s="199">
        <v>101.92156862745098</v>
      </c>
      <c r="L28" s="200">
        <v>95.960784313725483</v>
      </c>
    </row>
    <row r="29" spans="3:12" ht="12.75" customHeight="1">
      <c r="C29" s="6"/>
    </row>
    <row r="30" spans="3:12" ht="12.75" customHeight="1">
      <c r="C30" s="6"/>
    </row>
    <row r="31" spans="3:12" ht="12.75" customHeight="1"/>
    <row r="32" spans="3:12" ht="12.75" customHeight="1">
      <c r="C32" s="8"/>
    </row>
    <row r="33" spans="3:24" ht="12.75" customHeight="1">
      <c r="C33" s="10" t="s">
        <v>33</v>
      </c>
    </row>
    <row r="34" spans="3:24" ht="12.75" customHeight="1">
      <c r="C34" s="10"/>
    </row>
    <row r="35" spans="3:24" ht="12.75" customHeight="1">
      <c r="C35" s="157" t="s">
        <v>34</v>
      </c>
      <c r="D35" s="158" t="s">
        <v>35</v>
      </c>
    </row>
    <row r="36" spans="3:24" ht="12.75" customHeight="1">
      <c r="C36" s="157" t="s">
        <v>36</v>
      </c>
      <c r="D36" s="158" t="s">
        <v>37</v>
      </c>
      <c r="E36" s="7"/>
      <c r="F36" s="7"/>
      <c r="G36" s="7"/>
      <c r="H36" s="7"/>
      <c r="I36" s="7"/>
      <c r="J36" s="201" t="s">
        <v>38</v>
      </c>
      <c r="K36" s="202"/>
      <c r="L36" s="7" t="s">
        <v>39</v>
      </c>
      <c r="M36" s="7" t="s">
        <v>40</v>
      </c>
      <c r="N36" s="7" t="s">
        <v>41</v>
      </c>
    </row>
    <row r="37" spans="3:24" ht="12.75" customHeight="1">
      <c r="G37" s="98" t="s">
        <v>42</v>
      </c>
      <c r="I37" s="98" t="s">
        <v>43</v>
      </c>
      <c r="J37" s="7"/>
      <c r="L37" s="142" t="s">
        <v>44</v>
      </c>
      <c r="M37" s="7"/>
      <c r="N37" s="7"/>
    </row>
    <row r="38" spans="3:24" ht="12.75" customHeight="1">
      <c r="C38" s="146"/>
      <c r="D38" s="147" t="s">
        <v>9</v>
      </c>
      <c r="E38" s="152"/>
      <c r="F38" s="152"/>
      <c r="G38" s="152"/>
      <c r="H38" s="152"/>
      <c r="I38" s="152"/>
      <c r="J38" s="152"/>
      <c r="K38" s="152"/>
      <c r="L38" s="152"/>
      <c r="M38" s="152"/>
      <c r="N38" s="148"/>
    </row>
    <row r="39" spans="3:24" ht="12.75" customHeight="1">
      <c r="C39" s="147" t="s">
        <v>2</v>
      </c>
      <c r="D39" s="154" t="s">
        <v>45</v>
      </c>
      <c r="E39" s="153" t="s">
        <v>46</v>
      </c>
      <c r="F39" s="153" t="s">
        <v>47</v>
      </c>
      <c r="G39" s="155" t="s">
        <v>48</v>
      </c>
      <c r="H39" s="155" t="s">
        <v>49</v>
      </c>
      <c r="I39" s="155" t="s">
        <v>50</v>
      </c>
      <c r="J39" s="155" t="s">
        <v>51</v>
      </c>
      <c r="K39" s="155" t="s">
        <v>52</v>
      </c>
      <c r="L39" s="153" t="s">
        <v>53</v>
      </c>
      <c r="M39" s="155" t="s">
        <v>54</v>
      </c>
      <c r="N39" s="149" t="s">
        <v>55</v>
      </c>
    </row>
    <row r="40" spans="3:24" ht="12.75" customHeight="1">
      <c r="C40" s="146">
        <v>1</v>
      </c>
      <c r="D40" s="192">
        <v>31.933333333333334</v>
      </c>
      <c r="E40" s="193">
        <v>6.2666666666666666</v>
      </c>
      <c r="F40" s="193">
        <v>1.4</v>
      </c>
      <c r="G40" s="193">
        <v>113321.06666666667</v>
      </c>
      <c r="H40" s="193">
        <v>0.26666666666666666</v>
      </c>
      <c r="I40" s="193">
        <v>119.63571428571427</v>
      </c>
      <c r="J40" s="193">
        <v>303256</v>
      </c>
      <c r="K40" s="193">
        <v>1146</v>
      </c>
      <c r="L40" s="193">
        <v>108820</v>
      </c>
      <c r="M40" s="193">
        <v>0.20089287617186014</v>
      </c>
      <c r="N40" s="194">
        <v>0.34716379648229251</v>
      </c>
    </row>
    <row r="41" spans="3:24" ht="12.75" customHeight="1">
      <c r="C41" s="150">
        <v>2</v>
      </c>
      <c r="D41" s="195">
        <v>23.8</v>
      </c>
      <c r="E41" s="196">
        <v>5.0999999999999996</v>
      </c>
      <c r="F41" s="196">
        <v>2.2999999999999998</v>
      </c>
      <c r="G41" s="196">
        <v>25946.7</v>
      </c>
      <c r="H41" s="196">
        <v>0.2</v>
      </c>
      <c r="I41" s="196">
        <v>127.81999999999998</v>
      </c>
      <c r="J41" s="196">
        <v>270735.40000000002</v>
      </c>
      <c r="K41" s="196">
        <v>1011</v>
      </c>
      <c r="L41" s="196">
        <v>42630</v>
      </c>
      <c r="M41" s="196">
        <v>0.12984285445606125</v>
      </c>
      <c r="N41" s="197">
        <v>0.37658390679290077</v>
      </c>
    </row>
    <row r="42" spans="3:24" ht="12.75" customHeight="1">
      <c r="C42" s="150">
        <v>3</v>
      </c>
      <c r="D42" s="195">
        <v>25.357142857142858</v>
      </c>
      <c r="E42" s="196">
        <v>5</v>
      </c>
      <c r="F42" s="196">
        <v>1.7142857142857142</v>
      </c>
      <c r="G42" s="196">
        <v>28037.142857142859</v>
      </c>
      <c r="H42" s="196">
        <v>7.1428571428571425E-2</v>
      </c>
      <c r="I42" s="196">
        <v>92.721428571428575</v>
      </c>
      <c r="J42" s="196">
        <v>198635.57142857142</v>
      </c>
      <c r="K42" s="196">
        <v>889.28571428571433</v>
      </c>
      <c r="L42" s="196">
        <v>41785.714285714283</v>
      </c>
      <c r="M42" s="196">
        <v>0.12402844508813556</v>
      </c>
      <c r="N42" s="197">
        <v>0.33085672216712775</v>
      </c>
    </row>
    <row r="43" spans="3:24" ht="12.75" customHeight="1">
      <c r="C43" s="150">
        <v>4</v>
      </c>
      <c r="D43" s="195">
        <v>32.545454545454547</v>
      </c>
      <c r="E43" s="196">
        <v>6.7272727272727275</v>
      </c>
      <c r="F43" s="196">
        <v>1.4545454545454546</v>
      </c>
      <c r="G43" s="196">
        <v>118485.72727272728</v>
      </c>
      <c r="H43" s="196">
        <v>0.18181818181818182</v>
      </c>
      <c r="I43" s="196">
        <v>104.49090909090908</v>
      </c>
      <c r="J43" s="196">
        <v>254365.81818181818</v>
      </c>
      <c r="K43" s="196">
        <v>1106.3636363636363</v>
      </c>
      <c r="L43" s="196">
        <v>71390.909090909088</v>
      </c>
      <c r="M43" s="196">
        <v>0.17004147132832648</v>
      </c>
      <c r="N43" s="197">
        <v>0.34533968821345701</v>
      </c>
    </row>
    <row r="44" spans="3:24" ht="12.75" customHeight="1">
      <c r="C44" s="151" t="s">
        <v>18</v>
      </c>
      <c r="D44" s="198">
        <v>28.6</v>
      </c>
      <c r="E44" s="199">
        <v>5.78</v>
      </c>
      <c r="F44" s="199">
        <v>1.68</v>
      </c>
      <c r="G44" s="199">
        <v>73102.92</v>
      </c>
      <c r="H44" s="199">
        <v>0.18</v>
      </c>
      <c r="I44" s="199">
        <v>110.21632653061222</v>
      </c>
      <c r="J44" s="199">
        <v>256702.32</v>
      </c>
      <c r="K44" s="199">
        <v>1038.4000000000001</v>
      </c>
      <c r="L44" s="199">
        <v>68578</v>
      </c>
      <c r="M44" s="199">
        <v>0.15837352205968011</v>
      </c>
      <c r="N44" s="200">
        <v>0.34808053391702415</v>
      </c>
    </row>
    <row r="45" spans="3:24" ht="12.75" customHeight="1"/>
    <row r="46" spans="3:24" ht="12.75" customHeight="1">
      <c r="D46" s="7" t="s">
        <v>56</v>
      </c>
    </row>
    <row r="47" spans="3:24" ht="12.75" customHeight="1">
      <c r="D47" s="98" t="s">
        <v>57</v>
      </c>
      <c r="E47" s="98" t="s">
        <v>57</v>
      </c>
      <c r="J47" s="98" t="s">
        <v>58</v>
      </c>
      <c r="M47" s="98" t="s">
        <v>59</v>
      </c>
    </row>
    <row r="48" spans="3:24" ht="12.75" customHeight="1">
      <c r="C48" s="146"/>
      <c r="D48" s="147" t="s">
        <v>60</v>
      </c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48"/>
    </row>
    <row r="49" spans="3:24" ht="12.75" customHeight="1">
      <c r="C49" s="147" t="s">
        <v>2</v>
      </c>
      <c r="D49" s="154" t="s">
        <v>61</v>
      </c>
      <c r="E49" s="153" t="s">
        <v>62</v>
      </c>
      <c r="F49" s="153" t="s">
        <v>63</v>
      </c>
      <c r="G49" s="153" t="s">
        <v>64</v>
      </c>
      <c r="H49" s="153" t="s">
        <v>65</v>
      </c>
      <c r="I49" s="155" t="s">
        <v>66</v>
      </c>
      <c r="J49" s="155" t="s">
        <v>67</v>
      </c>
      <c r="K49" s="153" t="s">
        <v>68</v>
      </c>
      <c r="L49" s="153" t="s">
        <v>69</v>
      </c>
      <c r="M49" s="153" t="s">
        <v>70</v>
      </c>
      <c r="N49" s="153" t="s">
        <v>71</v>
      </c>
      <c r="O49" s="153" t="s">
        <v>72</v>
      </c>
      <c r="P49" s="153" t="s">
        <v>73</v>
      </c>
      <c r="Q49" s="153" t="s">
        <v>74</v>
      </c>
      <c r="R49" s="153" t="s">
        <v>75</v>
      </c>
      <c r="S49" s="153" t="s">
        <v>76</v>
      </c>
      <c r="T49" s="153" t="s">
        <v>77</v>
      </c>
      <c r="U49" s="153" t="s">
        <v>78</v>
      </c>
      <c r="V49" s="153" t="s">
        <v>79</v>
      </c>
      <c r="W49" s="153" t="s">
        <v>80</v>
      </c>
      <c r="X49" s="149" t="s">
        <v>81</v>
      </c>
    </row>
    <row r="50" spans="3:24" ht="12.75" customHeight="1">
      <c r="C50" s="146">
        <v>1</v>
      </c>
      <c r="D50" s="192">
        <v>1775866666.6666667</v>
      </c>
      <c r="E50" s="193">
        <v>23976.666666666668</v>
      </c>
      <c r="F50" s="193">
        <v>59820</v>
      </c>
      <c r="G50" s="193">
        <v>15</v>
      </c>
      <c r="H50" s="193">
        <v>7.8E-2</v>
      </c>
      <c r="I50" s="193">
        <v>0.13</v>
      </c>
      <c r="J50" s="193">
        <v>66386666.666666664</v>
      </c>
      <c r="K50" s="193">
        <v>0.16999999999999996</v>
      </c>
      <c r="L50" s="193">
        <v>7013.333333333333</v>
      </c>
      <c r="M50" s="193">
        <v>76686.666666666672</v>
      </c>
      <c r="N50" s="193">
        <v>0.49133333333333334</v>
      </c>
      <c r="O50" s="193">
        <v>0.67400000000000004</v>
      </c>
      <c r="P50" s="193">
        <v>102880</v>
      </c>
      <c r="Q50" s="193">
        <v>5.8</v>
      </c>
      <c r="R50" s="193">
        <v>33080</v>
      </c>
      <c r="S50" s="193">
        <v>73153.333333333328</v>
      </c>
      <c r="T50" s="193">
        <v>0.38100000000000012</v>
      </c>
      <c r="U50" s="193">
        <v>9.8000000000000018E-2</v>
      </c>
      <c r="V50" s="193">
        <v>0.37733333333333335</v>
      </c>
      <c r="W50" s="193">
        <v>55030.769230769234</v>
      </c>
      <c r="X50" s="194">
        <v>42546666.666666664</v>
      </c>
    </row>
    <row r="51" spans="3:24" ht="12.75" customHeight="1">
      <c r="C51" s="150">
        <v>2</v>
      </c>
      <c r="D51" s="195">
        <v>545272727.27272725</v>
      </c>
      <c r="E51" s="196">
        <v>4737.272727272727</v>
      </c>
      <c r="F51" s="196">
        <v>59736.36363636364</v>
      </c>
      <c r="G51" s="196">
        <v>11</v>
      </c>
      <c r="H51" s="196">
        <v>7.7999999999999986E-2</v>
      </c>
      <c r="I51" s="196">
        <v>0.30909090909090914</v>
      </c>
      <c r="J51" s="196">
        <v>18690909.09090909</v>
      </c>
      <c r="K51" s="196">
        <v>0.16999999999999996</v>
      </c>
      <c r="L51" s="196">
        <v>3245.4545454545455</v>
      </c>
      <c r="M51" s="196">
        <v>25418.18181818182</v>
      </c>
      <c r="N51" s="196">
        <v>0.31727272727272726</v>
      </c>
      <c r="O51" s="196">
        <v>0.70272727272727264</v>
      </c>
      <c r="P51" s="196">
        <v>18372.727272727272</v>
      </c>
      <c r="Q51" s="196">
        <v>3.7272727272727271</v>
      </c>
      <c r="R51" s="196">
        <v>11145.454545454546</v>
      </c>
      <c r="S51" s="196">
        <v>23763.636363636364</v>
      </c>
      <c r="T51" s="196">
        <v>0.38100000000000006</v>
      </c>
      <c r="U51" s="196">
        <v>9.799999999999999E-2</v>
      </c>
      <c r="V51" s="196">
        <v>0.37181818181818188</v>
      </c>
      <c r="W51" s="196">
        <v>9700</v>
      </c>
      <c r="X51" s="197">
        <v>15181818.181818182</v>
      </c>
    </row>
    <row r="52" spans="3:24" ht="12.75" customHeight="1">
      <c r="C52" s="150">
        <v>3</v>
      </c>
      <c r="D52" s="195">
        <v>393928571.4285714</v>
      </c>
      <c r="E52" s="196">
        <v>4339.2857142857147</v>
      </c>
      <c r="F52" s="196">
        <v>53492.857142857145</v>
      </c>
      <c r="G52" s="196">
        <v>14</v>
      </c>
      <c r="H52" s="196">
        <v>7.7999999999999986E-2</v>
      </c>
      <c r="I52" s="196">
        <v>0.20714285714285716</v>
      </c>
      <c r="J52" s="196">
        <v>13135714.285714285</v>
      </c>
      <c r="K52" s="196">
        <v>0.16999999999999996</v>
      </c>
      <c r="L52" s="196">
        <v>4585.7142857142853</v>
      </c>
      <c r="M52" s="196">
        <v>21800</v>
      </c>
      <c r="N52" s="196">
        <v>0.36428571428571427</v>
      </c>
      <c r="O52" s="196">
        <v>0.69285714285714284</v>
      </c>
      <c r="P52" s="196">
        <v>29235.714285714286</v>
      </c>
      <c r="Q52" s="196">
        <v>4.3571428571428568</v>
      </c>
      <c r="R52" s="196">
        <v>10892.857142857143</v>
      </c>
      <c r="S52" s="196">
        <v>24485.714285714286</v>
      </c>
      <c r="T52" s="196">
        <v>0.38100000000000012</v>
      </c>
      <c r="U52" s="196">
        <v>9.8000000000000004E-2</v>
      </c>
      <c r="V52" s="196">
        <v>0.42999999999999988</v>
      </c>
      <c r="W52" s="196">
        <v>10623.076923076924</v>
      </c>
      <c r="X52" s="197">
        <v>22950000</v>
      </c>
    </row>
    <row r="53" spans="3:24" ht="12.75" customHeight="1">
      <c r="C53" s="150">
        <v>4</v>
      </c>
      <c r="D53" s="195">
        <v>883090909.09090912</v>
      </c>
      <c r="E53" s="196">
        <v>9388.181818181818</v>
      </c>
      <c r="F53" s="196">
        <v>58559.090909090912</v>
      </c>
      <c r="G53" s="196">
        <v>11</v>
      </c>
      <c r="H53" s="196">
        <v>7.7999999999999986E-2</v>
      </c>
      <c r="I53" s="196">
        <v>0.11909090909090912</v>
      </c>
      <c r="J53" s="196">
        <v>35118181.81818182</v>
      </c>
      <c r="K53" s="196">
        <v>0.16999999999999996</v>
      </c>
      <c r="L53" s="196">
        <v>5409.090909090909</v>
      </c>
      <c r="M53" s="196">
        <v>42890.909090909088</v>
      </c>
      <c r="N53" s="196">
        <v>0.48727272727272725</v>
      </c>
      <c r="O53" s="196">
        <v>0.6763636363636365</v>
      </c>
      <c r="P53" s="196">
        <v>46672.727272727272</v>
      </c>
      <c r="Q53" s="196">
        <v>7.9090909090909092</v>
      </c>
      <c r="R53" s="196">
        <v>20600</v>
      </c>
      <c r="S53" s="196">
        <v>45590.909090909088</v>
      </c>
      <c r="T53" s="196">
        <v>0.38100000000000006</v>
      </c>
      <c r="U53" s="196">
        <v>9.799999999999999E-2</v>
      </c>
      <c r="V53" s="196">
        <v>0.39363636363636362</v>
      </c>
      <c r="W53" s="196">
        <v>10290.90909090909</v>
      </c>
      <c r="X53" s="197">
        <v>31436363.636363637</v>
      </c>
    </row>
    <row r="54" spans="3:24" ht="12.75" customHeight="1">
      <c r="C54" s="151" t="s">
        <v>18</v>
      </c>
      <c r="D54" s="198">
        <v>938529411.7647059</v>
      </c>
      <c r="E54" s="199">
        <v>11289.803921568628</v>
      </c>
      <c r="F54" s="199">
        <v>57793.137254901958</v>
      </c>
      <c r="G54" s="199">
        <v>51</v>
      </c>
      <c r="H54" s="199">
        <v>7.7999999999999931E-2</v>
      </c>
      <c r="I54" s="199">
        <v>0.18745098039215682</v>
      </c>
      <c r="J54" s="199">
        <v>34737254.901960783</v>
      </c>
      <c r="K54" s="199">
        <v>0.16999999999999996</v>
      </c>
      <c r="L54" s="199">
        <v>5188.2352941176468</v>
      </c>
      <c r="M54" s="199">
        <v>43272.549019607846</v>
      </c>
      <c r="N54" s="199">
        <v>0.4180392156862745</v>
      </c>
      <c r="O54" s="199">
        <v>0.6858823529411765</v>
      </c>
      <c r="P54" s="199">
        <v>52313.725490196077</v>
      </c>
      <c r="Q54" s="199">
        <v>5.4117647058823533</v>
      </c>
      <c r="R54" s="199">
        <v>19566.666666666668</v>
      </c>
      <c r="S54" s="199">
        <v>43196.078431372553</v>
      </c>
      <c r="T54" s="199">
        <v>0.38100000000000017</v>
      </c>
      <c r="U54" s="199">
        <v>9.7999999999999934E-2</v>
      </c>
      <c r="V54" s="199">
        <v>0.39411764705882363</v>
      </c>
      <c r="W54" s="199">
        <v>22362.5</v>
      </c>
      <c r="X54" s="200">
        <v>28868627.450980391</v>
      </c>
    </row>
    <row r="55" spans="3:24" ht="12.75" customHeight="1"/>
    <row r="56" spans="3:24" ht="12.75" customHeight="1">
      <c r="C56" s="97" t="s">
        <v>82</v>
      </c>
    </row>
    <row r="57" spans="3:24" ht="12.75" customHeight="1"/>
    <row r="58" spans="3:24" ht="12.75" customHeight="1">
      <c r="C58" s="146"/>
      <c r="D58" s="147" t="s">
        <v>9</v>
      </c>
      <c r="E58" s="152"/>
      <c r="F58" s="152"/>
      <c r="G58" s="152"/>
      <c r="H58" s="152"/>
      <c r="I58" s="152"/>
      <c r="J58" s="148"/>
    </row>
    <row r="59" spans="3:24" ht="12.75" customHeight="1">
      <c r="C59" s="147" t="s">
        <v>2</v>
      </c>
      <c r="D59" s="154" t="s">
        <v>83</v>
      </c>
      <c r="E59" s="155" t="s">
        <v>84</v>
      </c>
      <c r="F59" s="155" t="s">
        <v>85</v>
      </c>
      <c r="G59" s="155" t="s">
        <v>86</v>
      </c>
      <c r="H59" s="155" t="s">
        <v>87</v>
      </c>
      <c r="I59" s="155" t="s">
        <v>88</v>
      </c>
      <c r="J59" s="156" t="s">
        <v>89</v>
      </c>
    </row>
    <row r="60" spans="3:24" ht="12.75" customHeight="1">
      <c r="C60" s="146">
        <v>1</v>
      </c>
      <c r="D60" s="192">
        <v>0.13266666666666665</v>
      </c>
      <c r="E60" s="193">
        <v>0.60166666666666668</v>
      </c>
      <c r="F60" s="193">
        <v>0.1390666666666667</v>
      </c>
      <c r="G60" s="193">
        <v>0.15700000000000003</v>
      </c>
      <c r="H60" s="193">
        <v>5.0733333333333339E-2</v>
      </c>
      <c r="I60" s="193">
        <v>4.7200000000000013E-2</v>
      </c>
      <c r="J60" s="194">
        <v>4.4000000000000003E-3</v>
      </c>
    </row>
    <row r="61" spans="3:24" ht="12.75" customHeight="1">
      <c r="C61" s="150">
        <v>2</v>
      </c>
      <c r="D61" s="195">
        <v>0.11763636363636362</v>
      </c>
      <c r="E61" s="196">
        <v>0.71909090909090911</v>
      </c>
      <c r="F61" s="196">
        <v>3.8727272727272728E-2</v>
      </c>
      <c r="G61" s="196">
        <v>7.5454545454545455E-2</v>
      </c>
      <c r="H61" s="196">
        <v>6.0090909090909105E-2</v>
      </c>
      <c r="I61" s="196">
        <v>6.9000000000000006E-2</v>
      </c>
      <c r="J61" s="197">
        <v>3.7272727272727277E-2</v>
      </c>
    </row>
    <row r="62" spans="3:24" ht="12.75" customHeight="1">
      <c r="C62" s="150">
        <v>3</v>
      </c>
      <c r="D62" s="195">
        <v>0.14078571428571426</v>
      </c>
      <c r="E62" s="196">
        <v>0.72185714285714286</v>
      </c>
      <c r="F62" s="196">
        <v>8.1142857142857142E-2</v>
      </c>
      <c r="G62" s="196">
        <v>0.10314285714285712</v>
      </c>
      <c r="H62" s="196">
        <v>2.5285714285714293E-2</v>
      </c>
      <c r="I62" s="196">
        <v>5.4000000000000013E-2</v>
      </c>
      <c r="J62" s="197">
        <v>1.4E-2</v>
      </c>
    </row>
    <row r="63" spans="3:24" ht="12.75" customHeight="1">
      <c r="C63" s="150">
        <v>4</v>
      </c>
      <c r="D63" s="195">
        <v>0.13109090909090912</v>
      </c>
      <c r="E63" s="196">
        <v>0.58699999999999997</v>
      </c>
      <c r="F63" s="196">
        <v>0.14854545454545456</v>
      </c>
      <c r="G63" s="196">
        <v>0.16472727272727272</v>
      </c>
      <c r="H63" s="196">
        <v>4.0090909090909094E-2</v>
      </c>
      <c r="I63" s="196">
        <v>4.8818181818181823E-2</v>
      </c>
      <c r="J63" s="197">
        <v>1.0363636363636365E-2</v>
      </c>
    </row>
    <row r="64" spans="3:24" ht="12.75" customHeight="1">
      <c r="C64" s="151" t="s">
        <v>18</v>
      </c>
      <c r="D64" s="198">
        <v>0.13131372549019607</v>
      </c>
      <c r="E64" s="199">
        <v>0.65682352941176447</v>
      </c>
      <c r="F64" s="199">
        <v>0.10356862745098037</v>
      </c>
      <c r="G64" s="199">
        <v>0.12629411764705886</v>
      </c>
      <c r="H64" s="199">
        <v>4.3470588235294101E-2</v>
      </c>
      <c r="I64" s="199">
        <v>5.4117647058823527E-2</v>
      </c>
      <c r="J64" s="200">
        <v>1.5411764705882357E-2</v>
      </c>
    </row>
    <row r="65" spans="3:12" ht="12.75" customHeight="1"/>
    <row r="66" spans="3:12" ht="12.75" customHeight="1">
      <c r="C66" s="97" t="s">
        <v>90</v>
      </c>
    </row>
    <row r="67" spans="3:12" ht="12.75" customHeight="1">
      <c r="D67" s="98" t="s">
        <v>91</v>
      </c>
      <c r="F67" s="98" t="s">
        <v>92</v>
      </c>
    </row>
    <row r="68" spans="3:12" ht="12.75" customHeight="1">
      <c r="C68" s="146"/>
      <c r="D68" s="147" t="s">
        <v>9</v>
      </c>
      <c r="E68" s="152"/>
      <c r="F68" s="152"/>
      <c r="G68" s="152"/>
      <c r="H68" s="152"/>
      <c r="I68" s="152"/>
      <c r="J68" s="152"/>
      <c r="K68" s="152"/>
      <c r="L68" s="148"/>
    </row>
    <row r="69" spans="3:12" ht="12.75" customHeight="1">
      <c r="C69" s="147" t="s">
        <v>2</v>
      </c>
      <c r="D69" s="154" t="s">
        <v>93</v>
      </c>
      <c r="E69" s="153" t="s">
        <v>94</v>
      </c>
      <c r="F69" s="153" t="s">
        <v>95</v>
      </c>
      <c r="G69" s="153" t="s">
        <v>96</v>
      </c>
      <c r="H69" s="153" t="s">
        <v>97</v>
      </c>
      <c r="I69" s="153" t="s">
        <v>98</v>
      </c>
      <c r="J69" s="153" t="s">
        <v>99</v>
      </c>
      <c r="K69" s="153" t="s">
        <v>100</v>
      </c>
      <c r="L69" s="149" t="s">
        <v>101</v>
      </c>
    </row>
    <row r="70" spans="3:12" ht="12.75" customHeight="1">
      <c r="C70" s="146">
        <v>1</v>
      </c>
      <c r="D70" s="192">
        <v>0.20599999999999999</v>
      </c>
      <c r="E70" s="193">
        <v>8.2200000000000009E-2</v>
      </c>
      <c r="F70" s="193">
        <v>2.126666666666667E-2</v>
      </c>
      <c r="G70" s="193">
        <v>0.14000000000000001</v>
      </c>
      <c r="H70" s="193">
        <v>0.13066666666666668</v>
      </c>
      <c r="I70" s="193">
        <v>4.8733333333333337E-2</v>
      </c>
      <c r="J70" s="193">
        <v>0.12333333333333334</v>
      </c>
      <c r="K70" s="193">
        <v>9.8000000000000018E-2</v>
      </c>
      <c r="L70" s="194">
        <v>0.15133333333333335</v>
      </c>
    </row>
    <row r="71" spans="3:12" ht="12.75" customHeight="1">
      <c r="C71" s="150">
        <v>2</v>
      </c>
      <c r="D71" s="195">
        <v>0.24636363636363637</v>
      </c>
      <c r="E71" s="196">
        <v>8.2636363636363633E-2</v>
      </c>
      <c r="F71" s="196">
        <v>2.754545454545455E-2</v>
      </c>
      <c r="G71" s="196">
        <v>0.1881818181818182</v>
      </c>
      <c r="H71" s="196">
        <v>0.10545454545454547</v>
      </c>
      <c r="I71" s="196">
        <v>7.2727272727272724E-2</v>
      </c>
      <c r="J71" s="196">
        <v>1.3727272727272729E-2</v>
      </c>
      <c r="K71" s="196">
        <v>7.9090909090909101E-2</v>
      </c>
      <c r="L71" s="197">
        <v>0.18636363636363634</v>
      </c>
    </row>
    <row r="72" spans="3:12" ht="12.75" customHeight="1">
      <c r="C72" s="150">
        <v>3</v>
      </c>
      <c r="D72" s="195">
        <v>0.23285714285714285</v>
      </c>
      <c r="E72" s="196">
        <v>8.4357142857142867E-2</v>
      </c>
      <c r="F72" s="196">
        <v>3.4000000000000009E-2</v>
      </c>
      <c r="G72" s="196">
        <v>0.11571428571428573</v>
      </c>
      <c r="H72" s="196">
        <v>9.7857142857142851E-2</v>
      </c>
      <c r="I72" s="196">
        <v>5.8714285714285712E-2</v>
      </c>
      <c r="J72" s="196">
        <v>5.8857142857142865E-2</v>
      </c>
      <c r="K72" s="196">
        <v>0.18785714285714289</v>
      </c>
      <c r="L72" s="197">
        <v>0.13085714285714287</v>
      </c>
    </row>
    <row r="73" spans="3:12" ht="12.75" customHeight="1">
      <c r="C73" s="150">
        <v>4</v>
      </c>
      <c r="D73" s="195">
        <v>0.1409090909090909</v>
      </c>
      <c r="E73" s="196">
        <v>8.3636363636363634E-2</v>
      </c>
      <c r="F73" s="196">
        <v>1.7454545454545455E-2</v>
      </c>
      <c r="G73" s="196">
        <v>0.16818181818181818</v>
      </c>
      <c r="H73" s="196">
        <v>0.1263636363636364</v>
      </c>
      <c r="I73" s="196">
        <v>0.10636363636363635</v>
      </c>
      <c r="J73" s="196">
        <v>8.1818181818181818E-2</v>
      </c>
      <c r="K73" s="196">
        <v>0.14018181818181816</v>
      </c>
      <c r="L73" s="197">
        <v>0.13545454545454547</v>
      </c>
    </row>
    <row r="74" spans="3:12" ht="12.75" customHeight="1">
      <c r="C74" s="151" t="s">
        <v>18</v>
      </c>
      <c r="D74" s="198">
        <v>0.20803921568627456</v>
      </c>
      <c r="E74" s="199">
        <v>8.3196078431372514E-2</v>
      </c>
      <c r="F74" s="199">
        <v>2.5294117647058828E-2</v>
      </c>
      <c r="G74" s="199">
        <v>0.14980392156862746</v>
      </c>
      <c r="H74" s="199">
        <v>0.11529411764705877</v>
      </c>
      <c r="I74" s="199">
        <v>6.9078431372549029E-2</v>
      </c>
      <c r="J74" s="199">
        <v>7.30392156862745E-2</v>
      </c>
      <c r="K74" s="199">
        <v>0.12768627450980388</v>
      </c>
      <c r="L74" s="200">
        <v>0.14984313725490198</v>
      </c>
    </row>
    <row r="75" spans="3:12" ht="12.75" customHeight="1"/>
    <row r="76" spans="3:12" ht="12.75" customHeight="1">
      <c r="C76" s="97" t="s">
        <v>102</v>
      </c>
    </row>
    <row r="77" spans="3:12" ht="12.75" customHeight="1"/>
    <row r="78" spans="3:12" ht="12.75" customHeight="1">
      <c r="C78" s="146"/>
      <c r="D78" s="147" t="s">
        <v>9</v>
      </c>
      <c r="E78" s="148"/>
    </row>
    <row r="79" spans="3:12" ht="12.75" customHeight="1">
      <c r="C79" s="147" t="s">
        <v>2</v>
      </c>
      <c r="D79" s="146" t="s">
        <v>103</v>
      </c>
      <c r="E79" s="149" t="s">
        <v>104</v>
      </c>
    </row>
    <row r="80" spans="3:12" ht="12.75" customHeight="1">
      <c r="C80" s="146">
        <v>1</v>
      </c>
      <c r="D80" s="192">
        <v>2399</v>
      </c>
      <c r="E80" s="194">
        <v>159.93333333333334</v>
      </c>
    </row>
    <row r="81" spans="3:5" ht="12.75" customHeight="1">
      <c r="C81" s="150">
        <v>2</v>
      </c>
      <c r="D81" s="195">
        <v>344</v>
      </c>
      <c r="E81" s="197">
        <v>31.272727272727273</v>
      </c>
    </row>
    <row r="82" spans="3:5" ht="12.75" customHeight="1">
      <c r="C82" s="150">
        <v>3</v>
      </c>
      <c r="D82" s="195">
        <v>871</v>
      </c>
      <c r="E82" s="197">
        <v>62.214285714285715</v>
      </c>
    </row>
    <row r="83" spans="3:5" ht="12.75" customHeight="1">
      <c r="C83" s="150">
        <v>4</v>
      </c>
      <c r="D83" s="195">
        <v>1896</v>
      </c>
      <c r="E83" s="197">
        <v>172.36363636363637</v>
      </c>
    </row>
    <row r="84" spans="3:5" ht="12.75" customHeight="1">
      <c r="C84" s="151" t="s">
        <v>18</v>
      </c>
      <c r="D84" s="198">
        <v>5510</v>
      </c>
      <c r="E84" s="200">
        <v>108.03921568627452</v>
      </c>
    </row>
    <row r="85" spans="3:5" ht="12.75" customHeight="1"/>
    <row r="86" spans="3:5" ht="12.75" customHeight="1"/>
    <row r="87" spans="3:5" ht="12.75" customHeight="1"/>
    <row r="88" spans="3:5" ht="12.75" customHeight="1"/>
    <row r="89" spans="3:5" ht="12.75" customHeight="1"/>
    <row r="90" spans="3:5" ht="12.75" customHeight="1"/>
    <row r="91" spans="3:5" ht="12.75" customHeight="1"/>
    <row r="92" spans="3:5" ht="12.75" customHeight="1"/>
    <row r="93" spans="3:5" ht="12.75" customHeight="1"/>
    <row r="94" spans="3:5" ht="12.75" customHeight="1"/>
    <row r="95" spans="3:5" ht="12.75" customHeight="1"/>
    <row r="96" spans="3:5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2">
    <mergeCell ref="F20:G20"/>
    <mergeCell ref="J36:K36"/>
  </mergeCells>
  <conditionalFormatting sqref="D12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9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9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9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9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9:P42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9:Q42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0:D5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0:E53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0:F53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50:G53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0:H5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0:I53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0:J5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0:K5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0:L53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0:M53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0:N53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0:O5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0:P5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0:Q5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50:R5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X50:X5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W50:W53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50:V53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U50:U53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T50:T53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0:S53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70:D7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70:E7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70:F7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70:G7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70:H7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70:I7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70:J7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70:K7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70:L7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80:D8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80:E8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60:D6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24:D2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24:E2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24:F2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G24:G2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H24:H2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I24:I2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J24:J2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K24:K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L24:L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40:D4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40:E4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40:F4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G40:G4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H40:H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0:I4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J40:J4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K40:K4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L40:L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0:M4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N40:N4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60:E6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7"/>
  </sheetPr>
  <dimension ref="A1:EA1000"/>
  <sheetViews>
    <sheetView tabSelected="1" zoomScale="79" workbookViewId="0">
      <pane xSplit="2" ySplit="2" topLeftCell="D3" activePane="bottomRight" state="frozen"/>
      <selection pane="bottomRight" activeCell="H21" sqref="H21"/>
      <selection pane="bottomLeft" activeCell="A3" sqref="A3"/>
      <selection pane="topRight" activeCell="C1" sqref="C1"/>
    </sheetView>
  </sheetViews>
  <sheetFormatPr defaultColWidth="12.7109375" defaultRowHeight="15" customHeight="1"/>
  <cols>
    <col min="1" max="1" width="27.42578125" customWidth="1"/>
    <col min="2" max="5" width="20.28515625" customWidth="1"/>
    <col min="6" max="6" width="25" customWidth="1"/>
    <col min="7" max="7" width="20.42578125" customWidth="1"/>
    <col min="8" max="8" width="10.7109375" customWidth="1"/>
    <col min="9" max="9" width="12.28515625" customWidth="1"/>
    <col min="10" max="17" width="10.7109375" customWidth="1"/>
    <col min="18" max="18" width="25.140625" customWidth="1"/>
    <col min="19" max="111" width="10.7109375" customWidth="1"/>
    <col min="117" max="117" width="12.7109375" hidden="1" customWidth="1"/>
    <col min="118" max="118" width="0" hidden="1" customWidth="1"/>
    <col min="129" max="129" width="15.42578125" customWidth="1"/>
    <col min="130" max="130" width="26.7109375" customWidth="1"/>
    <col min="131" max="131" width="22.42578125" customWidth="1"/>
  </cols>
  <sheetData>
    <row r="1" spans="1:131" ht="19.149999999999999" customHeight="1">
      <c r="G1" s="175" t="s">
        <v>105</v>
      </c>
      <c r="H1" s="176"/>
      <c r="I1" s="176"/>
      <c r="J1" s="176"/>
      <c r="K1" s="176"/>
      <c r="L1" s="176"/>
      <c r="M1" s="176"/>
      <c r="N1" s="176"/>
      <c r="O1" s="176"/>
      <c r="P1" s="176"/>
      <c r="Q1" s="177"/>
      <c r="R1" s="182" t="s">
        <v>106</v>
      </c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4"/>
      <c r="AI1" s="183" t="s">
        <v>107</v>
      </c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5"/>
      <c r="BF1" s="205"/>
      <c r="BG1" s="205"/>
      <c r="BH1" s="206"/>
      <c r="BI1" s="184" t="s">
        <v>108</v>
      </c>
      <c r="BJ1" s="205"/>
      <c r="BK1" s="205"/>
      <c r="BL1" s="205"/>
      <c r="BM1" s="205"/>
      <c r="BN1" s="185" t="s">
        <v>109</v>
      </c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207"/>
      <c r="CR1" s="207"/>
      <c r="CS1" s="207"/>
      <c r="CT1" s="208"/>
      <c r="CU1" s="181" t="s">
        <v>110</v>
      </c>
      <c r="CV1" s="209"/>
      <c r="CW1" s="209"/>
      <c r="CX1" s="209"/>
      <c r="CY1" s="209"/>
      <c r="CZ1" s="209"/>
      <c r="DA1" s="209"/>
      <c r="DB1" s="209"/>
      <c r="DC1" s="209"/>
      <c r="DD1" s="209"/>
      <c r="DE1" s="209"/>
      <c r="DF1" s="209"/>
      <c r="DG1" s="209"/>
      <c r="DH1" s="178" t="s">
        <v>111</v>
      </c>
      <c r="DI1" s="179"/>
      <c r="DJ1" s="179"/>
      <c r="DK1" s="179"/>
      <c r="DL1" s="179"/>
      <c r="DM1" s="179"/>
      <c r="DN1" s="179"/>
      <c r="DO1" s="179"/>
      <c r="DP1" s="180"/>
      <c r="DQ1" s="172" t="s">
        <v>90</v>
      </c>
      <c r="DR1" s="173"/>
      <c r="DS1" s="173"/>
      <c r="DT1" s="173"/>
      <c r="DU1" s="173"/>
      <c r="DV1" s="173"/>
      <c r="DW1" s="173"/>
      <c r="DX1" s="173"/>
      <c r="DY1" s="174"/>
      <c r="DZ1" s="137" t="s">
        <v>112</v>
      </c>
      <c r="EA1" s="97" t="s">
        <v>113</v>
      </c>
    </row>
    <row r="2" spans="1:131" ht="67.900000000000006" customHeight="1" thickBot="1">
      <c r="B2" s="159" t="s">
        <v>34</v>
      </c>
      <c r="C2" s="12" t="s">
        <v>2</v>
      </c>
      <c r="D2" s="12" t="s">
        <v>114</v>
      </c>
      <c r="E2" s="12" t="s">
        <v>115</v>
      </c>
      <c r="F2" s="12" t="s">
        <v>116</v>
      </c>
      <c r="G2" s="107" t="s">
        <v>117</v>
      </c>
      <c r="H2" s="102" t="s">
        <v>118</v>
      </c>
      <c r="I2" s="102" t="s">
        <v>119</v>
      </c>
      <c r="J2" s="102" t="s">
        <v>120</v>
      </c>
      <c r="K2" s="102" t="s">
        <v>121</v>
      </c>
      <c r="L2" s="102" t="s">
        <v>122</v>
      </c>
      <c r="M2" s="102" t="s">
        <v>123</v>
      </c>
      <c r="N2" s="102" t="s">
        <v>124</v>
      </c>
      <c r="O2" s="102" t="s">
        <v>125</v>
      </c>
      <c r="P2" s="102" t="s">
        <v>126</v>
      </c>
      <c r="Q2" s="108" t="s">
        <v>127</v>
      </c>
      <c r="R2" s="94" t="s">
        <v>128</v>
      </c>
      <c r="S2" s="13" t="s">
        <v>129</v>
      </c>
      <c r="T2" s="13" t="s">
        <v>130</v>
      </c>
      <c r="U2" s="13" t="s">
        <v>131</v>
      </c>
      <c r="V2" s="13" t="s">
        <v>132</v>
      </c>
      <c r="W2" s="13" t="s">
        <v>133</v>
      </c>
      <c r="X2" s="13" t="s">
        <v>134</v>
      </c>
      <c r="Y2" s="13" t="s">
        <v>135</v>
      </c>
      <c r="Z2" s="13" t="s">
        <v>136</v>
      </c>
      <c r="AA2" s="13" t="s">
        <v>36</v>
      </c>
      <c r="AB2" s="13" t="s">
        <v>137</v>
      </c>
      <c r="AC2" s="13" t="s">
        <v>138</v>
      </c>
      <c r="AD2" s="13" t="s">
        <v>139</v>
      </c>
      <c r="AE2" s="13" t="s">
        <v>140</v>
      </c>
      <c r="AF2" s="13" t="s">
        <v>16</v>
      </c>
      <c r="AG2" s="13" t="s">
        <v>141</v>
      </c>
      <c r="AH2" s="14" t="s">
        <v>142</v>
      </c>
      <c r="AI2" s="160" t="s">
        <v>143</v>
      </c>
      <c r="AJ2" s="161" t="s">
        <v>144</v>
      </c>
      <c r="AK2" s="161" t="s">
        <v>145</v>
      </c>
      <c r="AL2" s="162" t="s">
        <v>146</v>
      </c>
      <c r="AM2" s="161" t="s">
        <v>147</v>
      </c>
      <c r="AN2" s="161" t="s">
        <v>148</v>
      </c>
      <c r="AO2" s="161" t="s">
        <v>149</v>
      </c>
      <c r="AP2" s="161" t="s">
        <v>150</v>
      </c>
      <c r="AQ2" s="161" t="s">
        <v>151</v>
      </c>
      <c r="AR2" s="161" t="s">
        <v>152</v>
      </c>
      <c r="AS2" s="161" t="s">
        <v>153</v>
      </c>
      <c r="AT2" s="161" t="s">
        <v>154</v>
      </c>
      <c r="AU2" s="161" t="s">
        <v>155</v>
      </c>
      <c r="AV2" s="161" t="s">
        <v>156</v>
      </c>
      <c r="AW2" s="161" t="s">
        <v>157</v>
      </c>
      <c r="AX2" s="161" t="s">
        <v>158</v>
      </c>
      <c r="AY2" s="161" t="s">
        <v>159</v>
      </c>
      <c r="AZ2" s="161" t="s">
        <v>160</v>
      </c>
      <c r="BA2" s="161" t="s">
        <v>161</v>
      </c>
      <c r="BB2" s="161" t="s">
        <v>162</v>
      </c>
      <c r="BC2" s="161" t="s">
        <v>163</v>
      </c>
      <c r="BD2" s="161" t="s">
        <v>164</v>
      </c>
      <c r="BE2" s="161" t="s">
        <v>165</v>
      </c>
      <c r="BF2" s="163" t="s">
        <v>166</v>
      </c>
      <c r="BG2" s="164" t="s">
        <v>167</v>
      </c>
      <c r="BH2" s="165" t="s">
        <v>168</v>
      </c>
      <c r="BI2" s="166" t="s">
        <v>169</v>
      </c>
      <c r="BJ2" s="116" t="s">
        <v>170</v>
      </c>
      <c r="BK2" s="116" t="s">
        <v>171</v>
      </c>
      <c r="BL2" s="116" t="s">
        <v>172</v>
      </c>
      <c r="BM2" s="116" t="s">
        <v>173</v>
      </c>
      <c r="BN2" s="119" t="s">
        <v>174</v>
      </c>
      <c r="BO2" s="120" t="s">
        <v>175</v>
      </c>
      <c r="BP2" s="120" t="s">
        <v>176</v>
      </c>
      <c r="BQ2" s="120" t="s">
        <v>177</v>
      </c>
      <c r="BR2" s="120" t="s">
        <v>178</v>
      </c>
      <c r="BS2" s="120" t="s">
        <v>179</v>
      </c>
      <c r="BT2" s="120" t="s">
        <v>180</v>
      </c>
      <c r="BU2" s="120" t="s">
        <v>181</v>
      </c>
      <c r="BV2" s="120" t="s">
        <v>182</v>
      </c>
      <c r="BW2" s="120" t="s">
        <v>183</v>
      </c>
      <c r="BX2" s="120" t="s">
        <v>184</v>
      </c>
      <c r="BY2" s="120" t="s">
        <v>185</v>
      </c>
      <c r="BZ2" s="120" t="s">
        <v>186</v>
      </c>
      <c r="CA2" s="120" t="s">
        <v>187</v>
      </c>
      <c r="CB2" s="120" t="s">
        <v>188</v>
      </c>
      <c r="CC2" s="120" t="s">
        <v>189</v>
      </c>
      <c r="CD2" s="120" t="s">
        <v>190</v>
      </c>
      <c r="CE2" s="120" t="s">
        <v>191</v>
      </c>
      <c r="CF2" s="120" t="s">
        <v>192</v>
      </c>
      <c r="CG2" s="120" t="s">
        <v>193</v>
      </c>
      <c r="CH2" s="120" t="s">
        <v>194</v>
      </c>
      <c r="CI2" s="120" t="s">
        <v>195</v>
      </c>
      <c r="CJ2" s="120" t="s">
        <v>196</v>
      </c>
      <c r="CK2" s="120" t="s">
        <v>197</v>
      </c>
      <c r="CL2" s="120" t="s">
        <v>198</v>
      </c>
      <c r="CM2" s="120" t="s">
        <v>199</v>
      </c>
      <c r="CN2" s="120" t="s">
        <v>200</v>
      </c>
      <c r="CO2" s="120" t="s">
        <v>201</v>
      </c>
      <c r="CP2" s="120" t="s">
        <v>202</v>
      </c>
      <c r="CQ2" s="120" t="s">
        <v>203</v>
      </c>
      <c r="CR2" s="120" t="s">
        <v>204</v>
      </c>
      <c r="CS2" s="120" t="s">
        <v>205</v>
      </c>
      <c r="CT2" s="121" t="s">
        <v>206</v>
      </c>
      <c r="CU2" s="117" t="s">
        <v>207</v>
      </c>
      <c r="CV2" s="15" t="s">
        <v>208</v>
      </c>
      <c r="CW2" s="15" t="s">
        <v>209</v>
      </c>
      <c r="CX2" s="15" t="s">
        <v>210</v>
      </c>
      <c r="CY2" s="117" t="s">
        <v>211</v>
      </c>
      <c r="CZ2" s="15" t="s">
        <v>212</v>
      </c>
      <c r="DA2" s="15" t="s">
        <v>213</v>
      </c>
      <c r="DB2" s="15" t="s">
        <v>214</v>
      </c>
      <c r="DC2" s="15" t="s">
        <v>215</v>
      </c>
      <c r="DD2" s="15" t="s">
        <v>216</v>
      </c>
      <c r="DE2" s="16" t="s">
        <v>217</v>
      </c>
      <c r="DF2" s="16" t="s">
        <v>218</v>
      </c>
      <c r="DG2" s="17" t="s">
        <v>219</v>
      </c>
      <c r="DH2" s="167" t="s">
        <v>17</v>
      </c>
      <c r="DI2" s="128" t="s">
        <v>220</v>
      </c>
      <c r="DJ2" s="128" t="s">
        <v>221</v>
      </c>
      <c r="DK2" s="128" t="s">
        <v>222</v>
      </c>
      <c r="DL2" s="128" t="s">
        <v>223</v>
      </c>
      <c r="DM2" s="128" t="s">
        <v>224</v>
      </c>
      <c r="DN2" s="128" t="s">
        <v>225</v>
      </c>
      <c r="DO2" s="128" t="s">
        <v>226</v>
      </c>
      <c r="DP2" s="129" t="s">
        <v>227</v>
      </c>
      <c r="DQ2" s="130" t="s">
        <v>228</v>
      </c>
      <c r="DR2" s="131" t="s">
        <v>229</v>
      </c>
      <c r="DS2" s="131" t="s">
        <v>230</v>
      </c>
      <c r="DT2" s="131" t="s">
        <v>231</v>
      </c>
      <c r="DU2" s="131" t="s">
        <v>232</v>
      </c>
      <c r="DV2" s="131" t="s">
        <v>233</v>
      </c>
      <c r="DW2" s="131" t="s">
        <v>234</v>
      </c>
      <c r="DX2" s="131" t="s">
        <v>235</v>
      </c>
      <c r="DY2" s="132" t="s">
        <v>236</v>
      </c>
      <c r="DZ2" s="138" t="s">
        <v>237</v>
      </c>
      <c r="EA2" s="99" t="s">
        <v>238</v>
      </c>
    </row>
    <row r="3" spans="1:131" ht="32.450000000000003" customHeight="1" thickBot="1">
      <c r="A3" t="str">
        <f>IFERROR(INDEX($A$57:$A$60,MATCH($C3,E$57:E$60,0)),"Not Included")</f>
        <v>HousingLow ROR_OverallHigh ROR</v>
      </c>
      <c r="B3" s="159" t="s">
        <v>239</v>
      </c>
      <c r="C3" s="12">
        <f>IF(AND(E3=0,F3=0),1,IF(AND(E3=0,F3=1),2,IF(AND(E3=1,F3=0),4,3)))</f>
        <v>2</v>
      </c>
      <c r="D3" s="12">
        <f>IF(AND(E3=0,F3=0),1,IF(AND(E3=0,F3=1),2,IF(AND(E3=1,F3=0,G3&gt;5),4,IF(AND(E3=1,F3=1,G3&gt;5),3,"Not Inlcuded"))))</f>
        <v>2</v>
      </c>
      <c r="E3" s="12">
        <f>IF(I3&gt;$I$54,1,0)</f>
        <v>0</v>
      </c>
      <c r="F3" s="12">
        <f>IF(L3&gt;$L$54,1,0)</f>
        <v>1</v>
      </c>
      <c r="G3" s="111"/>
      <c r="H3" s="103">
        <v>179356</v>
      </c>
      <c r="I3" s="105">
        <v>0</v>
      </c>
      <c r="J3" s="105"/>
      <c r="K3" s="103">
        <v>1000</v>
      </c>
      <c r="L3" s="103">
        <v>5.5755034679631503</v>
      </c>
      <c r="M3" s="103">
        <v>2</v>
      </c>
      <c r="N3" s="104">
        <v>9082</v>
      </c>
      <c r="O3" s="104">
        <f>N3/H3*1000</f>
        <v>50.636722496041394</v>
      </c>
      <c r="P3" s="106">
        <v>339</v>
      </c>
      <c r="Q3" s="110">
        <f>P3/N3</f>
        <v>3.732658004844748E-2</v>
      </c>
      <c r="R3" s="95">
        <v>1212</v>
      </c>
      <c r="S3" s="5">
        <v>24</v>
      </c>
      <c r="T3" s="5">
        <v>13273</v>
      </c>
      <c r="U3" s="5">
        <v>33130</v>
      </c>
      <c r="V3" s="5">
        <v>50578</v>
      </c>
      <c r="W3" s="5">
        <v>35</v>
      </c>
      <c r="X3" s="5">
        <v>63</v>
      </c>
      <c r="Y3" s="5">
        <v>94</v>
      </c>
      <c r="Z3" s="5">
        <v>103</v>
      </c>
      <c r="AA3" s="5">
        <v>69</v>
      </c>
      <c r="AB3" s="5">
        <v>32</v>
      </c>
      <c r="AC3" s="5">
        <v>5</v>
      </c>
      <c r="AD3" s="5">
        <v>0</v>
      </c>
      <c r="AE3" s="5">
        <v>2718</v>
      </c>
      <c r="AF3" s="5">
        <v>0</v>
      </c>
      <c r="AG3" s="5">
        <v>126.9</v>
      </c>
      <c r="AH3" s="20">
        <v>300889</v>
      </c>
      <c r="AI3" s="19">
        <v>17400</v>
      </c>
      <c r="AJ3" s="5">
        <v>9000</v>
      </c>
      <c r="AK3" s="5">
        <v>0.71184871727056331</v>
      </c>
      <c r="AL3" s="5" t="s">
        <v>240</v>
      </c>
      <c r="AM3" s="5">
        <v>0.18667734920453244</v>
      </c>
      <c r="AN3" s="5">
        <v>3300</v>
      </c>
      <c r="AO3" s="5">
        <v>0.27675403456564041</v>
      </c>
      <c r="AP3" s="5">
        <v>4800</v>
      </c>
      <c r="AQ3" s="5">
        <v>0.57451070161382622</v>
      </c>
      <c r="AR3" s="5">
        <v>10000</v>
      </c>
      <c r="AS3" s="5">
        <v>5800</v>
      </c>
      <c r="AT3" s="5">
        <v>0.58859617466618552</v>
      </c>
      <c r="AU3" s="5">
        <v>70000000</v>
      </c>
      <c r="AV3" s="5">
        <v>6000</v>
      </c>
      <c r="AW3" s="5">
        <v>1200</v>
      </c>
      <c r="AX3" s="5">
        <v>9.1569202625392018E-2</v>
      </c>
      <c r="AY3" s="5">
        <v>41900</v>
      </c>
      <c r="AZ3" s="5">
        <v>18500</v>
      </c>
      <c r="BA3" s="5">
        <v>0.35079353625141896</v>
      </c>
      <c r="BB3" s="5">
        <v>0.37322376150897923</v>
      </c>
      <c r="BC3" s="5">
        <v>7.1801045521658113E-2</v>
      </c>
      <c r="BD3" s="5">
        <v>0.19556698206320955</v>
      </c>
      <c r="BE3" s="5">
        <v>7.1069101529360093E-2</v>
      </c>
      <c r="BF3" s="5">
        <v>1950</v>
      </c>
      <c r="BG3" s="5">
        <v>3580</v>
      </c>
      <c r="BH3" s="20">
        <v>67600</v>
      </c>
      <c r="BI3" s="19">
        <v>4800</v>
      </c>
      <c r="BJ3" s="5">
        <v>1200</v>
      </c>
      <c r="BK3" s="5">
        <v>1100</v>
      </c>
      <c r="BL3" s="5">
        <v>400</v>
      </c>
      <c r="BM3" s="95">
        <v>700</v>
      </c>
      <c r="BN3" s="122">
        <v>10600</v>
      </c>
      <c r="BO3" s="123">
        <v>5100</v>
      </c>
      <c r="BP3" s="123">
        <v>0.67</v>
      </c>
      <c r="BQ3" s="123">
        <v>2</v>
      </c>
      <c r="BR3" s="123">
        <v>3</v>
      </c>
      <c r="BS3" s="123">
        <v>1300</v>
      </c>
      <c r="BT3" s="123">
        <v>0.13</v>
      </c>
      <c r="BU3" s="123">
        <v>2500</v>
      </c>
      <c r="BV3" s="123">
        <v>0.23</v>
      </c>
      <c r="BW3" s="123">
        <v>1800</v>
      </c>
      <c r="BX3" s="123">
        <v>4200</v>
      </c>
      <c r="BY3" s="123">
        <v>0.66</v>
      </c>
      <c r="BZ3" s="123">
        <v>1900</v>
      </c>
      <c r="CA3" s="123">
        <v>100</v>
      </c>
      <c r="CB3" s="123">
        <v>9900</v>
      </c>
      <c r="CC3" s="123">
        <v>4900</v>
      </c>
      <c r="CD3" s="123">
        <v>400</v>
      </c>
      <c r="CE3" s="123">
        <v>0.38100000000000001</v>
      </c>
      <c r="CF3" s="123">
        <v>0.17</v>
      </c>
      <c r="CG3" s="123">
        <v>0.48499999999999999</v>
      </c>
      <c r="CH3" s="123">
        <v>0.38900000000000001</v>
      </c>
      <c r="CI3" s="123">
        <v>0.11799999999999999</v>
      </c>
      <c r="CJ3" s="123">
        <v>7.8E-2</v>
      </c>
      <c r="CK3" s="123">
        <v>0.16900000000000001</v>
      </c>
      <c r="CL3" s="123">
        <v>9.8000000000000004E-2</v>
      </c>
      <c r="CM3" s="123">
        <v>0.66</v>
      </c>
      <c r="CN3" s="123">
        <v>34900000</v>
      </c>
      <c r="CO3" s="123">
        <v>3000</v>
      </c>
      <c r="CP3" s="123">
        <v>0.46</v>
      </c>
      <c r="CQ3" s="123">
        <v>0.25</v>
      </c>
      <c r="CR3" s="123">
        <v>0.28999999999999998</v>
      </c>
      <c r="CS3" s="123">
        <v>1400</v>
      </c>
      <c r="CT3" s="124">
        <v>59200</v>
      </c>
      <c r="CU3" s="118">
        <f t="array" ref="CU3">INDEX('Supplemental Data'!B$3:B$53,MATCH($B3,'Supplemental Data'!$A$3:$A$57,0))</f>
        <v>125000</v>
      </c>
      <c r="CV3" s="21">
        <f t="array" ref="CV3">INDEX('Supplemental Data'!C$3:C$53,MATCH($B3,'Supplemental Data'!$A$3:$A$57,0))</f>
        <v>34000</v>
      </c>
      <c r="CW3" s="21">
        <f t="array" ref="CW3">INDEX('Supplemental Data'!D$3:D$53,MATCH($B3,'Supplemental Data'!$A$3:$A$57,0))</f>
        <v>42000</v>
      </c>
      <c r="CX3" s="21">
        <f t="array" ref="CX3">INDEX('Supplemental Data'!E$3:E$53,MATCH($B3,'Supplemental Data'!$A$3:$A$57,0))</f>
        <v>1200</v>
      </c>
      <c r="CY3" s="11">
        <f t="array" ref="CY3">INDEX('Supplemental Data'!F$3:F$53,MATCH($B3,'Supplemental Data'!$A$3:$A$57,0))</f>
        <v>33600000</v>
      </c>
      <c r="CZ3" s="11">
        <f t="array" ref="CZ3">INDEX('Supplemental Data'!G$3:G$53,MATCH($B3,'Supplemental Data'!$A$3:$A$57,0))</f>
        <v>11900000</v>
      </c>
      <c r="DA3" s="11">
        <f t="array" ref="DA3">INDEX('Supplemental Data'!H$3:H$53,MATCH($B3,'Supplemental Data'!$A$3:$A$57,0))</f>
        <v>9200000</v>
      </c>
      <c r="DB3" s="11">
        <f t="array" ref="DB3">INDEX('Supplemental Data'!I$3:I$53,MATCH($B3,'Supplemental Data'!$A$3:$A$57,0))</f>
        <v>1600000</v>
      </c>
      <c r="DC3" s="11">
        <f t="array" ref="DC3">INDEX('Supplemental Data'!J$3:J$53,MATCH($B3,'Supplemental Data'!$A$3:$A$57,0))</f>
        <v>1200000</v>
      </c>
      <c r="DD3" s="11">
        <f t="array" ref="DD3">INDEX('Supplemental Data'!K$3:K$53,MATCH($B3,'Supplemental Data'!$A$3:$A$57,0))</f>
        <v>200000</v>
      </c>
      <c r="DE3" s="11">
        <f t="array" ref="DE3">INDEX('Supplemental Data'!L$3:L$53,MATCH($B3,'Supplemental Data'!$A$3:$A$57,0))</f>
        <v>3200000</v>
      </c>
      <c r="DF3" s="11">
        <f t="array" ref="DF3">INDEX('Supplemental Data'!M$3:M$53,MATCH($B3,'Supplemental Data'!$A$3:$A$57,0))</f>
        <v>400000</v>
      </c>
      <c r="DG3" s="11">
        <f t="array" ref="DG3">INDEX('Supplemental Data'!N$3:N$53,MATCH($B3,'Supplemental Data'!$A$3:$A$57,0))</f>
        <v>8200000</v>
      </c>
      <c r="DH3" s="122">
        <v>0.107</v>
      </c>
      <c r="DI3" s="93">
        <v>0.57899999999999996</v>
      </c>
      <c r="DJ3" s="93">
        <v>2.5999999999999999E-2</v>
      </c>
      <c r="DK3" s="93">
        <v>6.7000000000000004E-2</v>
      </c>
      <c r="DL3" s="93">
        <v>7.0000000000000007E-2</v>
      </c>
      <c r="DM3" s="93">
        <v>0.13800000000000001</v>
      </c>
      <c r="DN3" s="93">
        <v>1.4999999999999999E-2</v>
      </c>
      <c r="DO3" s="93">
        <f>SUM(DM3:DN3)</f>
        <v>0.15300000000000002</v>
      </c>
      <c r="DP3" s="96">
        <v>0.105</v>
      </c>
      <c r="DQ3" s="133">
        <v>0.48</v>
      </c>
      <c r="DR3" s="93">
        <v>0.14000000000000001</v>
      </c>
      <c r="DS3" s="93">
        <v>2E-3</v>
      </c>
      <c r="DT3" s="93">
        <v>0.15</v>
      </c>
      <c r="DU3" s="93">
        <v>0.08</v>
      </c>
      <c r="DV3" s="93">
        <v>0</v>
      </c>
      <c r="DW3" s="93">
        <v>0</v>
      </c>
      <c r="DX3" s="93">
        <v>0</v>
      </c>
      <c r="DY3" s="96">
        <v>0.15</v>
      </c>
      <c r="DZ3" s="140">
        <v>0</v>
      </c>
    </row>
    <row r="4" spans="1:131" ht="13.9" thickBot="1">
      <c r="A4" t="str">
        <f>IFERROR(INDEX($A$57:$A$60,MATCH($C4,E$57:E$60,0)),"Not Included")</f>
        <v>HousingLow ROR_OverallLOW ROR</v>
      </c>
      <c r="B4" s="159" t="s">
        <v>241</v>
      </c>
      <c r="C4" s="12">
        <f>IF(AND(E4=0,F4=0),1,IF(AND(E4=0,F4=1),2,IF(AND(E4=1,F4=0),4,3)))</f>
        <v>1</v>
      </c>
      <c r="D4" s="12">
        <f>IF(AND(E4=0,F4=0),1,IF(AND(E4=0,F4=1),2,IF(AND(E4=1,F4=0,G4&gt;5),4,IF(AND(E4=1,F4=1,G4&gt;5),3,"Not Inlcuded"))))</f>
        <v>1</v>
      </c>
      <c r="E4" s="12">
        <f>IF(I4&gt;$I$54,1,0)</f>
        <v>0</v>
      </c>
      <c r="F4" s="12">
        <f>IF(L4&gt;$L$54,1,0)</f>
        <v>0</v>
      </c>
      <c r="G4" s="111"/>
      <c r="H4" s="103">
        <v>8772631</v>
      </c>
      <c r="I4" s="105">
        <v>0</v>
      </c>
      <c r="J4" s="105"/>
      <c r="K4" s="103">
        <v>17203</v>
      </c>
      <c r="L4" s="103">
        <v>1.9609852506049701</v>
      </c>
      <c r="M4" s="103">
        <v>33</v>
      </c>
      <c r="N4" s="104">
        <v>72070</v>
      </c>
      <c r="O4" s="104">
        <f>N4/H4*1000</f>
        <v>8.2153233163460317</v>
      </c>
      <c r="P4" s="106">
        <v>6242</v>
      </c>
      <c r="Q4" s="110">
        <f>P4/N4</f>
        <v>8.6610240044401279E-2</v>
      </c>
      <c r="R4" s="95">
        <v>1526</v>
      </c>
      <c r="S4" s="5">
        <v>22</v>
      </c>
      <c r="T4" s="5">
        <v>998510</v>
      </c>
      <c r="U4" s="5">
        <v>29350</v>
      </c>
      <c r="V4" s="5">
        <v>81133</v>
      </c>
      <c r="W4" s="5">
        <v>24</v>
      </c>
      <c r="X4" s="5">
        <v>32</v>
      </c>
      <c r="Y4" s="5">
        <v>66</v>
      </c>
      <c r="Z4" s="5">
        <v>85</v>
      </c>
      <c r="AA4" s="5">
        <v>78</v>
      </c>
      <c r="AB4" s="5">
        <v>51</v>
      </c>
      <c r="AC4" s="5">
        <v>16</v>
      </c>
      <c r="AD4" s="5">
        <v>5</v>
      </c>
      <c r="AE4" s="5">
        <v>132901</v>
      </c>
      <c r="AF4" s="5">
        <v>1</v>
      </c>
      <c r="AG4" s="5">
        <v>201.9</v>
      </c>
      <c r="AH4" s="20">
        <v>554886</v>
      </c>
      <c r="AI4" s="19">
        <v>1046600</v>
      </c>
      <c r="AJ4" s="5">
        <v>536000</v>
      </c>
      <c r="AK4" s="5">
        <v>0.67734195590224988</v>
      </c>
      <c r="AL4" s="5" t="s">
        <v>242</v>
      </c>
      <c r="AM4" s="5">
        <v>0.26308920407588055</v>
      </c>
      <c r="AN4" s="5">
        <v>275400</v>
      </c>
      <c r="AO4" s="5">
        <v>0.27755924883795363</v>
      </c>
      <c r="AP4" s="5">
        <v>290500</v>
      </c>
      <c r="AQ4" s="5">
        <v>0.50318207224034894</v>
      </c>
      <c r="AR4" s="5">
        <v>526600</v>
      </c>
      <c r="AS4" s="5">
        <v>282900</v>
      </c>
      <c r="AT4" s="5">
        <v>0.65540952949885067</v>
      </c>
      <c r="AU4" s="5">
        <v>7828000000</v>
      </c>
      <c r="AV4" s="5">
        <v>49700</v>
      </c>
      <c r="AW4" s="5">
        <v>1610</v>
      </c>
      <c r="AX4" s="5">
        <v>0.35827618443552267</v>
      </c>
      <c r="AY4" s="5">
        <v>4066700</v>
      </c>
      <c r="AZ4" s="5">
        <v>1658300</v>
      </c>
      <c r="BA4" s="5">
        <v>0.31426321694835074</v>
      </c>
      <c r="BB4" s="5">
        <v>0.3583042691648492</v>
      </c>
      <c r="BC4" s="5">
        <v>0.12131546858618443</v>
      </c>
      <c r="BD4" s="5">
        <v>0.1342106628834295</v>
      </c>
      <c r="BE4" s="5">
        <v>2.1287238515010118E-2</v>
      </c>
      <c r="BF4" s="5">
        <v>161550</v>
      </c>
      <c r="BG4" s="5">
        <v>271530</v>
      </c>
      <c r="BH4" s="20">
        <v>64850</v>
      </c>
      <c r="BI4" s="19">
        <v>307800</v>
      </c>
      <c r="BJ4" s="5">
        <v>25600</v>
      </c>
      <c r="BK4" s="5">
        <v>97300</v>
      </c>
      <c r="BL4" s="5">
        <v>15900</v>
      </c>
      <c r="BM4" s="95">
        <v>18300</v>
      </c>
      <c r="BN4" s="122">
        <v>710900</v>
      </c>
      <c r="BO4" s="123">
        <v>304500</v>
      </c>
      <c r="BP4" s="123">
        <v>0.64</v>
      </c>
      <c r="BQ4" s="123">
        <v>3</v>
      </c>
      <c r="BR4" s="123">
        <v>4</v>
      </c>
      <c r="BS4" s="123">
        <v>132400</v>
      </c>
      <c r="BT4" s="123">
        <v>0.19</v>
      </c>
      <c r="BU4" s="123">
        <v>189500</v>
      </c>
      <c r="BV4" s="123">
        <v>0.27</v>
      </c>
      <c r="BW4" s="123">
        <v>109400</v>
      </c>
      <c r="BX4" s="123">
        <v>236800</v>
      </c>
      <c r="BY4" s="123">
        <v>0.6</v>
      </c>
      <c r="BZ4" s="123">
        <v>118100</v>
      </c>
      <c r="CA4" s="123">
        <v>31500</v>
      </c>
      <c r="CB4" s="123">
        <v>494600</v>
      </c>
      <c r="CC4" s="123">
        <v>243300</v>
      </c>
      <c r="CD4" s="123">
        <v>24100</v>
      </c>
      <c r="CE4" s="123">
        <v>0.38100000000000001</v>
      </c>
      <c r="CF4" s="123">
        <v>0.17</v>
      </c>
      <c r="CG4" s="123">
        <v>0.48499999999999999</v>
      </c>
      <c r="CH4" s="123">
        <v>0.38900000000000001</v>
      </c>
      <c r="CI4" s="123">
        <v>0.11799999999999999</v>
      </c>
      <c r="CJ4" s="123">
        <v>7.8E-2</v>
      </c>
      <c r="CK4" s="123">
        <v>0.16900000000000001</v>
      </c>
      <c r="CL4" s="123">
        <v>9.8000000000000004E-2</v>
      </c>
      <c r="CM4" s="123">
        <v>0.7</v>
      </c>
      <c r="CN4" s="123">
        <v>3103715000</v>
      </c>
      <c r="CO4" s="123">
        <v>23900</v>
      </c>
      <c r="CP4" s="123">
        <v>0.76</v>
      </c>
      <c r="CQ4" s="123">
        <v>0.21</v>
      </c>
      <c r="CR4" s="123">
        <v>0.03</v>
      </c>
      <c r="CS4" s="123">
        <v>45000</v>
      </c>
      <c r="CT4" s="124">
        <v>50400</v>
      </c>
      <c r="CU4" s="118">
        <f t="array" ref="CU4">INDEX('Supplemental Data'!B$3:B$53,MATCH($B4,'Supplemental Data'!$A$3:$A$57,0))</f>
        <v>9930000</v>
      </c>
      <c r="CV4" s="21">
        <f t="array" ref="CV4">INDEX('Supplemental Data'!C$3:C$53,MATCH($B4,'Supplemental Data'!$A$3:$A$57,0))</f>
        <v>3318000</v>
      </c>
      <c r="CW4" s="21">
        <f t="array" ref="CW4">INDEX('Supplemental Data'!D$3:D$53,MATCH($B4,'Supplemental Data'!$A$3:$A$57,0))</f>
        <v>4067000</v>
      </c>
      <c r="CX4" s="21">
        <f t="array" ref="CX4">INDEX('Supplemental Data'!E$3:E$53,MATCH($B4,'Supplemental Data'!$A$3:$A$57,0))</f>
        <v>71200</v>
      </c>
      <c r="CY4" s="11">
        <f t="array" ref="CY4">INDEX('Supplemental Data'!F$3:F$53,MATCH($B4,'Supplemental Data'!$A$3:$A$57,0))</f>
        <v>5416200000</v>
      </c>
      <c r="CZ4" s="11">
        <f t="array" ref="CZ4">INDEX('Supplemental Data'!G$3:G$53,MATCH($B4,'Supplemental Data'!$A$3:$A$57,0))</f>
        <v>1566000000</v>
      </c>
      <c r="DA4" s="11">
        <f t="array" ref="DA4">INDEX('Supplemental Data'!H$3:H$53,MATCH($B4,'Supplemental Data'!$A$3:$A$57,0))</f>
        <v>175300000</v>
      </c>
      <c r="DB4" s="11">
        <f t="array" ref="DB4">INDEX('Supplemental Data'!I$3:I$53,MATCH($B4,'Supplemental Data'!$A$3:$A$57,0))</f>
        <v>78800000</v>
      </c>
      <c r="DC4" s="11">
        <f t="array" ref="DC4">INDEX('Supplemental Data'!J$3:J$53,MATCH($B4,'Supplemental Data'!$A$3:$A$57,0))</f>
        <v>18300000</v>
      </c>
      <c r="DD4" s="11">
        <f t="array" ref="DD4">INDEX('Supplemental Data'!K$3:K$53,MATCH($B4,'Supplemental Data'!$A$3:$A$57,0))</f>
        <v>14300000</v>
      </c>
      <c r="DE4" s="11">
        <f t="array" ref="DE4">INDEX('Supplemental Data'!L$3:L$53,MATCH($B4,'Supplemental Data'!$A$3:$A$57,0))</f>
        <v>385800000</v>
      </c>
      <c r="DF4" s="11">
        <f t="array" ref="DF4">INDEX('Supplemental Data'!M$3:M$53,MATCH($B4,'Supplemental Data'!$A$3:$A$57,0))</f>
        <v>34100000</v>
      </c>
      <c r="DG4" s="11">
        <f t="array" ref="DG4">INDEX('Supplemental Data'!N$3:N$53,MATCH($B4,'Supplemental Data'!$A$3:$A$57,0))</f>
        <v>138800000</v>
      </c>
      <c r="DH4" s="122">
        <v>0.13400000000000001</v>
      </c>
      <c r="DI4" s="93">
        <v>0.34200000000000003</v>
      </c>
      <c r="DJ4" s="93">
        <v>5.0999999999999997E-2</v>
      </c>
      <c r="DK4" s="93">
        <v>0.40300000000000002</v>
      </c>
      <c r="DL4" s="93">
        <v>0.151</v>
      </c>
      <c r="DM4" s="93">
        <v>2E-3</v>
      </c>
      <c r="DN4" s="93">
        <v>3.0000000000000001E-3</v>
      </c>
      <c r="DO4" s="93">
        <f>SUM(DM4:DN4)</f>
        <v>5.0000000000000001E-3</v>
      </c>
      <c r="DP4" s="96">
        <v>4.7E-2</v>
      </c>
      <c r="DQ4" s="133">
        <v>0.37</v>
      </c>
      <c r="DR4" s="93">
        <v>0.15</v>
      </c>
      <c r="DS4" s="93">
        <v>0.05</v>
      </c>
      <c r="DT4" s="93">
        <v>0.16</v>
      </c>
      <c r="DU4" s="93">
        <v>0.14000000000000001</v>
      </c>
      <c r="DV4" s="93">
        <v>0</v>
      </c>
      <c r="DW4" s="93">
        <v>0</v>
      </c>
      <c r="DX4" s="93">
        <v>0</v>
      </c>
      <c r="DY4" s="96">
        <v>0.13</v>
      </c>
      <c r="DZ4" s="140">
        <v>1054</v>
      </c>
    </row>
    <row r="5" spans="1:131" ht="13.9" thickBot="1">
      <c r="A5" t="str">
        <f>IFERROR(INDEX($A$57:$A$60,MATCH($C5,E$57:E$60,0)),"Not Included")</f>
        <v>HousingLow ROR_OverallLOW ROR</v>
      </c>
      <c r="B5" s="159" t="s">
        <v>243</v>
      </c>
      <c r="C5" s="12">
        <f>IF(AND(E5=0,F5=0),1,IF(AND(E5=0,F5=1),2,IF(AND(E5=1,F5=0),4,3)))</f>
        <v>1</v>
      </c>
      <c r="D5" s="12">
        <f>IF(AND(E5=0,F5=0),1,IF(AND(E5=0,F5=1),2,IF(AND(E5=1,F5=0,G5&gt;5),4,IF(AND(E5=1,F5=1,G5&gt;5),3,"Not Inlcuded"))))</f>
        <v>1</v>
      </c>
      <c r="E5" s="12">
        <f>IF(I5&gt;$I$54,1,0)</f>
        <v>0</v>
      </c>
      <c r="F5" s="12">
        <f>IF(L5&gt;$L$54,1,0)</f>
        <v>0</v>
      </c>
      <c r="G5" s="111"/>
      <c r="H5" s="103">
        <v>125835</v>
      </c>
      <c r="I5" s="105">
        <v>0</v>
      </c>
      <c r="J5" s="105"/>
      <c r="K5" s="103">
        <v>184</v>
      </c>
      <c r="L5" s="103">
        <v>1.4622322883140599</v>
      </c>
      <c r="M5" s="103">
        <v>41</v>
      </c>
      <c r="N5" s="104">
        <v>724</v>
      </c>
      <c r="O5" s="104">
        <f>N5/H5*1000</f>
        <v>5.7535661779314173</v>
      </c>
      <c r="P5" s="106">
        <v>110</v>
      </c>
      <c r="Q5" s="110">
        <f>P5/N5</f>
        <v>0.15193370165745856</v>
      </c>
      <c r="R5" s="95">
        <v>1765</v>
      </c>
      <c r="S5" s="5">
        <v>29</v>
      </c>
      <c r="T5" s="5">
        <v>32990</v>
      </c>
      <c r="U5" s="5">
        <v>41400</v>
      </c>
      <c r="V5" s="5">
        <v>71400</v>
      </c>
      <c r="W5" s="5">
        <v>40</v>
      </c>
      <c r="X5" s="5">
        <v>65</v>
      </c>
      <c r="Y5" s="5">
        <v>94</v>
      </c>
      <c r="Z5" s="5">
        <v>102</v>
      </c>
      <c r="AA5" s="5">
        <v>73</v>
      </c>
      <c r="AB5" s="5">
        <v>21</v>
      </c>
      <c r="AC5" s="5">
        <v>7</v>
      </c>
      <c r="AD5" s="5">
        <v>0</v>
      </c>
      <c r="AE5" s="5">
        <v>31278</v>
      </c>
      <c r="AF5" s="5">
        <v>0</v>
      </c>
      <c r="AG5" s="5" t="s">
        <v>244</v>
      </c>
      <c r="AH5" s="20">
        <v>626911</v>
      </c>
      <c r="AI5" s="19">
        <v>72200</v>
      </c>
      <c r="AJ5" s="5">
        <v>38000</v>
      </c>
      <c r="AK5" s="5">
        <v>0.5978157990535129</v>
      </c>
      <c r="AL5" s="5" t="s">
        <v>245</v>
      </c>
      <c r="AM5" s="5">
        <v>0.14727245057483987</v>
      </c>
      <c r="AN5" s="5">
        <v>10600</v>
      </c>
      <c r="AO5" s="5">
        <v>0.24875140078305502</v>
      </c>
      <c r="AP5" s="5">
        <v>18000</v>
      </c>
      <c r="AQ5" s="5">
        <v>0.55751857334569255</v>
      </c>
      <c r="AR5" s="5">
        <v>40200</v>
      </c>
      <c r="AS5" s="5">
        <v>16600</v>
      </c>
      <c r="AT5" s="5">
        <v>0.44051825677267376</v>
      </c>
      <c r="AU5" s="5">
        <v>457000000</v>
      </c>
      <c r="AV5" s="5">
        <v>0</v>
      </c>
      <c r="AW5" s="5">
        <v>1600</v>
      </c>
      <c r="AX5" s="5">
        <v>0.65561416110564408</v>
      </c>
      <c r="AY5" s="5">
        <v>75400</v>
      </c>
      <c r="AZ5" s="5">
        <v>40700</v>
      </c>
      <c r="BA5" s="5">
        <v>0.2672459538339082</v>
      </c>
      <c r="BB5" s="5">
        <v>0.35034491907667814</v>
      </c>
      <c r="BC5" s="5">
        <v>0.12466171398248872</v>
      </c>
      <c r="BD5" s="5">
        <v>0.19393738392146459</v>
      </c>
      <c r="BE5" s="5">
        <v>3.1201910321040062E-2</v>
      </c>
      <c r="BF5" s="5">
        <v>6380</v>
      </c>
      <c r="BG5" s="5">
        <v>6600</v>
      </c>
      <c r="BH5" s="20">
        <v>74100</v>
      </c>
      <c r="BI5" s="19">
        <v>12200</v>
      </c>
      <c r="BJ5" s="5">
        <v>6200</v>
      </c>
      <c r="BK5" s="5">
        <v>9200</v>
      </c>
      <c r="BL5" s="5">
        <v>500</v>
      </c>
      <c r="BM5" s="95">
        <v>0</v>
      </c>
      <c r="BN5" s="122">
        <v>26400</v>
      </c>
      <c r="BO5" s="123">
        <v>11400</v>
      </c>
      <c r="BP5" s="123">
        <v>0.57999999999999996</v>
      </c>
      <c r="BQ5" s="123">
        <v>7</v>
      </c>
      <c r="BR5" s="123">
        <v>10</v>
      </c>
      <c r="BS5" s="123">
        <v>3100</v>
      </c>
      <c r="BT5" s="123">
        <v>0.12</v>
      </c>
      <c r="BU5" s="123">
        <v>6100</v>
      </c>
      <c r="BV5" s="123">
        <v>0.23</v>
      </c>
      <c r="BW5" s="123">
        <v>4200</v>
      </c>
      <c r="BX5" s="123">
        <v>8600</v>
      </c>
      <c r="BY5" s="123">
        <v>0.62</v>
      </c>
      <c r="BZ5" s="123">
        <v>8400</v>
      </c>
      <c r="CA5" s="123">
        <v>1600</v>
      </c>
      <c r="CB5" s="123">
        <v>12000</v>
      </c>
      <c r="CC5" s="123">
        <v>5900</v>
      </c>
      <c r="CD5" s="123">
        <v>900</v>
      </c>
      <c r="CE5" s="123">
        <v>0.38100000000000001</v>
      </c>
      <c r="CF5" s="123">
        <v>0.17</v>
      </c>
      <c r="CG5" s="123">
        <v>0.48499999999999999</v>
      </c>
      <c r="CH5" s="123">
        <v>0.38900000000000001</v>
      </c>
      <c r="CI5" s="123">
        <v>0.11799999999999999</v>
      </c>
      <c r="CJ5" s="123">
        <v>7.8E-2</v>
      </c>
      <c r="CK5" s="123">
        <v>0.16900000000000001</v>
      </c>
      <c r="CL5" s="123">
        <v>9.8000000000000004E-2</v>
      </c>
      <c r="CM5" s="123">
        <v>0.49</v>
      </c>
      <c r="CN5" s="123">
        <v>161161000</v>
      </c>
      <c r="CO5" s="123" t="s">
        <v>246</v>
      </c>
      <c r="CP5" s="123">
        <v>0.95</v>
      </c>
      <c r="CQ5" s="123">
        <v>0.05</v>
      </c>
      <c r="CR5" s="123">
        <v>0</v>
      </c>
      <c r="CS5" s="123">
        <v>900</v>
      </c>
      <c r="CT5" s="124">
        <v>53400</v>
      </c>
      <c r="CU5" s="118">
        <f t="array" ref="CU5">INDEX('Supplemental Data'!B$3:B$53,MATCH($B5,'Supplemental Data'!$A$3:$A$57,0))</f>
        <v>162000</v>
      </c>
      <c r="CV5" s="21">
        <f t="array" ref="CV5">INDEX('Supplemental Data'!C$3:C$53,MATCH($B5,'Supplemental Data'!$A$3:$A$57,0))</f>
        <v>40000</v>
      </c>
      <c r="CW5" s="21">
        <f t="array" ref="CW5">INDEX('Supplemental Data'!D$3:D$53,MATCH($B5,'Supplemental Data'!$A$3:$A$57,0))</f>
        <v>75000</v>
      </c>
      <c r="CX5" s="21">
        <f t="array" ref="CX5">INDEX('Supplemental Data'!E$3:E$53,MATCH($B5,'Supplemental Data'!$A$3:$A$57,0))</f>
        <v>10700</v>
      </c>
      <c r="CY5" s="11">
        <f t="array" ref="CY5">INDEX('Supplemental Data'!F$3:F$53,MATCH($B5,'Supplemental Data'!$A$3:$A$57,0))</f>
        <v>209600000</v>
      </c>
      <c r="CZ5" s="11">
        <f t="array" ref="CZ5">INDEX('Supplemental Data'!G$3:G$53,MATCH($B5,'Supplemental Data'!$A$3:$A$57,0))</f>
        <v>160400000</v>
      </c>
      <c r="DA5" s="11">
        <f t="array" ref="DA5">INDEX('Supplemental Data'!H$3:H$53,MATCH($B5,'Supplemental Data'!$A$3:$A$57,0))</f>
        <v>54100000</v>
      </c>
      <c r="DB5" s="11">
        <f t="array" ref="DB5">INDEX('Supplemental Data'!I$3:I$53,MATCH($B5,'Supplemental Data'!$A$3:$A$57,0))</f>
        <v>2800000</v>
      </c>
      <c r="DC5" s="11">
        <f t="array" ref="DC5">INDEX('Supplemental Data'!J$3:J$53,MATCH($B5,'Supplemental Data'!$A$3:$A$57,0))</f>
        <v>1100000</v>
      </c>
      <c r="DD5" s="11">
        <f t="array" ref="DD5">INDEX('Supplemental Data'!K$3:K$53,MATCH($B5,'Supplemental Data'!$A$3:$A$57,0))</f>
        <v>7800000</v>
      </c>
      <c r="DE5" s="11">
        <f t="array" ref="DE5">INDEX('Supplemental Data'!L$3:L$53,MATCH($B5,'Supplemental Data'!$A$3:$A$57,0))</f>
        <v>19600000</v>
      </c>
      <c r="DF5" s="11">
        <f t="array" ref="DF5">INDEX('Supplemental Data'!M$3:M$53,MATCH($B5,'Supplemental Data'!$A$3:$A$57,0))</f>
        <v>1300000</v>
      </c>
      <c r="DG5" s="11">
        <f t="array" ref="DG5">INDEX('Supplemental Data'!N$3:N$53,MATCH($B5,'Supplemental Data'!$A$3:$A$57,0))</f>
        <v>0</v>
      </c>
      <c r="DH5" s="122">
        <v>0.16500000000000001</v>
      </c>
      <c r="DI5" s="93">
        <v>0.35899999999999999</v>
      </c>
      <c r="DJ5" s="93">
        <v>0.43099999999999999</v>
      </c>
      <c r="DK5" s="93">
        <v>0.115</v>
      </c>
      <c r="DL5" s="93">
        <v>3.7999999999999999E-2</v>
      </c>
      <c r="DM5" s="93">
        <v>0</v>
      </c>
      <c r="DN5" s="93">
        <v>0</v>
      </c>
      <c r="DO5" s="93">
        <f>SUM(DM5:DN5)</f>
        <v>0</v>
      </c>
      <c r="DP5" s="96">
        <v>5.5E-2</v>
      </c>
      <c r="DQ5" s="133">
        <v>0.47</v>
      </c>
      <c r="DR5" s="93">
        <v>0.08</v>
      </c>
      <c r="DS5" s="93">
        <v>2E-3</v>
      </c>
      <c r="DT5" s="93">
        <v>0.12</v>
      </c>
      <c r="DU5" s="93">
        <v>0.05</v>
      </c>
      <c r="DV5" s="93">
        <v>0.05</v>
      </c>
      <c r="DW5" s="93">
        <v>0</v>
      </c>
      <c r="DX5" s="93">
        <v>0</v>
      </c>
      <c r="DY5" s="96">
        <v>0.24</v>
      </c>
      <c r="DZ5" s="140">
        <v>48</v>
      </c>
    </row>
    <row r="6" spans="1:131" ht="13.9" thickBot="1">
      <c r="A6" t="str">
        <f>IFERROR(INDEX($A$57:$A$60,MATCH($C6,E$57:E$60,0)),"Not Included")</f>
        <v>HousingLow ROR_OverallHigh ROR</v>
      </c>
      <c r="B6" s="159" t="s">
        <v>247</v>
      </c>
      <c r="C6" s="12">
        <f>IF(AND(E6=0,F6=0),1,IF(AND(E6=0,F6=1),2,IF(AND(E6=1,F6=0),4,3)))</f>
        <v>2</v>
      </c>
      <c r="D6" s="12">
        <f>IF(AND(E6=0,F6=0),1,IF(AND(E6=0,F6=1),2,IF(AND(E6=1,F6=0,G6&gt;5),4,IF(AND(E6=1,F6=1,G6&gt;5),3,"Not Inlcuded"))))</f>
        <v>2</v>
      </c>
      <c r="E6" s="12">
        <f>IF(I6&gt;$I$54,1,0)</f>
        <v>0</v>
      </c>
      <c r="F6" s="12">
        <f>IF(L6&gt;$L$54,1,0)</f>
        <v>1</v>
      </c>
      <c r="G6" s="111"/>
      <c r="H6" s="103">
        <v>304399</v>
      </c>
      <c r="I6" s="105">
        <v>0</v>
      </c>
      <c r="J6" s="105"/>
      <c r="K6" s="103">
        <v>744</v>
      </c>
      <c r="L6" s="103">
        <v>2.4441604604482898</v>
      </c>
      <c r="M6" s="103">
        <v>24</v>
      </c>
      <c r="N6" s="104">
        <v>2556</v>
      </c>
      <c r="O6" s="104">
        <f>N6/H6*1000</f>
        <v>8.3968738399272009</v>
      </c>
      <c r="P6" s="106">
        <v>273</v>
      </c>
      <c r="Q6" s="110">
        <f>P6/N6</f>
        <v>0.1068075117370892</v>
      </c>
      <c r="R6" s="95">
        <v>1408</v>
      </c>
      <c r="S6" s="5">
        <v>22</v>
      </c>
      <c r="T6" s="5">
        <v>27014</v>
      </c>
      <c r="U6" s="5">
        <v>30770</v>
      </c>
      <c r="V6" s="5">
        <v>84510</v>
      </c>
      <c r="W6" s="5">
        <v>34</v>
      </c>
      <c r="X6" s="5">
        <v>44</v>
      </c>
      <c r="Y6" s="5">
        <v>74</v>
      </c>
      <c r="Z6" s="5">
        <v>89</v>
      </c>
      <c r="AA6" s="5">
        <v>70</v>
      </c>
      <c r="AB6" s="5">
        <v>52</v>
      </c>
      <c r="AC6" s="5">
        <v>19</v>
      </c>
      <c r="AD6" s="5">
        <v>9</v>
      </c>
      <c r="AE6" s="5">
        <v>2476</v>
      </c>
      <c r="AF6" s="5">
        <v>0</v>
      </c>
      <c r="AG6" s="5">
        <v>315</v>
      </c>
      <c r="AH6" s="20">
        <v>636451</v>
      </c>
      <c r="AI6" s="19">
        <v>52800</v>
      </c>
      <c r="AJ6" s="5">
        <v>22000</v>
      </c>
      <c r="AK6" s="5">
        <v>0.66784904709931991</v>
      </c>
      <c r="AL6" s="5" t="s">
        <v>242</v>
      </c>
      <c r="AM6" s="5">
        <v>0.18885753782642453</v>
      </c>
      <c r="AN6" s="5">
        <v>10000</v>
      </c>
      <c r="AO6" s="5">
        <v>0.21230139943568088</v>
      </c>
      <c r="AP6" s="5">
        <v>11200</v>
      </c>
      <c r="AQ6" s="5">
        <v>0.63877894976044847</v>
      </c>
      <c r="AR6" s="5">
        <v>33700</v>
      </c>
      <c r="AS6" s="5">
        <v>18500</v>
      </c>
      <c r="AT6" s="5">
        <v>0.71846846846846846</v>
      </c>
      <c r="AU6" s="5">
        <v>284000000</v>
      </c>
      <c r="AV6" s="5">
        <v>12600</v>
      </c>
      <c r="AW6" s="5">
        <v>1650</v>
      </c>
      <c r="AX6" s="5">
        <v>0.40678148840486872</v>
      </c>
      <c r="AY6" s="5">
        <v>124400</v>
      </c>
      <c r="AZ6" s="5">
        <v>51900</v>
      </c>
      <c r="BA6" s="5">
        <v>0.32349976527615076</v>
      </c>
      <c r="BB6" s="5">
        <v>0.39216052260004919</v>
      </c>
      <c r="BC6" s="5">
        <v>0.12471687136700328</v>
      </c>
      <c r="BD6" s="5">
        <v>0.12411268782620331</v>
      </c>
      <c r="BE6" s="5">
        <v>6.4075864299601507E-2</v>
      </c>
      <c r="BF6" s="5">
        <v>6460</v>
      </c>
      <c r="BG6" s="5">
        <v>3600</v>
      </c>
      <c r="BH6" s="20">
        <v>71850</v>
      </c>
      <c r="BI6" s="19">
        <v>10300</v>
      </c>
      <c r="BJ6" s="5">
        <v>4800</v>
      </c>
      <c r="BK6" s="5">
        <v>3000</v>
      </c>
      <c r="BL6" s="5">
        <v>800</v>
      </c>
      <c r="BM6" s="95">
        <v>900</v>
      </c>
      <c r="BN6" s="122">
        <v>28500</v>
      </c>
      <c r="BO6" s="123">
        <v>10000</v>
      </c>
      <c r="BP6" s="123">
        <v>0.64</v>
      </c>
      <c r="BQ6" s="123">
        <v>3</v>
      </c>
      <c r="BR6" s="123">
        <v>4</v>
      </c>
      <c r="BS6" s="123">
        <v>3100</v>
      </c>
      <c r="BT6" s="123">
        <v>0.11</v>
      </c>
      <c r="BU6" s="123">
        <v>5100</v>
      </c>
      <c r="BV6" s="123">
        <v>0.18</v>
      </c>
      <c r="BW6" s="123">
        <v>5000</v>
      </c>
      <c r="BX6" s="123">
        <v>12200</v>
      </c>
      <c r="BY6" s="123">
        <v>0.74</v>
      </c>
      <c r="BZ6" s="123">
        <v>7900</v>
      </c>
      <c r="CA6" s="123">
        <v>1900</v>
      </c>
      <c r="CB6" s="123">
        <v>7500</v>
      </c>
      <c r="CC6" s="123">
        <v>3700</v>
      </c>
      <c r="CD6" s="123">
        <v>800</v>
      </c>
      <c r="CE6" s="123">
        <v>0.38100000000000001</v>
      </c>
      <c r="CF6" s="123">
        <v>0.17</v>
      </c>
      <c r="CG6" s="123">
        <v>0.48499999999999999</v>
      </c>
      <c r="CH6" s="123">
        <v>0.38900000000000001</v>
      </c>
      <c r="CI6" s="123">
        <v>0.11799999999999999</v>
      </c>
      <c r="CJ6" s="123">
        <v>7.8E-2</v>
      </c>
      <c r="CK6" s="123">
        <v>0.16900000000000001</v>
      </c>
      <c r="CL6" s="123">
        <v>9.8000000000000004E-2</v>
      </c>
      <c r="CM6" s="123">
        <v>0.83</v>
      </c>
      <c r="CN6" s="123">
        <v>114072000</v>
      </c>
      <c r="CO6" s="123">
        <v>8800</v>
      </c>
      <c r="CP6" s="123">
        <v>0.36</v>
      </c>
      <c r="CQ6" s="123">
        <v>0.33</v>
      </c>
      <c r="CR6" s="123">
        <v>0.31</v>
      </c>
      <c r="CS6" s="123">
        <v>3600</v>
      </c>
      <c r="CT6" s="124">
        <v>59200</v>
      </c>
      <c r="CU6" s="118">
        <f t="array" ref="CU6">INDEX('Supplemental Data'!B$3:B$53,MATCH($B6,'Supplemental Data'!$A$3:$A$57,0))</f>
        <v>308000</v>
      </c>
      <c r="CV6" s="21">
        <f t="array" ref="CV6">INDEX('Supplemental Data'!C$3:C$53,MATCH($B6,'Supplemental Data'!$A$3:$A$57,0))</f>
        <v>89000</v>
      </c>
      <c r="CW6" s="21">
        <f t="array" ref="CW6">INDEX('Supplemental Data'!D$3:D$53,MATCH($B6,'Supplemental Data'!$A$3:$A$57,0))</f>
        <v>124000</v>
      </c>
      <c r="CX6" s="21">
        <f t="array" ref="CX6">INDEX('Supplemental Data'!E$3:E$53,MATCH($B6,'Supplemental Data'!$A$3:$A$57,0))</f>
        <v>3000</v>
      </c>
      <c r="CY6" s="11">
        <f t="array" ref="CY6">INDEX('Supplemental Data'!F$3:F$53,MATCH($B6,'Supplemental Data'!$A$3:$A$57,0))</f>
        <v>170900000</v>
      </c>
      <c r="CZ6" s="11">
        <f t="array" ref="CZ6">INDEX('Supplemental Data'!G$3:G$53,MATCH($B6,'Supplemental Data'!$A$3:$A$57,0))</f>
        <v>42900000</v>
      </c>
      <c r="DA6" s="11">
        <f t="array" ref="DA6">INDEX('Supplemental Data'!H$3:H$53,MATCH($B6,'Supplemental Data'!$A$3:$A$57,0))</f>
        <v>40700000</v>
      </c>
      <c r="DB6" s="11">
        <f t="array" ref="DB6">INDEX('Supplemental Data'!I$3:I$53,MATCH($B6,'Supplemental Data'!$A$3:$A$57,0))</f>
        <v>3300000</v>
      </c>
      <c r="DC6" s="11">
        <f t="array" ref="DC6">INDEX('Supplemental Data'!J$3:J$53,MATCH($B6,'Supplemental Data'!$A$3:$A$57,0))</f>
        <v>1200000</v>
      </c>
      <c r="DD6" s="11">
        <f t="array" ref="DD6">INDEX('Supplemental Data'!K$3:K$53,MATCH($B6,'Supplemental Data'!$A$3:$A$57,0))</f>
        <v>1100000</v>
      </c>
      <c r="DE6" s="11">
        <f t="array" ref="DE6">INDEX('Supplemental Data'!L$3:L$53,MATCH($B6,'Supplemental Data'!$A$3:$A$57,0))</f>
        <v>10600000</v>
      </c>
      <c r="DF6" s="11">
        <f t="array" ref="DF6">INDEX('Supplemental Data'!M$3:M$53,MATCH($B6,'Supplemental Data'!$A$3:$A$57,0))</f>
        <v>1200000</v>
      </c>
      <c r="DG6" s="11">
        <f t="array" ref="DG6">INDEX('Supplemental Data'!N$3:N$53,MATCH($B6,'Supplemental Data'!$A$3:$A$57,0))</f>
        <v>12200000</v>
      </c>
      <c r="DH6" s="122">
        <v>9.4E-2</v>
      </c>
      <c r="DI6" s="93">
        <v>0.19600000000000001</v>
      </c>
      <c r="DJ6" s="93">
        <v>1.2999999999999999E-2</v>
      </c>
      <c r="DK6" s="93">
        <v>0.109</v>
      </c>
      <c r="DL6" s="93">
        <v>0.375</v>
      </c>
      <c r="DM6" s="93">
        <v>0</v>
      </c>
      <c r="DN6" s="93">
        <v>9.7000000000000003E-2</v>
      </c>
      <c r="DO6" s="93">
        <f>SUM(DM6:DN6)</f>
        <v>9.7000000000000003E-2</v>
      </c>
      <c r="DP6" s="96">
        <v>0.20899999999999999</v>
      </c>
      <c r="DQ6" s="133">
        <v>0.24</v>
      </c>
      <c r="DR6" s="93">
        <v>0.18</v>
      </c>
      <c r="DS6" s="93">
        <v>0.12</v>
      </c>
      <c r="DT6" s="93">
        <v>0.04</v>
      </c>
      <c r="DU6" s="93">
        <v>0.13</v>
      </c>
      <c r="DV6" s="93">
        <v>0</v>
      </c>
      <c r="DW6" s="93">
        <v>0</v>
      </c>
      <c r="DX6" s="93">
        <v>0.03</v>
      </c>
      <c r="DY6" s="96">
        <v>0.27</v>
      </c>
      <c r="DZ6" s="140">
        <v>0</v>
      </c>
    </row>
    <row r="7" spans="1:131" ht="13.9" thickBot="1">
      <c r="A7" t="str">
        <f>IFERROR(INDEX($A$57:$A$60,MATCH($C7,E$57:E$60,0)),"Not Included")</f>
        <v>HousingLow ROR_OverallLOW ROR</v>
      </c>
      <c r="B7" s="159" t="s">
        <v>248</v>
      </c>
      <c r="C7" s="12">
        <f>IF(AND(E7=0,F7=0),1,IF(AND(E7=0,F7=1),2,IF(AND(E7=1,F7=0),4,3)))</f>
        <v>1</v>
      </c>
      <c r="D7" s="12">
        <f>IF(AND(E7=0,F7=0),1,IF(AND(E7=0,F7=1),2,IF(AND(E7=1,F7=0,G7&gt;5),4,IF(AND(E7=1,F7=1,G7&gt;5),3,"Not Inlcuded"))))</f>
        <v>1</v>
      </c>
      <c r="E7" s="12">
        <f>IF(I7&gt;$I$54,1,0)</f>
        <v>0</v>
      </c>
      <c r="F7" s="12">
        <f>IF(L7&gt;$L$54,1,0)</f>
        <v>0</v>
      </c>
      <c r="G7" s="111"/>
      <c r="H7" s="103">
        <v>1082943</v>
      </c>
      <c r="I7" s="105">
        <v>0</v>
      </c>
      <c r="J7" s="105"/>
      <c r="K7" s="103">
        <v>1768</v>
      </c>
      <c r="L7" s="103">
        <v>1.63258823409911</v>
      </c>
      <c r="M7" s="103">
        <v>39</v>
      </c>
      <c r="N7" s="104">
        <v>5852</v>
      </c>
      <c r="O7" s="104">
        <f>N7/H7*1000</f>
        <v>5.4037931820973029</v>
      </c>
      <c r="P7" s="106">
        <v>602</v>
      </c>
      <c r="Q7" s="110">
        <f>P7/N7</f>
        <v>0.10287081339712918</v>
      </c>
      <c r="R7" s="95">
        <v>844</v>
      </c>
      <c r="S7" s="5">
        <v>32</v>
      </c>
      <c r="T7" s="5">
        <v>113468</v>
      </c>
      <c r="U7" s="5">
        <v>26500</v>
      </c>
      <c r="V7" s="5">
        <v>36786</v>
      </c>
      <c r="W7" s="5">
        <v>39</v>
      </c>
      <c r="X7" s="5">
        <v>57</v>
      </c>
      <c r="Y7" s="5">
        <v>97</v>
      </c>
      <c r="Z7" s="5">
        <v>105</v>
      </c>
      <c r="AA7" s="5">
        <v>71</v>
      </c>
      <c r="AB7" s="5">
        <v>31</v>
      </c>
      <c r="AC7" s="5">
        <v>6</v>
      </c>
      <c r="AD7" s="5">
        <v>1</v>
      </c>
      <c r="AE7" s="5">
        <v>16853</v>
      </c>
      <c r="AF7" s="5">
        <v>0</v>
      </c>
      <c r="AG7" s="5">
        <v>86</v>
      </c>
      <c r="AH7" s="20">
        <v>166565</v>
      </c>
      <c r="AI7" s="19">
        <v>197700</v>
      </c>
      <c r="AJ7" s="5">
        <v>94000</v>
      </c>
      <c r="AK7" s="5">
        <v>0.69226935945808299</v>
      </c>
      <c r="AL7" s="5" t="s">
        <v>242</v>
      </c>
      <c r="AM7" s="5">
        <v>0.13704351695472336</v>
      </c>
      <c r="AN7" s="5">
        <v>27100</v>
      </c>
      <c r="AO7" s="5">
        <v>0.214358673557104</v>
      </c>
      <c r="AP7" s="5">
        <v>42400</v>
      </c>
      <c r="AQ7" s="5">
        <v>0.68667388072531632</v>
      </c>
      <c r="AR7" s="5">
        <v>135700</v>
      </c>
      <c r="AS7" s="5">
        <v>87000</v>
      </c>
      <c r="AT7" s="5">
        <v>0.49611861137897784</v>
      </c>
      <c r="AU7" s="5">
        <v>733000000</v>
      </c>
      <c r="AV7" s="5">
        <v>41900</v>
      </c>
      <c r="AW7" s="5">
        <v>870</v>
      </c>
      <c r="AX7" s="5">
        <v>9.3185107547548857E-2</v>
      </c>
      <c r="AY7" s="5">
        <v>357600</v>
      </c>
      <c r="AZ7" s="5">
        <v>169400</v>
      </c>
      <c r="BA7" s="5">
        <v>0.36034501554062226</v>
      </c>
      <c r="BB7" s="5">
        <v>0.29971182419463949</v>
      </c>
      <c r="BC7" s="5">
        <v>8.8152266798565443E-2</v>
      </c>
      <c r="BD7" s="5">
        <v>0.17397393653764656</v>
      </c>
      <c r="BE7" s="5">
        <v>2.1839504389532138E-2</v>
      </c>
      <c r="BF7" s="5">
        <v>3170</v>
      </c>
      <c r="BG7" s="5">
        <v>17330</v>
      </c>
      <c r="BH7" s="20">
        <v>46600</v>
      </c>
      <c r="BI7" s="19">
        <v>47100</v>
      </c>
      <c r="BJ7" s="5">
        <v>16400</v>
      </c>
      <c r="BK7" s="5">
        <v>14500</v>
      </c>
      <c r="BL7" s="5">
        <v>2800</v>
      </c>
      <c r="BM7" s="95">
        <v>7700</v>
      </c>
      <c r="BN7" s="122">
        <v>121500</v>
      </c>
      <c r="BO7" s="123">
        <v>47800</v>
      </c>
      <c r="BP7" s="123">
        <v>0.68</v>
      </c>
      <c r="BQ7" s="123">
        <v>7</v>
      </c>
      <c r="BR7" s="123">
        <v>10</v>
      </c>
      <c r="BS7" s="123">
        <v>8200</v>
      </c>
      <c r="BT7" s="123">
        <v>7.0000000000000007E-2</v>
      </c>
      <c r="BU7" s="123">
        <v>24200</v>
      </c>
      <c r="BV7" s="123">
        <v>0.2</v>
      </c>
      <c r="BW7" s="123">
        <v>26500</v>
      </c>
      <c r="BX7" s="123">
        <v>59800</v>
      </c>
      <c r="BY7" s="123">
        <v>0.77</v>
      </c>
      <c r="BZ7" s="123">
        <v>4000</v>
      </c>
      <c r="CA7" s="123">
        <v>600</v>
      </c>
      <c r="CB7" s="123">
        <v>39900</v>
      </c>
      <c r="CC7" s="123">
        <v>19600</v>
      </c>
      <c r="CD7" s="123">
        <v>3800</v>
      </c>
      <c r="CE7" s="123">
        <v>0.38100000000000001</v>
      </c>
      <c r="CF7" s="123">
        <v>0.17</v>
      </c>
      <c r="CG7" s="123">
        <v>0.48499999999999999</v>
      </c>
      <c r="CH7" s="123">
        <v>0.38900000000000001</v>
      </c>
      <c r="CI7" s="123">
        <v>0.11799999999999999</v>
      </c>
      <c r="CJ7" s="123">
        <v>7.8E-2</v>
      </c>
      <c r="CK7" s="123">
        <v>0.16900000000000001</v>
      </c>
      <c r="CL7" s="123">
        <v>9.8000000000000004E-2</v>
      </c>
      <c r="CM7" s="123">
        <v>0.69</v>
      </c>
      <c r="CN7" s="123">
        <v>326111000</v>
      </c>
      <c r="CO7" s="123">
        <v>14000</v>
      </c>
      <c r="CP7" s="123">
        <v>0.45</v>
      </c>
      <c r="CQ7" s="123">
        <v>0.44</v>
      </c>
      <c r="CR7" s="123">
        <v>0.12</v>
      </c>
      <c r="CS7" s="123">
        <v>5500</v>
      </c>
      <c r="CT7" s="124">
        <v>41300</v>
      </c>
      <c r="CU7" s="118">
        <f t="array" ref="CU7">INDEX('Supplemental Data'!B$3:B$53,MATCH($B7,'Supplemental Data'!$A$3:$A$57,0))</f>
        <v>848000</v>
      </c>
      <c r="CV7" s="21">
        <f t="array" ref="CV7">INDEX('Supplemental Data'!C$3:C$53,MATCH($B7,'Supplemental Data'!$A$3:$A$57,0))</f>
        <v>262000</v>
      </c>
      <c r="CW7" s="21">
        <f t="array" ref="CW7">INDEX('Supplemental Data'!D$3:D$53,MATCH($B7,'Supplemental Data'!$A$3:$A$57,0))</f>
        <v>358000</v>
      </c>
      <c r="CX7" s="21">
        <f t="array" ref="CX7">INDEX('Supplemental Data'!E$3:E$53,MATCH($B7,'Supplemental Data'!$A$3:$A$57,0))</f>
        <v>5800</v>
      </c>
      <c r="CY7" s="11">
        <f t="array" ref="CY7">INDEX('Supplemental Data'!F$3:F$53,MATCH($B7,'Supplemental Data'!$A$3:$A$57,0))</f>
        <v>407200000</v>
      </c>
      <c r="CZ7" s="11">
        <f t="array" ref="CZ7">INDEX('Supplemental Data'!G$3:G$53,MATCH($B7,'Supplemental Data'!$A$3:$A$57,0))</f>
        <v>111600000</v>
      </c>
      <c r="DA7" s="11">
        <f t="array" ref="DA7">INDEX('Supplemental Data'!H$3:H$53,MATCH($B7,'Supplemental Data'!$A$3:$A$57,0))</f>
        <v>102800000</v>
      </c>
      <c r="DB7" s="11">
        <f t="array" ref="DB7">INDEX('Supplemental Data'!I$3:I$53,MATCH($B7,'Supplemental Data'!$A$3:$A$57,0))</f>
        <v>7700000</v>
      </c>
      <c r="DC7" s="11">
        <f t="array" ref="DC7">INDEX('Supplemental Data'!J$3:J$53,MATCH($B7,'Supplemental Data'!$A$3:$A$57,0))</f>
        <v>4700000</v>
      </c>
      <c r="DD7" s="11">
        <f t="array" ref="DD7">INDEX('Supplemental Data'!K$3:K$53,MATCH($B7,'Supplemental Data'!$A$3:$A$57,0))</f>
        <v>3500000</v>
      </c>
      <c r="DE7" s="11">
        <f t="array" ref="DE7">INDEX('Supplemental Data'!L$3:L$53,MATCH($B7,'Supplemental Data'!$A$3:$A$57,0))</f>
        <v>40700000</v>
      </c>
      <c r="DF7" s="11">
        <f t="array" ref="DF7">INDEX('Supplemental Data'!M$3:M$53,MATCH($B7,'Supplemental Data'!$A$3:$A$57,0))</f>
        <v>4300000</v>
      </c>
      <c r="DG7" s="11">
        <f t="array" ref="DG7">INDEX('Supplemental Data'!N$3:N$53,MATCH($B7,'Supplemental Data'!$A$3:$A$57,0))</f>
        <v>50100000</v>
      </c>
      <c r="DH7" s="122">
        <v>0.192</v>
      </c>
      <c r="DI7" s="93">
        <v>0.57399999999999995</v>
      </c>
      <c r="DJ7" s="93">
        <v>0.30599999999999999</v>
      </c>
      <c r="DK7" s="93">
        <v>5.5E-2</v>
      </c>
      <c r="DL7" s="93">
        <v>1.7999999999999999E-2</v>
      </c>
      <c r="DM7" s="93">
        <v>4.0000000000000001E-3</v>
      </c>
      <c r="DN7" s="93">
        <v>0</v>
      </c>
      <c r="DO7" s="93">
        <f>SUM(DM7:DN7)</f>
        <v>4.0000000000000001E-3</v>
      </c>
      <c r="DP7" s="96">
        <v>4.3999999999999997E-2</v>
      </c>
      <c r="DQ7" s="133">
        <v>0.06</v>
      </c>
      <c r="DR7" s="93">
        <v>0.21</v>
      </c>
      <c r="DS7" s="93">
        <v>0.04</v>
      </c>
      <c r="DT7" s="93">
        <v>0</v>
      </c>
      <c r="DU7" s="93">
        <v>0.09</v>
      </c>
      <c r="DV7" s="93">
        <v>0.08</v>
      </c>
      <c r="DW7" s="93">
        <v>0.25</v>
      </c>
      <c r="DX7" s="93">
        <v>0.15</v>
      </c>
      <c r="DY7" s="96">
        <v>0.13</v>
      </c>
      <c r="DZ7" s="140">
        <v>0</v>
      </c>
    </row>
    <row r="8" spans="1:131" ht="13.9" thickBot="1">
      <c r="A8" t="str">
        <f>IFERROR(INDEX($A$57:$A$60,MATCH($C8,E$57:E$60,0)),"Not Included")</f>
        <v>HousingLow ROR_OverallHigh ROR</v>
      </c>
      <c r="B8" s="159" t="s">
        <v>249</v>
      </c>
      <c r="C8" s="12">
        <f>IF(AND(E8=0,F8=0),1,IF(AND(E8=0,F8=1),2,IF(AND(E8=1,F8=0),4,3)))</f>
        <v>2</v>
      </c>
      <c r="D8" s="12">
        <f>IF(AND(E8=0,F8=0),1,IF(AND(E8=0,F8=1),2,IF(AND(E8=1,F8=0,G8&gt;5),4,IF(AND(E8=1,F8=1,G8&gt;5),3,"Not Inlcuded"))))</f>
        <v>2</v>
      </c>
      <c r="E8" s="12">
        <f>IF(I8&gt;$I$54,1,0)</f>
        <v>0</v>
      </c>
      <c r="F8" s="12">
        <f>IF(L8&gt;$L$54,1,0)</f>
        <v>1</v>
      </c>
      <c r="G8" s="111"/>
      <c r="H8" s="103">
        <v>235070</v>
      </c>
      <c r="I8" s="105">
        <v>0</v>
      </c>
      <c r="J8" s="105"/>
      <c r="K8" s="103">
        <v>1303</v>
      </c>
      <c r="L8" s="103">
        <v>5.54302973582337</v>
      </c>
      <c r="M8" s="103">
        <v>3</v>
      </c>
      <c r="N8" s="104">
        <v>5037</v>
      </c>
      <c r="O8" s="104">
        <f>N8/H8*1000</f>
        <v>21.427659846003319</v>
      </c>
      <c r="P8" s="106">
        <v>313</v>
      </c>
      <c r="Q8" s="110">
        <f>P8/N8</f>
        <v>6.2140162795314674E-2</v>
      </c>
      <c r="R8" s="95">
        <v>831</v>
      </c>
      <c r="S8" s="5">
        <v>21</v>
      </c>
      <c r="T8" s="5">
        <v>15741</v>
      </c>
      <c r="U8" s="5">
        <v>26500</v>
      </c>
      <c r="V8" s="5">
        <v>36718</v>
      </c>
      <c r="W8" s="5">
        <v>45</v>
      </c>
      <c r="X8" s="5">
        <v>87</v>
      </c>
      <c r="Y8" s="5">
        <v>98</v>
      </c>
      <c r="Z8" s="5">
        <v>103</v>
      </c>
      <c r="AA8" s="5">
        <v>65</v>
      </c>
      <c r="AB8" s="5">
        <v>13</v>
      </c>
      <c r="AC8" s="5">
        <v>5</v>
      </c>
      <c r="AD8" s="5">
        <v>2</v>
      </c>
      <c r="AE8" s="5">
        <v>2092</v>
      </c>
      <c r="AF8" s="5">
        <v>0</v>
      </c>
      <c r="AG8" s="5">
        <v>106.3</v>
      </c>
      <c r="AH8" s="20">
        <v>277801</v>
      </c>
      <c r="AI8" s="19">
        <v>24800</v>
      </c>
      <c r="AJ8" s="5">
        <v>14000</v>
      </c>
      <c r="AK8" s="5">
        <v>0.73801115241635684</v>
      </c>
      <c r="AL8" s="5" t="s">
        <v>240</v>
      </c>
      <c r="AM8" s="5">
        <v>0.22366835382019765</v>
      </c>
      <c r="AN8" s="5">
        <v>5600</v>
      </c>
      <c r="AO8" s="5">
        <v>0.29926890013657909</v>
      </c>
      <c r="AP8" s="5">
        <v>7500</v>
      </c>
      <c r="AQ8" s="5">
        <v>0.53281915320960871</v>
      </c>
      <c r="AR8" s="5">
        <v>13200</v>
      </c>
      <c r="AS8" s="5">
        <v>7800</v>
      </c>
      <c r="AT8" s="5">
        <v>0.51874366767983793</v>
      </c>
      <c r="AU8" s="5">
        <v>86000000</v>
      </c>
      <c r="AV8" s="5">
        <v>11700</v>
      </c>
      <c r="AW8" s="5">
        <v>830</v>
      </c>
      <c r="AX8" s="5">
        <v>0.18012872298217306</v>
      </c>
      <c r="AY8" s="5">
        <v>50500</v>
      </c>
      <c r="AZ8" s="5">
        <v>28200</v>
      </c>
      <c r="BA8" s="5">
        <v>0.24604402078380491</v>
      </c>
      <c r="BB8" s="5">
        <v>0.44396937360811506</v>
      </c>
      <c r="BC8" s="5">
        <v>0.13816324882470626</v>
      </c>
      <c r="BD8" s="5">
        <v>0.22519034744974673</v>
      </c>
      <c r="BE8" s="5">
        <v>4.7284946192070375E-2</v>
      </c>
      <c r="BF8" s="5">
        <v>1550</v>
      </c>
      <c r="BG8" s="5">
        <v>4220</v>
      </c>
      <c r="BH8" s="20">
        <v>51900</v>
      </c>
      <c r="BI8" s="19">
        <v>5700</v>
      </c>
      <c r="BJ8" s="5">
        <v>1600</v>
      </c>
      <c r="BK8" s="5">
        <v>3700</v>
      </c>
      <c r="BL8" s="5">
        <v>600</v>
      </c>
      <c r="BM8" s="95">
        <v>1700</v>
      </c>
      <c r="BN8" s="122">
        <v>11300</v>
      </c>
      <c r="BO8" s="123">
        <v>5800</v>
      </c>
      <c r="BP8" s="123">
        <v>0.72</v>
      </c>
      <c r="BQ8" s="123">
        <v>3</v>
      </c>
      <c r="BR8" s="123">
        <v>5</v>
      </c>
      <c r="BS8" s="123">
        <v>1500</v>
      </c>
      <c r="BT8" s="123">
        <v>0.13</v>
      </c>
      <c r="BU8" s="123">
        <v>3600</v>
      </c>
      <c r="BV8" s="123">
        <v>0.32</v>
      </c>
      <c r="BW8" s="123">
        <v>2100</v>
      </c>
      <c r="BX8" s="123">
        <v>4300</v>
      </c>
      <c r="BY8" s="123">
        <v>0.63</v>
      </c>
      <c r="BZ8" s="123">
        <v>1400</v>
      </c>
      <c r="CA8" s="123">
        <v>100</v>
      </c>
      <c r="CB8" s="123">
        <v>6000</v>
      </c>
      <c r="CC8" s="123">
        <v>3000</v>
      </c>
      <c r="CD8" s="123">
        <v>500</v>
      </c>
      <c r="CE8" s="123">
        <v>0.38100000000000001</v>
      </c>
      <c r="CF8" s="123">
        <v>0.17</v>
      </c>
      <c r="CG8" s="123">
        <v>0.48499999999999999</v>
      </c>
      <c r="CH8" s="123">
        <v>0.38900000000000001</v>
      </c>
      <c r="CI8" s="123">
        <v>0.11799999999999999</v>
      </c>
      <c r="CJ8" s="123">
        <v>7.8E-2</v>
      </c>
      <c r="CK8" s="123">
        <v>0.16900000000000001</v>
      </c>
      <c r="CL8" s="123">
        <v>9.8000000000000004E-2</v>
      </c>
      <c r="CM8" s="123">
        <v>0.63</v>
      </c>
      <c r="CN8" s="123">
        <v>30891000</v>
      </c>
      <c r="CO8" s="123">
        <v>5700</v>
      </c>
      <c r="CP8" s="123">
        <v>0.2</v>
      </c>
      <c r="CQ8" s="123">
        <v>0.28999999999999998</v>
      </c>
      <c r="CR8" s="123">
        <v>0.51</v>
      </c>
      <c r="CS8" s="123">
        <v>1200</v>
      </c>
      <c r="CT8" s="124">
        <v>44400</v>
      </c>
      <c r="CU8" s="118">
        <f t="array" ref="CU8">INDEX('Supplemental Data'!B$3:B$53,MATCH($B8,'Supplemental Data'!$A$3:$A$57,0))</f>
        <v>180000</v>
      </c>
      <c r="CV8" s="21">
        <f t="array" ref="CV8">INDEX('Supplemental Data'!C$3:C$53,MATCH($B8,'Supplemental Data'!$A$3:$A$57,0))</f>
        <v>50000</v>
      </c>
      <c r="CW8" s="21">
        <f t="array" ref="CW8">INDEX('Supplemental Data'!D$3:D$53,MATCH($B8,'Supplemental Data'!$A$3:$A$57,0))</f>
        <v>51000</v>
      </c>
      <c r="CX8" s="21">
        <f t="array" ref="CX8">INDEX('Supplemental Data'!E$3:E$53,MATCH($B8,'Supplemental Data'!$A$3:$A$57,0))</f>
        <v>1200</v>
      </c>
      <c r="CY8" s="11">
        <f t="array" ref="CY8">INDEX('Supplemental Data'!F$3:F$53,MATCH($B8,'Supplemental Data'!$A$3:$A$57,0))</f>
        <v>39300000</v>
      </c>
      <c r="CZ8" s="11">
        <f t="array" ref="CZ8">INDEX('Supplemental Data'!G$3:G$53,MATCH($B8,'Supplemental Data'!$A$3:$A$57,0))</f>
        <v>25400000</v>
      </c>
      <c r="DA8" s="11">
        <f t="array" ref="DA8">INDEX('Supplemental Data'!H$3:H$53,MATCH($B8,'Supplemental Data'!$A$3:$A$57,0))</f>
        <v>7400000</v>
      </c>
      <c r="DB8" s="11">
        <f t="array" ref="DB8">INDEX('Supplemental Data'!I$3:I$53,MATCH($B8,'Supplemental Data'!$A$3:$A$57,0))</f>
        <v>1900000</v>
      </c>
      <c r="DC8" s="11">
        <f t="array" ref="DC8">INDEX('Supplemental Data'!J$3:J$53,MATCH($B8,'Supplemental Data'!$A$3:$A$57,0))</f>
        <v>800000</v>
      </c>
      <c r="DD8" s="11">
        <f t="array" ref="DD8">INDEX('Supplemental Data'!K$3:K$53,MATCH($B8,'Supplemental Data'!$A$3:$A$57,0))</f>
        <v>600000</v>
      </c>
      <c r="DE8" s="11">
        <f t="array" ref="DE8">INDEX('Supplemental Data'!L$3:L$53,MATCH($B8,'Supplemental Data'!$A$3:$A$57,0))</f>
        <v>1600000</v>
      </c>
      <c r="DF8" s="11">
        <f t="array" ref="DF8">INDEX('Supplemental Data'!M$3:M$53,MATCH($B8,'Supplemental Data'!$A$3:$A$57,0))</f>
        <v>700000</v>
      </c>
      <c r="DG8" s="11">
        <f t="array" ref="DG8">INDEX('Supplemental Data'!N$3:N$53,MATCH($B8,'Supplemental Data'!$A$3:$A$57,0))</f>
        <v>8200000</v>
      </c>
      <c r="DH8" s="122">
        <v>0.13100000000000001</v>
      </c>
      <c r="DI8" s="93">
        <v>0.83799999999999997</v>
      </c>
      <c r="DJ8" s="93">
        <v>4.0000000000000001E-3</v>
      </c>
      <c r="DK8" s="93">
        <v>4.2999999999999997E-2</v>
      </c>
      <c r="DL8" s="93">
        <v>7.0000000000000001E-3</v>
      </c>
      <c r="DM8" s="93">
        <v>5.5E-2</v>
      </c>
      <c r="DN8" s="93">
        <v>0</v>
      </c>
      <c r="DO8" s="93">
        <f>SUM(DM8:DN8)</f>
        <v>5.5E-2</v>
      </c>
      <c r="DP8" s="96">
        <v>5.3999999999999999E-2</v>
      </c>
      <c r="DQ8" s="133">
        <v>0.33</v>
      </c>
      <c r="DR8" s="93">
        <v>7.0000000000000007E-2</v>
      </c>
      <c r="DS8" s="93">
        <v>0.01</v>
      </c>
      <c r="DT8" s="93">
        <v>0.18</v>
      </c>
      <c r="DU8" s="93">
        <v>0.28999999999999998</v>
      </c>
      <c r="DV8" s="93">
        <v>0</v>
      </c>
      <c r="DW8" s="93">
        <v>0</v>
      </c>
      <c r="DX8" s="93">
        <v>0.05</v>
      </c>
      <c r="DY8" s="96">
        <v>0.08</v>
      </c>
      <c r="DZ8" s="140">
        <v>0</v>
      </c>
    </row>
    <row r="9" spans="1:131" ht="13.9" thickBot="1">
      <c r="A9" t="str">
        <f>IFERROR(INDEX($A$57:$A$60,MATCH($C9,E$57:E$60,0)),"Not Included")</f>
        <v>HousingLow ROR_OverallLOW ROR</v>
      </c>
      <c r="B9" s="159" t="s">
        <v>250</v>
      </c>
      <c r="C9" s="12">
        <f>IF(AND(E9=0,F9=0),1,IF(AND(E9=0,F9=1),2,IF(AND(E9=1,F9=0),4,3)))</f>
        <v>1</v>
      </c>
      <c r="D9" s="12">
        <f>IF(AND(E9=0,F9=0),1,IF(AND(E9=0,F9=1),2,IF(AND(E9=1,F9=0,G9&gt;5),4,IF(AND(E9=1,F9=1,G9&gt;5),3,"Not Inlcuded"))))</f>
        <v>1</v>
      </c>
      <c r="E9" s="12">
        <f>IF(I9&gt;$I$54,1,0)</f>
        <v>0</v>
      </c>
      <c r="F9" s="12">
        <f>IF(L9&gt;$L$54,1,0)</f>
        <v>0</v>
      </c>
      <c r="G9" s="111"/>
      <c r="H9" s="103">
        <v>256376</v>
      </c>
      <c r="I9" s="105">
        <v>0</v>
      </c>
      <c r="J9" s="105"/>
      <c r="K9" s="103">
        <v>440</v>
      </c>
      <c r="L9" s="103">
        <v>1.7162292882329</v>
      </c>
      <c r="M9" s="103">
        <v>37</v>
      </c>
      <c r="N9" s="104">
        <v>5511</v>
      </c>
      <c r="O9" s="104">
        <f>N9/H9*1000</f>
        <v>21.495771835117171</v>
      </c>
      <c r="P9" s="106">
        <v>241</v>
      </c>
      <c r="Q9" s="110">
        <f>P9/N9</f>
        <v>4.3730720377426965E-2</v>
      </c>
      <c r="R9" s="95">
        <v>1142</v>
      </c>
      <c r="S9" s="5">
        <v>21</v>
      </c>
      <c r="T9" s="5">
        <v>20358</v>
      </c>
      <c r="U9" s="5">
        <v>32720</v>
      </c>
      <c r="V9" s="5">
        <v>54674</v>
      </c>
      <c r="W9" s="5">
        <v>38</v>
      </c>
      <c r="X9" s="5">
        <v>67</v>
      </c>
      <c r="Y9" s="5">
        <v>101</v>
      </c>
      <c r="Z9" s="5">
        <v>103</v>
      </c>
      <c r="AA9" s="5">
        <v>62</v>
      </c>
      <c r="AB9" s="5">
        <v>22</v>
      </c>
      <c r="AC9" s="5">
        <v>3</v>
      </c>
      <c r="AD9" s="5">
        <v>0</v>
      </c>
      <c r="AE9" s="5">
        <v>7429</v>
      </c>
      <c r="AF9" s="5">
        <v>0</v>
      </c>
      <c r="AG9" s="5">
        <v>108.1</v>
      </c>
      <c r="AH9" s="20">
        <v>290163</v>
      </c>
      <c r="AI9" s="19">
        <v>38900</v>
      </c>
      <c r="AJ9" s="5">
        <v>23000</v>
      </c>
      <c r="AK9" s="5">
        <v>0.79819674955493025</v>
      </c>
      <c r="AL9" s="5" t="s">
        <v>240</v>
      </c>
      <c r="AM9" s="5">
        <v>0.30490843243520921</v>
      </c>
      <c r="AN9" s="5">
        <v>11900</v>
      </c>
      <c r="AO9" s="5">
        <v>0.34595330439472943</v>
      </c>
      <c r="AP9" s="5">
        <v>13500</v>
      </c>
      <c r="AQ9" s="5">
        <v>0.45036344489250763</v>
      </c>
      <c r="AR9" s="5">
        <v>17500</v>
      </c>
      <c r="AS9" s="5">
        <v>9800</v>
      </c>
      <c r="AT9" s="5">
        <v>0.69284064665127021</v>
      </c>
      <c r="AU9" s="5">
        <v>212000000</v>
      </c>
      <c r="AV9" s="5">
        <v>14000</v>
      </c>
      <c r="AW9" s="5">
        <v>1150</v>
      </c>
      <c r="AX9" s="5">
        <v>0.11695309661703505</v>
      </c>
      <c r="AY9" s="5">
        <v>59300</v>
      </c>
      <c r="AZ9" s="5">
        <v>33600</v>
      </c>
      <c r="BA9" s="5">
        <v>0.2419897750319196</v>
      </c>
      <c r="BB9" s="5">
        <v>0.36605974294275129</v>
      </c>
      <c r="BC9" s="5">
        <v>0.19151126594463816</v>
      </c>
      <c r="BD9" s="5">
        <v>0.28099392675273349</v>
      </c>
      <c r="BE9" s="5">
        <v>5.3334671521152434E-2</v>
      </c>
      <c r="BF9" s="5">
        <v>1680</v>
      </c>
      <c r="BG9" s="5">
        <v>3970</v>
      </c>
      <c r="BH9" s="20">
        <v>70700</v>
      </c>
      <c r="BI9" s="19">
        <v>9900</v>
      </c>
      <c r="BJ9" s="5">
        <v>3700</v>
      </c>
      <c r="BK9" s="5">
        <v>5600</v>
      </c>
      <c r="BL9" s="5">
        <v>1200</v>
      </c>
      <c r="BM9" s="95">
        <v>2000</v>
      </c>
      <c r="BN9" s="122">
        <v>19300</v>
      </c>
      <c r="BO9" s="123">
        <v>9700</v>
      </c>
      <c r="BP9" s="123">
        <v>0.75</v>
      </c>
      <c r="BQ9" s="123">
        <v>3</v>
      </c>
      <c r="BR9" s="123">
        <v>5</v>
      </c>
      <c r="BS9" s="123">
        <v>2800</v>
      </c>
      <c r="BT9" s="123">
        <v>0.14000000000000001</v>
      </c>
      <c r="BU9" s="123">
        <v>7000</v>
      </c>
      <c r="BV9" s="123">
        <v>0.36</v>
      </c>
      <c r="BW9" s="123">
        <v>3400</v>
      </c>
      <c r="BX9" s="123">
        <v>6600</v>
      </c>
      <c r="BY9" s="123">
        <v>0.59</v>
      </c>
      <c r="BZ9" s="123">
        <v>1400</v>
      </c>
      <c r="CA9" s="123">
        <v>300</v>
      </c>
      <c r="CB9" s="123">
        <v>6600</v>
      </c>
      <c r="CC9" s="123">
        <v>3200</v>
      </c>
      <c r="CD9" s="123">
        <v>800</v>
      </c>
      <c r="CE9" s="123">
        <v>0.38100000000000001</v>
      </c>
      <c r="CF9" s="123">
        <v>0.17</v>
      </c>
      <c r="CG9" s="123">
        <v>0.48499999999999999</v>
      </c>
      <c r="CH9" s="123">
        <v>0.38900000000000001</v>
      </c>
      <c r="CI9" s="123">
        <v>0.11799999999999999</v>
      </c>
      <c r="CJ9" s="123">
        <v>7.8E-2</v>
      </c>
      <c r="CK9" s="123">
        <v>0.16900000000000001</v>
      </c>
      <c r="CL9" s="123">
        <v>9.8000000000000004E-2</v>
      </c>
      <c r="CM9" s="123">
        <v>0.75</v>
      </c>
      <c r="CN9" s="123">
        <v>75255000</v>
      </c>
      <c r="CO9" s="123">
        <v>6200</v>
      </c>
      <c r="CP9" s="123">
        <v>0.33</v>
      </c>
      <c r="CQ9" s="123">
        <v>0.35</v>
      </c>
      <c r="CR9" s="123">
        <v>0.32</v>
      </c>
      <c r="CS9" s="123">
        <v>2400</v>
      </c>
      <c r="CT9" s="124">
        <v>57400</v>
      </c>
      <c r="CU9" s="118">
        <f t="array" ref="CU9">INDEX('Supplemental Data'!B$3:B$53,MATCH($B9,'Supplemental Data'!$A$3:$A$57,0))</f>
        <v>194000</v>
      </c>
      <c r="CV9" s="21">
        <f t="array" ref="CV9">INDEX('Supplemental Data'!C$3:C$53,MATCH($B9,'Supplemental Data'!$A$3:$A$57,0))</f>
        <v>64000</v>
      </c>
      <c r="CW9" s="21">
        <f t="array" ref="CW9">INDEX('Supplemental Data'!D$3:D$53,MATCH($B9,'Supplemental Data'!$A$3:$A$57,0))</f>
        <v>59000</v>
      </c>
      <c r="CX9" s="21">
        <f t="array" ref="CX9">INDEX('Supplemental Data'!E$3:E$53,MATCH($B9,'Supplemental Data'!$A$3:$A$57,0))</f>
        <v>1100</v>
      </c>
      <c r="CY9" s="11">
        <f t="array" ref="CY9">INDEX('Supplemental Data'!F$3:F$53,MATCH($B9,'Supplemental Data'!$A$3:$A$57,0))</f>
        <v>104700000</v>
      </c>
      <c r="CZ9" s="11">
        <f t="array" ref="CZ9">INDEX('Supplemental Data'!G$3:G$53,MATCH($B9,'Supplemental Data'!$A$3:$A$57,0))</f>
        <v>60900000</v>
      </c>
      <c r="DA9" s="11">
        <f t="array" ref="DA9">INDEX('Supplemental Data'!H$3:H$53,MATCH($B9,'Supplemental Data'!$A$3:$A$57,0))</f>
        <v>19200000</v>
      </c>
      <c r="DB9" s="11">
        <f t="array" ref="DB9">INDEX('Supplemental Data'!I$3:I$53,MATCH($B9,'Supplemental Data'!$A$3:$A$57,0))</f>
        <v>5500000</v>
      </c>
      <c r="DC9" s="11">
        <f t="array" ref="DC9">INDEX('Supplemental Data'!J$3:J$53,MATCH($B9,'Supplemental Data'!$A$3:$A$57,0))</f>
        <v>200000</v>
      </c>
      <c r="DD9" s="11">
        <f t="array" ref="DD9">INDEX('Supplemental Data'!K$3:K$53,MATCH($B9,'Supplemental Data'!$A$3:$A$57,0))</f>
        <v>600000</v>
      </c>
      <c r="DE9" s="11">
        <f t="array" ref="DE9">INDEX('Supplemental Data'!L$3:L$53,MATCH($B9,'Supplemental Data'!$A$3:$A$57,0))</f>
        <v>6100000</v>
      </c>
      <c r="DF9" s="11">
        <f t="array" ref="DF9">INDEX('Supplemental Data'!M$3:M$53,MATCH($B9,'Supplemental Data'!$A$3:$A$57,0))</f>
        <v>1100000</v>
      </c>
      <c r="DG9" s="11">
        <f t="array" ref="DG9">INDEX('Supplemental Data'!N$3:N$53,MATCH($B9,'Supplemental Data'!$A$3:$A$57,0))</f>
        <v>14200000</v>
      </c>
      <c r="DH9" s="122">
        <v>7.5999999999999998E-2</v>
      </c>
      <c r="DI9" s="93">
        <v>0.876</v>
      </c>
      <c r="DJ9" s="93">
        <v>1.2E-2</v>
      </c>
      <c r="DK9" s="93">
        <v>4.2999999999999997E-2</v>
      </c>
      <c r="DL9" s="93">
        <v>2.7E-2</v>
      </c>
      <c r="DM9" s="93">
        <v>0</v>
      </c>
      <c r="DN9" s="93">
        <v>0</v>
      </c>
      <c r="DO9" s="93">
        <f>SUM(DM9:DN9)</f>
        <v>0</v>
      </c>
      <c r="DP9" s="96">
        <v>4.2999999999999997E-2</v>
      </c>
      <c r="DQ9" s="133">
        <v>0.42</v>
      </c>
      <c r="DR9" s="93">
        <v>0.08</v>
      </c>
      <c r="DS9" s="93">
        <v>0.01</v>
      </c>
      <c r="DT9" s="93">
        <v>7.0000000000000007E-2</v>
      </c>
      <c r="DU9" s="93">
        <v>0.14000000000000001</v>
      </c>
      <c r="DV9" s="93">
        <v>0</v>
      </c>
      <c r="DW9" s="93">
        <v>0</v>
      </c>
      <c r="DX9" s="93">
        <v>0.05</v>
      </c>
      <c r="DY9" s="96">
        <v>0.23</v>
      </c>
      <c r="DZ9" s="140">
        <v>134</v>
      </c>
    </row>
    <row r="10" spans="1:131" ht="13.9" hidden="1" thickBot="1">
      <c r="A10" t="str">
        <f>IFERROR(INDEX($A$57:$A$60,MATCH($C10,E$57:E$60,0)),"Not Included")</f>
        <v>HousingHigh ROR_OverallLOW ROR</v>
      </c>
      <c r="B10" s="159" t="s">
        <v>251</v>
      </c>
      <c r="C10" s="12">
        <f>IF(AND(E10=0,F10=0),1,IF(AND(E10=0,F10=1),2,IF(AND(E10=1,F10=0),4,3)))</f>
        <v>4</v>
      </c>
      <c r="D10" s="12" t="str">
        <f>IF(AND(E10=0,F10=0),1,IF(AND(E10=0,F10=1),2,IF(AND(E10=1,F10=0,G10&gt;5),4,IF(AND(E10=1,F10=1,G10&gt;5),3,"Not Inlcuded"))))</f>
        <v>Not Inlcuded</v>
      </c>
      <c r="E10" s="12">
        <f>IF(I10&gt;$I$54,1,0)</f>
        <v>1</v>
      </c>
      <c r="F10" s="12">
        <f>IF(L10&gt;$L$54,1,0)</f>
        <v>0</v>
      </c>
      <c r="G10" s="109">
        <v>2</v>
      </c>
      <c r="H10" s="103">
        <v>208294</v>
      </c>
      <c r="I10" s="103">
        <v>9.6018128222608405E-3</v>
      </c>
      <c r="J10" s="103">
        <v>24</v>
      </c>
      <c r="K10" s="103">
        <v>229</v>
      </c>
      <c r="L10" s="103">
        <v>1.09940756814886</v>
      </c>
      <c r="M10" s="103">
        <v>48</v>
      </c>
      <c r="N10" s="104">
        <v>810</v>
      </c>
      <c r="O10" s="104">
        <f>N10/H10*1000</f>
        <v>3.8887341930156412</v>
      </c>
      <c r="P10" s="106">
        <v>88</v>
      </c>
      <c r="Q10" s="110">
        <f>P10/N10</f>
        <v>0.10864197530864197</v>
      </c>
      <c r="R10" s="95">
        <v>1097</v>
      </c>
      <c r="S10" s="5">
        <v>27</v>
      </c>
      <c r="T10" s="5">
        <v>21197</v>
      </c>
      <c r="U10" s="5">
        <v>26500</v>
      </c>
      <c r="V10" s="5">
        <v>47333</v>
      </c>
      <c r="W10" s="5">
        <v>27</v>
      </c>
      <c r="X10" s="5">
        <v>58</v>
      </c>
      <c r="Y10" s="5">
        <v>97</v>
      </c>
      <c r="Z10" s="5">
        <v>101</v>
      </c>
      <c r="AA10" s="5">
        <v>77</v>
      </c>
      <c r="AB10" s="5">
        <v>36</v>
      </c>
      <c r="AC10" s="5">
        <v>8</v>
      </c>
      <c r="AD10" s="5">
        <v>0</v>
      </c>
      <c r="AE10" s="5">
        <v>17668</v>
      </c>
      <c r="AF10" s="5">
        <v>0</v>
      </c>
      <c r="AG10" s="5">
        <v>103.1</v>
      </c>
      <c r="AH10" s="20">
        <v>254108</v>
      </c>
      <c r="AI10" s="19">
        <v>27900</v>
      </c>
      <c r="AJ10" s="5">
        <v>14000</v>
      </c>
      <c r="AK10" s="5">
        <v>0.70336367233874164</v>
      </c>
      <c r="AL10" s="5" t="s">
        <v>242</v>
      </c>
      <c r="AM10" s="5">
        <v>0.18812661128616442</v>
      </c>
      <c r="AN10" s="5">
        <v>5300</v>
      </c>
      <c r="AO10" s="5">
        <v>0.20155399598968776</v>
      </c>
      <c r="AP10" s="5">
        <v>5600</v>
      </c>
      <c r="AQ10" s="5">
        <v>0.63814093382984816</v>
      </c>
      <c r="AR10" s="5">
        <v>17800</v>
      </c>
      <c r="AS10" s="5">
        <v>11000</v>
      </c>
      <c r="AT10" s="5">
        <v>0.57578575413799515</v>
      </c>
      <c r="AU10" s="5">
        <v>142000000</v>
      </c>
      <c r="AV10" s="5">
        <v>2200</v>
      </c>
      <c r="AW10" s="5">
        <v>1120</v>
      </c>
      <c r="AX10" s="5">
        <v>0.14568616493586575</v>
      </c>
      <c r="AY10" s="5">
        <v>56900</v>
      </c>
      <c r="AZ10" s="5">
        <v>27000</v>
      </c>
      <c r="BA10" s="5">
        <v>0.30087298659781136</v>
      </c>
      <c r="BB10" s="5">
        <v>0.35629094869227662</v>
      </c>
      <c r="BC10" s="5">
        <v>9.7240519225026786E-2</v>
      </c>
      <c r="BD10" s="5">
        <v>0.14405157120022483</v>
      </c>
      <c r="BE10" s="5">
        <v>4.0522738051325287E-2</v>
      </c>
      <c r="BF10" s="5">
        <v>1170</v>
      </c>
      <c r="BG10" s="5">
        <v>3550</v>
      </c>
      <c r="BH10" s="20">
        <v>59750</v>
      </c>
      <c r="BI10" s="19">
        <v>5000</v>
      </c>
      <c r="BJ10" s="5">
        <v>1900</v>
      </c>
      <c r="BK10" s="5">
        <v>4400</v>
      </c>
      <c r="BL10" s="5">
        <v>700</v>
      </c>
      <c r="BM10" s="95">
        <v>1300</v>
      </c>
      <c r="BN10" s="122">
        <v>11600</v>
      </c>
      <c r="BO10" s="123">
        <v>4600</v>
      </c>
      <c r="BP10" s="123">
        <v>0.67</v>
      </c>
      <c r="BQ10" s="123">
        <v>7</v>
      </c>
      <c r="BR10" s="123">
        <v>10</v>
      </c>
      <c r="BS10" s="123">
        <v>900</v>
      </c>
      <c r="BT10" s="123">
        <v>0.08</v>
      </c>
      <c r="BU10" s="123">
        <v>2500</v>
      </c>
      <c r="BV10" s="123">
        <v>0.21</v>
      </c>
      <c r="BW10" s="123">
        <v>2500</v>
      </c>
      <c r="BX10" s="123">
        <v>5400</v>
      </c>
      <c r="BY10" s="123">
        <v>0.76</v>
      </c>
      <c r="BZ10" s="123">
        <v>1100</v>
      </c>
      <c r="CA10" s="123">
        <v>100</v>
      </c>
      <c r="CB10" s="123">
        <v>6400</v>
      </c>
      <c r="CC10" s="123">
        <v>3100</v>
      </c>
      <c r="CD10" s="123">
        <v>400</v>
      </c>
      <c r="CE10" s="123">
        <v>0.38100000000000001</v>
      </c>
      <c r="CF10" s="123">
        <v>0.17</v>
      </c>
      <c r="CG10" s="123">
        <v>0.48499999999999999</v>
      </c>
      <c r="CH10" s="123">
        <v>0.38900000000000001</v>
      </c>
      <c r="CI10" s="123">
        <v>0.11799999999999999</v>
      </c>
      <c r="CJ10" s="123">
        <v>7.8E-2</v>
      </c>
      <c r="CK10" s="123">
        <v>0.16900000000000001</v>
      </c>
      <c r="CL10" s="123">
        <v>9.8000000000000004E-2</v>
      </c>
      <c r="CM10" s="123">
        <v>0.71</v>
      </c>
      <c r="CN10" s="123">
        <v>35722000</v>
      </c>
      <c r="CO10" s="123">
        <v>400</v>
      </c>
      <c r="CP10" s="123">
        <v>0.56000000000000005</v>
      </c>
      <c r="CQ10" s="123">
        <v>0.41</v>
      </c>
      <c r="CR10" s="123">
        <v>0.03</v>
      </c>
      <c r="CS10" s="123">
        <v>1300</v>
      </c>
      <c r="CT10" s="124">
        <v>51300</v>
      </c>
      <c r="CU10" s="118">
        <f t="array" ref="CU10">INDEX('Supplemental Data'!B$3:B$53,MATCH($B10,'Supplemental Data'!$A$3:$A$57,0))</f>
        <v>144000</v>
      </c>
      <c r="CV10" s="21">
        <f t="array" ref="CV10">INDEX('Supplemental Data'!C$3:C$53,MATCH($B10,'Supplemental Data'!$A$3:$A$57,0))</f>
        <v>48000</v>
      </c>
      <c r="CW10" s="21">
        <f t="array" ref="CW10">INDEX('Supplemental Data'!D$3:D$53,MATCH($B10,'Supplemental Data'!$A$3:$A$57,0))</f>
        <v>57000</v>
      </c>
      <c r="CX10" s="21">
        <f t="array" ref="CX10">INDEX('Supplemental Data'!E$3:E$53,MATCH($B10,'Supplemental Data'!$A$3:$A$57,0))</f>
        <v>1000</v>
      </c>
      <c r="CY10" s="11">
        <f t="array" ref="CY10">INDEX('Supplemental Data'!F$3:F$53,MATCH($B10,'Supplemental Data'!$A$3:$A$57,0))</f>
        <v>59400000</v>
      </c>
      <c r="CZ10" s="11">
        <f t="array" ref="CZ10">INDEX('Supplemental Data'!G$3:G$53,MATCH($B10,'Supplemental Data'!$A$3:$A$57,0))</f>
        <v>43900000</v>
      </c>
      <c r="DA10" s="11">
        <f t="array" ref="DA10">INDEX('Supplemental Data'!H$3:H$53,MATCH($B10,'Supplemental Data'!$A$3:$A$57,0))</f>
        <v>16900000</v>
      </c>
      <c r="DB10" s="11">
        <f t="array" ref="DB10">INDEX('Supplemental Data'!I$3:I$53,MATCH($B10,'Supplemental Data'!$A$3:$A$57,0))</f>
        <v>2300000</v>
      </c>
      <c r="DC10" s="11">
        <f t="array" ref="DC10">INDEX('Supplemental Data'!J$3:J$53,MATCH($B10,'Supplemental Data'!$A$3:$A$57,0))</f>
        <v>1500000</v>
      </c>
      <c r="DD10" s="11">
        <f t="array" ref="DD10">INDEX('Supplemental Data'!K$3:K$53,MATCH($B10,'Supplemental Data'!$A$3:$A$57,0))</f>
        <v>1100000</v>
      </c>
      <c r="DE10" s="11">
        <f t="array" ref="DE10">INDEX('Supplemental Data'!L$3:L$53,MATCH($B10,'Supplemental Data'!$A$3:$A$57,0))</f>
        <v>6700000</v>
      </c>
      <c r="DF10" s="11">
        <f t="array" ref="DF10">INDEX('Supplemental Data'!M$3:M$53,MATCH($B10,'Supplemental Data'!$A$3:$A$57,0))</f>
        <v>600000</v>
      </c>
      <c r="DG10" s="11">
        <f t="array" ref="DG10">INDEX('Supplemental Data'!N$3:N$53,MATCH($B10,'Supplemental Data'!$A$3:$A$57,0))</f>
        <v>9300000</v>
      </c>
      <c r="DH10" s="122">
        <v>0.11799999999999999</v>
      </c>
      <c r="DI10" s="93">
        <v>0.59499999999999997</v>
      </c>
      <c r="DJ10" s="93">
        <v>0.20300000000000001</v>
      </c>
      <c r="DK10" s="93">
        <v>0.10199999999999999</v>
      </c>
      <c r="DL10" s="93">
        <v>4.1000000000000002E-2</v>
      </c>
      <c r="DM10" s="93">
        <v>0</v>
      </c>
      <c r="DN10" s="93">
        <v>0</v>
      </c>
      <c r="DO10" s="93">
        <f>SUM(DM10:DN10)</f>
        <v>0</v>
      </c>
      <c r="DP10" s="96">
        <v>5.7000000000000002E-2</v>
      </c>
      <c r="DQ10" s="133">
        <v>0.06</v>
      </c>
      <c r="DR10" s="93">
        <v>0.13</v>
      </c>
      <c r="DS10" s="93">
        <v>5.0000000000000001E-3</v>
      </c>
      <c r="DT10" s="93">
        <v>0.31</v>
      </c>
      <c r="DU10" s="93">
        <v>0.48</v>
      </c>
      <c r="DV10" s="93">
        <v>0</v>
      </c>
      <c r="DW10" s="93">
        <v>0</v>
      </c>
      <c r="DX10" s="93">
        <v>0</v>
      </c>
      <c r="DY10" s="96">
        <v>0.01</v>
      </c>
      <c r="DZ10" s="140">
        <v>0</v>
      </c>
    </row>
    <row r="11" spans="1:131" ht="13.9" thickBot="1">
      <c r="A11" t="str">
        <f>IFERROR(INDEX($A$57:$A$60,MATCH($C11,E$57:E$60,0)),"Not Included")</f>
        <v>HousingLow ROR_OverallLOW ROR</v>
      </c>
      <c r="B11" s="159" t="s">
        <v>252</v>
      </c>
      <c r="C11" s="12">
        <f>IF(AND(E11=0,F11=0),1,IF(AND(E11=0,F11=1),2,IF(AND(E11=1,F11=0),4,3)))</f>
        <v>1</v>
      </c>
      <c r="D11" s="12">
        <f>IF(AND(E11=0,F11=0),1,IF(AND(E11=0,F11=1),2,IF(AND(E11=1,F11=0,G11&gt;5),4,IF(AND(E11=1,F11=1,G11&gt;5),3,"Not Inlcuded"))))</f>
        <v>1</v>
      </c>
      <c r="E11" s="12">
        <f>IF(I11&gt;$I$54,1,0)</f>
        <v>0</v>
      </c>
      <c r="F11" s="12">
        <f>IF(L11&gt;$L$54,1,0)</f>
        <v>0</v>
      </c>
      <c r="G11" s="111"/>
      <c r="H11" s="103">
        <v>947243</v>
      </c>
      <c r="I11" s="105">
        <v>0</v>
      </c>
      <c r="J11" s="105"/>
      <c r="K11" s="103">
        <v>1187</v>
      </c>
      <c r="L11" s="103">
        <v>1.25311034233032</v>
      </c>
      <c r="M11" s="103">
        <v>45</v>
      </c>
      <c r="N11" s="104">
        <v>3870</v>
      </c>
      <c r="O11" s="104">
        <f>N11/H11*1000</f>
        <v>4.0855408802176418</v>
      </c>
      <c r="P11" s="106">
        <v>560</v>
      </c>
      <c r="Q11" s="110">
        <f>P11/N11</f>
        <v>0.14470284237726097</v>
      </c>
      <c r="R11" s="95">
        <v>872</v>
      </c>
      <c r="S11" s="5">
        <v>19</v>
      </c>
      <c r="T11" s="5">
        <v>43623</v>
      </c>
      <c r="U11" s="5">
        <v>27810</v>
      </c>
      <c r="V11" s="5">
        <v>46136</v>
      </c>
      <c r="W11" s="5">
        <v>33</v>
      </c>
      <c r="X11" s="5">
        <v>57</v>
      </c>
      <c r="Y11" s="5">
        <v>96</v>
      </c>
      <c r="Z11" s="5">
        <v>102</v>
      </c>
      <c r="AA11" s="5">
        <v>73</v>
      </c>
      <c r="AB11" s="5">
        <v>25</v>
      </c>
      <c r="AC11" s="5">
        <v>4</v>
      </c>
      <c r="AD11" s="5">
        <v>1</v>
      </c>
      <c r="AE11" s="5">
        <v>7060</v>
      </c>
      <c r="AF11" s="5">
        <v>0</v>
      </c>
      <c r="AG11" s="5">
        <v>98.4</v>
      </c>
      <c r="AH11" s="20">
        <v>348376</v>
      </c>
      <c r="AI11" s="19">
        <v>42000</v>
      </c>
      <c r="AJ11" s="5">
        <v>21000</v>
      </c>
      <c r="AK11" s="5">
        <v>0.75458392101551486</v>
      </c>
      <c r="AL11" s="5" t="s">
        <v>240</v>
      </c>
      <c r="AM11" s="5">
        <v>0.17962019894341058</v>
      </c>
      <c r="AN11" s="5">
        <v>7500</v>
      </c>
      <c r="AO11" s="5">
        <v>0.31100375993527202</v>
      </c>
      <c r="AP11" s="5">
        <v>13100</v>
      </c>
      <c r="AQ11" s="5">
        <v>0.57824472895150159</v>
      </c>
      <c r="AR11" s="5">
        <v>24200</v>
      </c>
      <c r="AS11" s="5">
        <v>14300</v>
      </c>
      <c r="AT11" s="5">
        <v>0.59146885597001608</v>
      </c>
      <c r="AU11" s="5">
        <v>172000000</v>
      </c>
      <c r="AV11" s="5">
        <v>4000</v>
      </c>
      <c r="AW11" s="5">
        <v>1100</v>
      </c>
      <c r="AX11" s="5">
        <v>0.22298303257605648</v>
      </c>
      <c r="AY11" s="5">
        <v>141800</v>
      </c>
      <c r="AZ11" s="5">
        <v>59700</v>
      </c>
      <c r="BA11" s="5">
        <v>0.33965229553898824</v>
      </c>
      <c r="BB11" s="5">
        <v>0.39939775726059323</v>
      </c>
      <c r="BC11" s="5">
        <v>7.7168585960220373E-2</v>
      </c>
      <c r="BD11" s="5">
        <v>0.1435348822651458</v>
      </c>
      <c r="BE11" s="5">
        <v>2.3633721275511419E-2</v>
      </c>
      <c r="BF11" s="5">
        <v>3130</v>
      </c>
      <c r="BG11" s="5">
        <v>13750</v>
      </c>
      <c r="BH11" s="20">
        <v>61400</v>
      </c>
      <c r="BI11" s="19">
        <v>10900</v>
      </c>
      <c r="BJ11" s="5">
        <v>1500</v>
      </c>
      <c r="BK11" s="5">
        <v>4100</v>
      </c>
      <c r="BL11" s="5">
        <v>700</v>
      </c>
      <c r="BM11" s="95">
        <v>1700</v>
      </c>
      <c r="BN11" s="122">
        <v>26000</v>
      </c>
      <c r="BO11" s="123">
        <v>11000</v>
      </c>
      <c r="BP11" s="123">
        <v>0.74</v>
      </c>
      <c r="BQ11" s="123">
        <v>3</v>
      </c>
      <c r="BR11" s="123">
        <v>5</v>
      </c>
      <c r="BS11" s="123">
        <v>2600</v>
      </c>
      <c r="BT11" s="123">
        <v>0.1</v>
      </c>
      <c r="BU11" s="123">
        <v>7300</v>
      </c>
      <c r="BV11" s="123">
        <v>0.28000000000000003</v>
      </c>
      <c r="BW11" s="123">
        <v>4600</v>
      </c>
      <c r="BX11" s="123">
        <v>11400</v>
      </c>
      <c r="BY11" s="123">
        <v>0.7</v>
      </c>
      <c r="BZ11" s="123">
        <v>2800</v>
      </c>
      <c r="CA11" s="123">
        <v>200</v>
      </c>
      <c r="CB11" s="123">
        <v>29700</v>
      </c>
      <c r="CC11" s="123">
        <v>14600</v>
      </c>
      <c r="CD11" s="123">
        <v>900</v>
      </c>
      <c r="CE11" s="123">
        <v>0.38100000000000001</v>
      </c>
      <c r="CF11" s="123">
        <v>0.17</v>
      </c>
      <c r="CG11" s="123">
        <v>0.48499999999999999</v>
      </c>
      <c r="CH11" s="123">
        <v>0.38900000000000001</v>
      </c>
      <c r="CI11" s="123">
        <v>0.11799999999999999</v>
      </c>
      <c r="CJ11" s="123">
        <v>7.8E-2</v>
      </c>
      <c r="CK11" s="123">
        <v>0.16900000000000001</v>
      </c>
      <c r="CL11" s="123">
        <v>9.8000000000000004E-2</v>
      </c>
      <c r="CM11" s="123">
        <v>0.7</v>
      </c>
      <c r="CN11" s="123">
        <v>69877000</v>
      </c>
      <c r="CO11" s="123">
        <v>497200</v>
      </c>
      <c r="CP11" s="123">
        <v>0.49</v>
      </c>
      <c r="CQ11" s="123">
        <v>0.45</v>
      </c>
      <c r="CR11" s="123">
        <v>0.06</v>
      </c>
      <c r="CS11" s="123">
        <v>2600</v>
      </c>
      <c r="CT11" s="124">
        <v>49700</v>
      </c>
      <c r="CU11" s="118">
        <f t="array" ref="CU11">INDEX('Supplemental Data'!B$3:B$53,MATCH($B11,'Supplemental Data'!$A$3:$A$57,0))</f>
        <v>477000</v>
      </c>
      <c r="CV11" s="21">
        <f t="array" ref="CV11">INDEX('Supplemental Data'!C$3:C$53,MATCH($B11,'Supplemental Data'!$A$3:$A$57,0))</f>
        <v>159000</v>
      </c>
      <c r="CW11" s="21">
        <f t="array" ref="CW11">INDEX('Supplemental Data'!D$3:D$53,MATCH($B11,'Supplemental Data'!$A$3:$A$57,0))</f>
        <v>142000</v>
      </c>
      <c r="CX11" s="21">
        <f t="array" ref="CX11">INDEX('Supplemental Data'!E$3:E$53,MATCH($B11,'Supplemental Data'!$A$3:$A$57,0))</f>
        <v>2700</v>
      </c>
      <c r="CY11" s="11">
        <f t="array" ref="CY11">INDEX('Supplemental Data'!F$3:F$53,MATCH($B11,'Supplemental Data'!$A$3:$A$57,0))</f>
        <v>111200000</v>
      </c>
      <c r="CZ11" s="11">
        <f t="array" ref="CZ11">INDEX('Supplemental Data'!G$3:G$53,MATCH($B11,'Supplemental Data'!$A$3:$A$57,0))</f>
        <v>32600000</v>
      </c>
      <c r="DA11" s="11">
        <f t="array" ref="DA11">INDEX('Supplemental Data'!H$3:H$53,MATCH($B11,'Supplemental Data'!$A$3:$A$57,0))</f>
        <v>4500000</v>
      </c>
      <c r="DB11" s="11">
        <f t="array" ref="DB11">INDEX('Supplemental Data'!I$3:I$53,MATCH($B11,'Supplemental Data'!$A$3:$A$57,0))</f>
        <v>2000000</v>
      </c>
      <c r="DC11" s="11">
        <f t="array" ref="DC11">INDEX('Supplemental Data'!J$3:J$53,MATCH($B11,'Supplemental Data'!$A$3:$A$57,0))</f>
        <v>700000</v>
      </c>
      <c r="DD11" s="11">
        <f t="array" ref="DD11">INDEX('Supplemental Data'!K$3:K$53,MATCH($B11,'Supplemental Data'!$A$3:$A$57,0))</f>
        <v>500000</v>
      </c>
      <c r="DE11" s="11">
        <f t="array" ref="DE11">INDEX('Supplemental Data'!L$3:L$53,MATCH($B11,'Supplemental Data'!$A$3:$A$57,0))</f>
        <v>9400000</v>
      </c>
      <c r="DF11" s="11">
        <f t="array" ref="DF11">INDEX('Supplemental Data'!M$3:M$53,MATCH($B11,'Supplemental Data'!$A$3:$A$57,0))</f>
        <v>1900000</v>
      </c>
      <c r="DG11" s="11">
        <f t="array" ref="DG11">INDEX('Supplemental Data'!N$3:N$53,MATCH($B11,'Supplemental Data'!$A$3:$A$57,0))</f>
        <v>9600000</v>
      </c>
      <c r="DH11" s="122">
        <v>9.8000000000000004E-2</v>
      </c>
      <c r="DI11" s="93">
        <v>0.76</v>
      </c>
      <c r="DJ11" s="93">
        <v>0.01</v>
      </c>
      <c r="DK11" s="93">
        <v>0.14699999999999999</v>
      </c>
      <c r="DL11" s="93">
        <v>2.5000000000000001E-2</v>
      </c>
      <c r="DM11" s="93">
        <v>6.0000000000000001E-3</v>
      </c>
      <c r="DN11" s="93">
        <v>8.0000000000000002E-3</v>
      </c>
      <c r="DO11" s="93">
        <f>SUM(DM11:DN11)</f>
        <v>1.4E-2</v>
      </c>
      <c r="DP11" s="96">
        <v>4.3999999999999997E-2</v>
      </c>
      <c r="DQ11" s="133">
        <v>0.19</v>
      </c>
      <c r="DR11" s="93">
        <v>0.2</v>
      </c>
      <c r="DS11" s="93">
        <v>0.03</v>
      </c>
      <c r="DT11" s="93">
        <v>0.27</v>
      </c>
      <c r="DU11" s="93">
        <v>0.09</v>
      </c>
      <c r="DV11" s="93">
        <v>0</v>
      </c>
      <c r="DW11" s="93">
        <v>0.02</v>
      </c>
      <c r="DX11" s="93">
        <v>0.01</v>
      </c>
      <c r="DY11" s="96">
        <v>0.18</v>
      </c>
      <c r="DZ11" s="140">
        <v>85</v>
      </c>
    </row>
    <row r="12" spans="1:131" ht="13.9" thickBot="1">
      <c r="A12" t="str">
        <f>IFERROR(INDEX($A$57:$A$60,MATCH($C12,E$57:E$60,0)),"Not Included")</f>
        <v>HousingLow ROR_OverallHigh ROR</v>
      </c>
      <c r="B12" s="159" t="s">
        <v>253</v>
      </c>
      <c r="C12" s="12">
        <f>IF(AND(E12=0,F12=0),1,IF(AND(E12=0,F12=1),2,IF(AND(E12=1,F12=0),4,3)))</f>
        <v>2</v>
      </c>
      <c r="D12" s="12">
        <f>IF(AND(E12=0,F12=0),1,IF(AND(E12=0,F12=1),2,IF(AND(E12=1,F12=0,G12&gt;5),4,IF(AND(E12=1,F12=1,G12&gt;5),3,"Not Inlcuded"))))</f>
        <v>2</v>
      </c>
      <c r="E12" s="12">
        <f>IF(I12&gt;$I$54,1,0)</f>
        <v>0</v>
      </c>
      <c r="F12" s="12">
        <f>IF(L12&gt;$L$54,1,0)</f>
        <v>1</v>
      </c>
      <c r="G12" s="111"/>
      <c r="H12" s="103">
        <v>116976</v>
      </c>
      <c r="I12" s="105">
        <v>0</v>
      </c>
      <c r="J12" s="105"/>
      <c r="K12" s="103">
        <v>438</v>
      </c>
      <c r="L12" s="103">
        <v>3.7443578169881002</v>
      </c>
      <c r="M12" s="103">
        <v>9</v>
      </c>
      <c r="N12" s="104">
        <v>7572</v>
      </c>
      <c r="O12" s="104">
        <f>N12/H12*1000</f>
        <v>64.73122691834223</v>
      </c>
      <c r="P12" s="106">
        <v>202</v>
      </c>
      <c r="Q12" s="110">
        <f>P12/N12</f>
        <v>2.6677231907025884E-2</v>
      </c>
      <c r="R12" s="95">
        <v>1046</v>
      </c>
      <c r="S12" s="5">
        <v>30</v>
      </c>
      <c r="T12" s="5">
        <v>14147</v>
      </c>
      <c r="U12" s="5">
        <v>26500</v>
      </c>
      <c r="V12" s="5">
        <v>48664</v>
      </c>
      <c r="W12" s="5">
        <v>35</v>
      </c>
      <c r="X12" s="5">
        <v>55</v>
      </c>
      <c r="Y12" s="5">
        <v>90</v>
      </c>
      <c r="Z12" s="5">
        <v>98</v>
      </c>
      <c r="AA12" s="5">
        <v>73</v>
      </c>
      <c r="AB12" s="5">
        <v>33</v>
      </c>
      <c r="AC12" s="5">
        <v>7</v>
      </c>
      <c r="AD12" s="5">
        <v>2</v>
      </c>
      <c r="AE12" s="5">
        <v>1750</v>
      </c>
      <c r="AF12" s="5">
        <v>1</v>
      </c>
      <c r="AG12" s="5">
        <v>136.19999999999999</v>
      </c>
      <c r="AH12" s="20">
        <v>254234</v>
      </c>
      <c r="AI12" s="19">
        <v>23600</v>
      </c>
      <c r="AJ12" s="5">
        <v>13000</v>
      </c>
      <c r="AK12" s="5">
        <v>0.77133235308068115</v>
      </c>
      <c r="AL12" s="5" t="s">
        <v>240</v>
      </c>
      <c r="AM12" s="5">
        <v>0.26488775942397291</v>
      </c>
      <c r="AN12" s="5">
        <v>6300</v>
      </c>
      <c r="AO12" s="5">
        <v>0.33591698432867428</v>
      </c>
      <c r="AP12" s="5">
        <v>7900</v>
      </c>
      <c r="AQ12" s="5">
        <v>0.48526048284625156</v>
      </c>
      <c r="AR12" s="5">
        <v>11400</v>
      </c>
      <c r="AS12" s="5">
        <v>6800</v>
      </c>
      <c r="AT12" s="5">
        <v>0.58347978910369069</v>
      </c>
      <c r="AU12" s="5">
        <v>120000000</v>
      </c>
      <c r="AV12" s="5">
        <v>13500</v>
      </c>
      <c r="AW12" s="5">
        <v>980</v>
      </c>
      <c r="AX12" s="5">
        <v>0.15177506000464111</v>
      </c>
      <c r="AY12" s="5">
        <v>30300</v>
      </c>
      <c r="AZ12" s="5">
        <v>17300</v>
      </c>
      <c r="BA12" s="5">
        <v>0.20399938146544055</v>
      </c>
      <c r="BB12" s="5">
        <v>0.4165029826624852</v>
      </c>
      <c r="BC12" s="5">
        <v>0.17037108247119062</v>
      </c>
      <c r="BD12" s="5">
        <v>0.29081559277118935</v>
      </c>
      <c r="BE12" s="5">
        <v>3.2629332932726705E-2</v>
      </c>
      <c r="BF12" s="5">
        <v>1110</v>
      </c>
      <c r="BG12" s="5">
        <v>1010</v>
      </c>
      <c r="BH12" s="20">
        <v>60550</v>
      </c>
      <c r="BI12" s="19">
        <v>7300</v>
      </c>
      <c r="BJ12" s="5">
        <v>500</v>
      </c>
      <c r="BK12" s="5">
        <v>3300</v>
      </c>
      <c r="BL12" s="5">
        <v>300</v>
      </c>
      <c r="BM12" s="95">
        <v>1400</v>
      </c>
      <c r="BN12" s="122">
        <v>13300</v>
      </c>
      <c r="BO12" s="123">
        <v>6500</v>
      </c>
      <c r="BP12" s="123">
        <v>0.73</v>
      </c>
      <c r="BQ12" s="123">
        <v>3</v>
      </c>
      <c r="BR12" s="123">
        <v>5</v>
      </c>
      <c r="BS12" s="123">
        <v>1800</v>
      </c>
      <c r="BT12" s="123">
        <v>0.14000000000000001</v>
      </c>
      <c r="BU12" s="123">
        <v>4500</v>
      </c>
      <c r="BV12" s="123">
        <v>0.34</v>
      </c>
      <c r="BW12" s="123">
        <v>2400</v>
      </c>
      <c r="BX12" s="123">
        <v>4700</v>
      </c>
      <c r="BY12" s="123">
        <v>0.61</v>
      </c>
      <c r="BZ12" s="123">
        <v>1100</v>
      </c>
      <c r="CA12" s="123">
        <v>100</v>
      </c>
      <c r="CB12" s="123">
        <v>2200</v>
      </c>
      <c r="CC12" s="123">
        <v>1100</v>
      </c>
      <c r="CD12" s="123">
        <v>500</v>
      </c>
      <c r="CE12" s="123">
        <v>0.38100000000000001</v>
      </c>
      <c r="CF12" s="123">
        <v>0.17</v>
      </c>
      <c r="CG12" s="123">
        <v>0.48499999999999999</v>
      </c>
      <c r="CH12" s="123">
        <v>0.38900000000000001</v>
      </c>
      <c r="CI12" s="123">
        <v>0.11799999999999999</v>
      </c>
      <c r="CJ12" s="123">
        <v>7.8E-2</v>
      </c>
      <c r="CK12" s="123">
        <v>0.16900000000000001</v>
      </c>
      <c r="CL12" s="123">
        <v>9.8000000000000004E-2</v>
      </c>
      <c r="CM12" s="123">
        <v>0.69</v>
      </c>
      <c r="CN12" s="123">
        <v>47363000</v>
      </c>
      <c r="CO12" s="123">
        <v>1700</v>
      </c>
      <c r="CP12" s="123">
        <v>0.19</v>
      </c>
      <c r="CQ12" s="123">
        <v>0.28999999999999998</v>
      </c>
      <c r="CR12" s="123">
        <v>0.52</v>
      </c>
      <c r="CS12" s="123">
        <v>1700</v>
      </c>
      <c r="CT12" s="124">
        <v>50600</v>
      </c>
      <c r="CU12" s="118">
        <f t="array" ref="CU12">INDEX('Supplemental Data'!B$3:B$53,MATCH($B12,'Supplemental Data'!$A$3:$A$57,0))</f>
        <v>95000</v>
      </c>
      <c r="CV12" s="21">
        <f t="array" ref="CV12">INDEX('Supplemental Data'!C$3:C$53,MATCH($B12,'Supplemental Data'!$A$3:$A$57,0))</f>
        <v>30000</v>
      </c>
      <c r="CW12" s="21">
        <f t="array" ref="CW12">INDEX('Supplemental Data'!D$3:D$53,MATCH($B12,'Supplemental Data'!$A$3:$A$57,0))</f>
        <v>30000</v>
      </c>
      <c r="CX12" s="21">
        <f t="array" ref="CX12">INDEX('Supplemental Data'!E$3:E$53,MATCH($B12,'Supplemental Data'!$A$3:$A$57,0))</f>
        <v>800</v>
      </c>
      <c r="CY12" s="11">
        <f t="array" ref="CY12">INDEX('Supplemental Data'!F$3:F$53,MATCH($B12,'Supplemental Data'!$A$3:$A$57,0))</f>
        <v>70700000</v>
      </c>
      <c r="CZ12" s="11">
        <f t="array" ref="CZ12">INDEX('Supplemental Data'!G$3:G$53,MATCH($B12,'Supplemental Data'!$A$3:$A$57,0))</f>
        <v>30600000</v>
      </c>
      <c r="DA12" s="11">
        <f t="array" ref="DA12">INDEX('Supplemental Data'!H$3:H$53,MATCH($B12,'Supplemental Data'!$A$3:$A$57,0))</f>
        <v>2700000</v>
      </c>
      <c r="DB12" s="11">
        <f t="array" ref="DB12">INDEX('Supplemental Data'!I$3:I$53,MATCH($B12,'Supplemental Data'!$A$3:$A$57,0))</f>
        <v>1300000</v>
      </c>
      <c r="DC12" s="11">
        <f t="array" ref="DC12">INDEX('Supplemental Data'!J$3:J$53,MATCH($B12,'Supplemental Data'!$A$3:$A$57,0))</f>
        <v>400000</v>
      </c>
      <c r="DD12" s="11">
        <f t="array" ref="DD12">INDEX('Supplemental Data'!K$3:K$53,MATCH($B12,'Supplemental Data'!$A$3:$A$57,0))</f>
        <v>300000</v>
      </c>
      <c r="DE12" s="11">
        <f t="array" ref="DE12">INDEX('Supplemental Data'!L$3:L$53,MATCH($B12,'Supplemental Data'!$A$3:$A$57,0))</f>
        <v>2900000</v>
      </c>
      <c r="DF12" s="11">
        <f t="array" ref="DF12">INDEX('Supplemental Data'!M$3:M$53,MATCH($B12,'Supplemental Data'!$A$3:$A$57,0))</f>
        <v>700000</v>
      </c>
      <c r="DG12" s="11">
        <f t="array" ref="DG12">INDEX('Supplemental Data'!N$3:N$53,MATCH($B12,'Supplemental Data'!$A$3:$A$57,0))</f>
        <v>10300000</v>
      </c>
      <c r="DH12" s="122">
        <v>0.109</v>
      </c>
      <c r="DI12" s="93">
        <v>0.90600000000000003</v>
      </c>
      <c r="DJ12" s="93">
        <v>1.0999999999999999E-2</v>
      </c>
      <c r="DK12" s="93">
        <v>0.02</v>
      </c>
      <c r="DL12" s="93">
        <v>1.7999999999999999E-2</v>
      </c>
      <c r="DM12" s="93" t="s">
        <v>254</v>
      </c>
      <c r="DN12" s="93">
        <v>0</v>
      </c>
      <c r="DO12" s="93">
        <f>SUM(DM12:DN12)</f>
        <v>0</v>
      </c>
      <c r="DP12" s="96">
        <v>4.3999999999999997E-2</v>
      </c>
      <c r="DQ12" s="133">
        <v>0.13</v>
      </c>
      <c r="DR12" s="93">
        <v>4.0000000000000001E-3</v>
      </c>
      <c r="DS12" s="93">
        <v>0.01</v>
      </c>
      <c r="DT12" s="93">
        <v>0.35</v>
      </c>
      <c r="DU12" s="93">
        <v>0.11</v>
      </c>
      <c r="DV12" s="93">
        <v>0.21</v>
      </c>
      <c r="DW12" s="93">
        <v>0</v>
      </c>
      <c r="DX12" s="93">
        <v>0.09</v>
      </c>
      <c r="DY12" s="96">
        <v>0.1</v>
      </c>
      <c r="DZ12" s="140">
        <v>59</v>
      </c>
    </row>
    <row r="13" spans="1:131" ht="13.9" thickBot="1">
      <c r="A13" t="str">
        <f>IFERROR(INDEX($A$57:$A$60,MATCH($C13,E$57:E$60,0)),"Not Included")</f>
        <v>HousingLow ROR_OverallHigh ROR</v>
      </c>
      <c r="B13" s="159" t="s">
        <v>255</v>
      </c>
      <c r="C13" s="12">
        <f>IF(AND(E13=0,F13=0),1,IF(AND(E13=0,F13=1),2,IF(AND(E13=1,F13=0),4,3)))</f>
        <v>2</v>
      </c>
      <c r="D13" s="12">
        <f>IF(AND(E13=0,F13=0),1,IF(AND(E13=0,F13=1),2,IF(AND(E13=1,F13=0,G13&gt;5),4,IF(AND(E13=1,F13=1,G13&gt;5),3,"Not Inlcuded"))))</f>
        <v>2</v>
      </c>
      <c r="E13" s="12">
        <f>IF(I13&gt;$I$54,1,0)</f>
        <v>0</v>
      </c>
      <c r="F13" s="12">
        <f>IF(L13&gt;$L$54,1,0)</f>
        <v>1</v>
      </c>
      <c r="G13" s="111"/>
      <c r="H13" s="103">
        <v>132424</v>
      </c>
      <c r="I13" s="105">
        <v>0</v>
      </c>
      <c r="J13" s="105"/>
      <c r="K13" s="103">
        <v>652</v>
      </c>
      <c r="L13" s="103">
        <v>4.92357880746692</v>
      </c>
      <c r="M13" s="103">
        <v>4</v>
      </c>
      <c r="N13" s="104">
        <v>1601</v>
      </c>
      <c r="O13" s="104">
        <f>N13/H13*1000</f>
        <v>12.089953482752371</v>
      </c>
      <c r="P13" s="106">
        <v>105</v>
      </c>
      <c r="Q13" s="110">
        <f>P13/N13</f>
        <v>6.5584009993753897E-2</v>
      </c>
      <c r="R13" s="95">
        <v>842</v>
      </c>
      <c r="S13" s="7" t="s">
        <v>244</v>
      </c>
      <c r="T13" s="7" t="s">
        <v>244</v>
      </c>
      <c r="U13" s="7" t="s">
        <v>244</v>
      </c>
      <c r="V13" s="7" t="s">
        <v>244</v>
      </c>
      <c r="W13" s="7" t="s">
        <v>244</v>
      </c>
      <c r="X13" s="7">
        <v>86</v>
      </c>
      <c r="Y13" s="7">
        <v>108</v>
      </c>
      <c r="Z13" s="7">
        <v>107</v>
      </c>
      <c r="AA13" s="7" t="s">
        <v>244</v>
      </c>
      <c r="AB13" s="7" t="s">
        <v>244</v>
      </c>
      <c r="AC13" s="7" t="s">
        <v>244</v>
      </c>
      <c r="AD13" s="7" t="s">
        <v>244</v>
      </c>
      <c r="AE13" s="7">
        <v>1282</v>
      </c>
      <c r="AF13" s="7">
        <v>0</v>
      </c>
      <c r="AG13" s="7">
        <v>81.3</v>
      </c>
      <c r="AH13" s="20">
        <v>250890</v>
      </c>
      <c r="AI13" s="19">
        <v>10800</v>
      </c>
      <c r="AJ13" s="7">
        <v>6000</v>
      </c>
      <c r="AK13" s="7">
        <v>0.76303731180449486</v>
      </c>
      <c r="AL13" s="7" t="s">
        <v>240</v>
      </c>
      <c r="AM13" s="7">
        <v>0.24229318119076101</v>
      </c>
      <c r="AN13" s="7">
        <v>2600</v>
      </c>
      <c r="AO13" s="7">
        <v>0.28232262814024112</v>
      </c>
      <c r="AP13" s="7">
        <v>3100</v>
      </c>
      <c r="AQ13" s="7">
        <v>0.50630348762307908</v>
      </c>
      <c r="AR13" s="7">
        <v>5500</v>
      </c>
      <c r="AS13" s="7">
        <v>3400</v>
      </c>
      <c r="AT13" s="7">
        <v>0.57426337943475647</v>
      </c>
      <c r="AU13" s="7">
        <v>41000000</v>
      </c>
      <c r="AV13" s="7">
        <v>5500</v>
      </c>
      <c r="AW13" s="7">
        <v>820</v>
      </c>
      <c r="AX13" s="7">
        <v>0.21810163417323286</v>
      </c>
      <c r="AY13" s="7">
        <v>23600</v>
      </c>
      <c r="AZ13" s="7">
        <v>13100</v>
      </c>
      <c r="BA13" s="7">
        <v>0.23527588108148689</v>
      </c>
      <c r="BB13" s="7">
        <v>0.44424233426797149</v>
      </c>
      <c r="BC13" s="7">
        <v>0.13345669213266664</v>
      </c>
      <c r="BD13" s="7">
        <v>0.22781016989619784</v>
      </c>
      <c r="BE13" s="7">
        <v>6.0342339530077865E-2</v>
      </c>
      <c r="BF13" s="7">
        <v>610</v>
      </c>
      <c r="BG13" s="7">
        <v>1760</v>
      </c>
      <c r="BH13" s="20">
        <v>58950</v>
      </c>
      <c r="BI13" s="19">
        <v>2600</v>
      </c>
      <c r="BJ13" s="7">
        <v>600</v>
      </c>
      <c r="BK13" s="7">
        <v>1900</v>
      </c>
      <c r="BL13" s="7">
        <v>200</v>
      </c>
      <c r="BM13" s="95">
        <v>1100</v>
      </c>
      <c r="BN13" s="122">
        <v>4400</v>
      </c>
      <c r="BO13" s="123">
        <v>2500</v>
      </c>
      <c r="BP13" s="123">
        <v>0.75</v>
      </c>
      <c r="BQ13" s="123">
        <v>1</v>
      </c>
      <c r="BR13" s="123">
        <v>2</v>
      </c>
      <c r="BS13" s="123">
        <v>800</v>
      </c>
      <c r="BT13" s="123">
        <v>0.19</v>
      </c>
      <c r="BU13" s="123">
        <v>1400</v>
      </c>
      <c r="BV13" s="123">
        <v>0.31</v>
      </c>
      <c r="BW13" s="123">
        <v>700</v>
      </c>
      <c r="BX13" s="123">
        <v>1500</v>
      </c>
      <c r="BY13" s="123">
        <v>0.54</v>
      </c>
      <c r="BZ13" s="123">
        <v>900</v>
      </c>
      <c r="CA13" s="123">
        <v>100</v>
      </c>
      <c r="CB13" s="123">
        <v>3200</v>
      </c>
      <c r="CC13" s="123">
        <v>1600</v>
      </c>
      <c r="CD13" s="123">
        <v>200</v>
      </c>
      <c r="CE13" s="123">
        <v>0.38100000000000001</v>
      </c>
      <c r="CF13" s="123">
        <v>0.17</v>
      </c>
      <c r="CG13" s="123">
        <v>0.48499999999999999</v>
      </c>
      <c r="CH13" s="123">
        <v>0.38900000000000001</v>
      </c>
      <c r="CI13" s="123">
        <v>0.11799999999999999</v>
      </c>
      <c r="CJ13" s="123">
        <v>7.8E-2</v>
      </c>
      <c r="CK13" s="123">
        <v>0.16900000000000001</v>
      </c>
      <c r="CL13" s="123">
        <v>9.8000000000000004E-2</v>
      </c>
      <c r="CM13" s="123">
        <v>0.64</v>
      </c>
      <c r="CN13" s="123">
        <v>12657000</v>
      </c>
      <c r="CO13" s="123">
        <v>8100</v>
      </c>
      <c r="CP13" s="123">
        <v>0.12</v>
      </c>
      <c r="CQ13" s="123">
        <v>0.51</v>
      </c>
      <c r="CR13" s="123">
        <v>0.37</v>
      </c>
      <c r="CS13" s="123">
        <v>600</v>
      </c>
      <c r="CT13" s="124">
        <v>52800</v>
      </c>
      <c r="CU13" s="118">
        <f t="array" ref="CU13">INDEX('Supplemental Data'!B$3:B$53,MATCH($B13,'Supplemental Data'!$A$3:$A$57,0))</f>
        <v>94000</v>
      </c>
      <c r="CV13" s="21">
        <f t="array" ref="CV13">INDEX('Supplemental Data'!C$3:C$53,MATCH($B13,'Supplemental Data'!$A$3:$A$57,0))</f>
        <v>26000</v>
      </c>
      <c r="CW13" s="21">
        <f t="array" ref="CW13">INDEX('Supplemental Data'!D$3:D$53,MATCH($B13,'Supplemental Data'!$A$3:$A$57,0))</f>
        <v>24000</v>
      </c>
      <c r="CX13" s="21">
        <f t="array" ref="CX13">INDEX('Supplemental Data'!E$3:E$53,MATCH($B13,'Supplemental Data'!$A$3:$A$57,0))</f>
        <v>400</v>
      </c>
      <c r="CY13" s="11">
        <f t="array" ref="CY13">INDEX('Supplemental Data'!F$3:F$53,MATCH($B13,'Supplemental Data'!$A$3:$A$57,0))</f>
        <v>15100000</v>
      </c>
      <c r="CZ13" s="11">
        <f t="array" ref="CZ13">INDEX('Supplemental Data'!G$3:G$53,MATCH($B13,'Supplemental Data'!$A$3:$A$57,0))</f>
        <v>13900000</v>
      </c>
      <c r="DA13" s="11">
        <f t="array" ref="DA13">INDEX('Supplemental Data'!H$3:H$53,MATCH($B13,'Supplemental Data'!$A$3:$A$57,0))</f>
        <v>3800000</v>
      </c>
      <c r="DB13" s="11">
        <f t="array" ref="DB13">INDEX('Supplemental Data'!I$3:I$53,MATCH($B13,'Supplemental Data'!$A$3:$A$57,0))</f>
        <v>800000</v>
      </c>
      <c r="DC13" s="11">
        <f t="array" ref="DC13">INDEX('Supplemental Data'!J$3:J$53,MATCH($B13,'Supplemental Data'!$A$3:$A$57,0))</f>
        <v>200000</v>
      </c>
      <c r="DD13" s="11">
        <f t="array" ref="DD13">INDEX('Supplemental Data'!K$3:K$53,MATCH($B13,'Supplemental Data'!$A$3:$A$57,0))</f>
        <v>100000</v>
      </c>
      <c r="DE13" s="11">
        <f t="array" ref="DE13">INDEX('Supplemental Data'!L$3:L$53,MATCH($B13,'Supplemental Data'!$A$3:$A$57,0))</f>
        <v>100000</v>
      </c>
      <c r="DF13" s="11">
        <f t="array" ref="DF13">INDEX('Supplemental Data'!M$3:M$53,MATCH($B13,'Supplemental Data'!$A$3:$A$57,0))</f>
        <v>300000</v>
      </c>
      <c r="DG13" s="11">
        <f t="array" ref="DG13">INDEX('Supplemental Data'!N$3:N$53,MATCH($B13,'Supplemental Data'!$A$3:$A$57,0))</f>
        <v>7000000</v>
      </c>
      <c r="DH13" s="145">
        <v>0.11</v>
      </c>
      <c r="DI13" s="93">
        <v>0.81299999999999994</v>
      </c>
      <c r="DJ13" s="93">
        <v>8.9999999999999993E-3</v>
      </c>
      <c r="DK13" s="93">
        <v>0.106</v>
      </c>
      <c r="DL13" s="93">
        <v>7.0000000000000001E-3</v>
      </c>
      <c r="DM13" s="93">
        <v>1.7000000000000001E-2</v>
      </c>
      <c r="DN13" s="93">
        <v>0</v>
      </c>
      <c r="DO13" s="93">
        <f>SUM(DM13:DN13)</f>
        <v>1.7000000000000001E-2</v>
      </c>
      <c r="DP13" s="96">
        <v>4.8000000000000001E-2</v>
      </c>
      <c r="DQ13" s="133">
        <v>0.46</v>
      </c>
      <c r="DR13" s="93">
        <v>0.14000000000000001</v>
      </c>
      <c r="DS13" s="93">
        <v>0.03</v>
      </c>
      <c r="DT13" s="93">
        <v>0.05</v>
      </c>
      <c r="DU13" s="93">
        <v>0.1</v>
      </c>
      <c r="DV13" s="93">
        <v>0</v>
      </c>
      <c r="DW13" s="93">
        <v>0.05</v>
      </c>
      <c r="DX13" s="93">
        <v>0</v>
      </c>
      <c r="DY13" s="96">
        <v>0.16</v>
      </c>
      <c r="DZ13" s="140">
        <v>0</v>
      </c>
    </row>
    <row r="14" spans="1:131" ht="13.9" thickBot="1">
      <c r="A14" t="str">
        <f>IFERROR(INDEX($A$57:$A$60,MATCH($C14,E$57:E$60,0)),"Not Included")</f>
        <v>HousingLow ROR_OverallLOW ROR</v>
      </c>
      <c r="B14" s="159" t="s">
        <v>256</v>
      </c>
      <c r="C14" s="12">
        <f>IF(AND(E14=0,F14=0),1,IF(AND(E14=0,F14=1),2,IF(AND(E14=1,F14=0),4,3)))</f>
        <v>1</v>
      </c>
      <c r="D14" s="12">
        <f>IF(AND(E14=0,F14=0),1,IF(AND(E14=0,F14=1),2,IF(AND(E14=1,F14=0,G14&gt;5),4,IF(AND(E14=1,F14=1,G14&gt;5),3,"Not Inlcuded"))))</f>
        <v>1</v>
      </c>
      <c r="E14" s="12">
        <f>IF(I14&gt;$I$54,1,0)</f>
        <v>0</v>
      </c>
      <c r="F14" s="12">
        <f>IF(L14&gt;$L$54,1,0)</f>
        <v>0</v>
      </c>
      <c r="G14" s="109">
        <v>2</v>
      </c>
      <c r="H14" s="103">
        <v>7475433</v>
      </c>
      <c r="I14" s="103">
        <v>2.6754303061775803E-4</v>
      </c>
      <c r="J14" s="103">
        <v>42</v>
      </c>
      <c r="K14" s="103">
        <v>10836</v>
      </c>
      <c r="L14" s="103">
        <v>1.44954813988701</v>
      </c>
      <c r="M14" s="103">
        <v>42</v>
      </c>
      <c r="N14" s="104">
        <v>44929</v>
      </c>
      <c r="O14" s="104">
        <f>N14/H14*1000</f>
        <v>6.0102204113126287</v>
      </c>
      <c r="P14" s="106">
        <v>4647</v>
      </c>
      <c r="Q14" s="110">
        <f>P14/N14</f>
        <v>0.10342985599501435</v>
      </c>
      <c r="R14" s="95">
        <v>865</v>
      </c>
      <c r="S14" s="5">
        <v>22</v>
      </c>
      <c r="T14" s="5">
        <v>674648</v>
      </c>
      <c r="U14" s="5">
        <v>26500</v>
      </c>
      <c r="V14" s="5">
        <v>46889</v>
      </c>
      <c r="W14" s="5">
        <v>25</v>
      </c>
      <c r="X14" s="5">
        <v>44</v>
      </c>
      <c r="Y14" s="5">
        <v>95</v>
      </c>
      <c r="Z14" s="5">
        <v>104</v>
      </c>
      <c r="AA14" s="5">
        <v>79</v>
      </c>
      <c r="AB14" s="5">
        <v>36</v>
      </c>
      <c r="AC14" s="5">
        <v>5</v>
      </c>
      <c r="AD14" s="5">
        <v>1</v>
      </c>
      <c r="AE14" s="5">
        <v>254135</v>
      </c>
      <c r="AF14" s="5">
        <v>0</v>
      </c>
      <c r="AG14" s="5">
        <v>83.8</v>
      </c>
      <c r="AH14" s="20">
        <v>207301</v>
      </c>
      <c r="AI14" s="19">
        <v>626000</v>
      </c>
      <c r="AJ14" s="5">
        <v>278000</v>
      </c>
      <c r="AK14" s="5">
        <v>0.69786888062227526</v>
      </c>
      <c r="AL14" s="5" t="s">
        <v>242</v>
      </c>
      <c r="AM14" s="5">
        <v>0.14883772189018332</v>
      </c>
      <c r="AN14" s="5">
        <v>93200</v>
      </c>
      <c r="AO14" s="5">
        <v>0.21378442352475172</v>
      </c>
      <c r="AP14" s="5">
        <v>133900</v>
      </c>
      <c r="AQ14" s="5">
        <v>0.69214404134815954</v>
      </c>
      <c r="AR14" s="5">
        <v>433300</v>
      </c>
      <c r="AS14" s="5">
        <v>270400</v>
      </c>
      <c r="AT14" s="5">
        <v>0.5657584416629774</v>
      </c>
      <c r="AU14" s="5">
        <v>2272000000</v>
      </c>
      <c r="AV14" s="5">
        <v>92700</v>
      </c>
      <c r="AW14" s="5">
        <v>1090</v>
      </c>
      <c r="AX14" s="5">
        <v>0.19950646228068741</v>
      </c>
      <c r="AY14" s="5">
        <v>1938200</v>
      </c>
      <c r="AZ14" s="5">
        <v>852900</v>
      </c>
      <c r="BA14" s="5">
        <v>0.36311363651114126</v>
      </c>
      <c r="BB14" s="5">
        <v>0.33549560664281086</v>
      </c>
      <c r="BC14" s="5">
        <v>9.7015105840096857E-2</v>
      </c>
      <c r="BD14" s="5">
        <v>0.14762128054805829</v>
      </c>
      <c r="BE14" s="5">
        <v>2.6191066562485182E-2</v>
      </c>
      <c r="BF14" s="5">
        <v>27230</v>
      </c>
      <c r="BG14" s="5">
        <v>114060</v>
      </c>
      <c r="BH14" s="20">
        <v>54050</v>
      </c>
      <c r="BI14" s="19">
        <v>147800</v>
      </c>
      <c r="BJ14" s="5">
        <v>39300</v>
      </c>
      <c r="BK14" s="5">
        <v>53600</v>
      </c>
      <c r="BL14" s="5">
        <v>7400</v>
      </c>
      <c r="BM14" s="95">
        <v>13700</v>
      </c>
      <c r="BN14" s="122">
        <v>377400</v>
      </c>
      <c r="BO14" s="123">
        <v>148800</v>
      </c>
      <c r="BP14" s="123">
        <v>0.69</v>
      </c>
      <c r="BQ14" s="123">
        <v>7</v>
      </c>
      <c r="BR14" s="123">
        <v>10</v>
      </c>
      <c r="BS14" s="123">
        <v>34500</v>
      </c>
      <c r="BT14" s="123">
        <v>0.09</v>
      </c>
      <c r="BU14" s="123">
        <v>78400</v>
      </c>
      <c r="BV14" s="123">
        <v>0.21</v>
      </c>
      <c r="BW14" s="123">
        <v>78800</v>
      </c>
      <c r="BX14" s="123">
        <v>183500</v>
      </c>
      <c r="BY14" s="123">
        <v>0.77</v>
      </c>
      <c r="BZ14" s="123">
        <v>23100</v>
      </c>
      <c r="CA14" s="123">
        <v>3700</v>
      </c>
      <c r="CB14" s="123">
        <v>237400</v>
      </c>
      <c r="CC14" s="123">
        <v>116800</v>
      </c>
      <c r="CD14" s="123">
        <v>11800</v>
      </c>
      <c r="CE14" s="123">
        <v>0.38100000000000001</v>
      </c>
      <c r="CF14" s="123">
        <v>0.17</v>
      </c>
      <c r="CG14" s="123">
        <v>0.48499999999999999</v>
      </c>
      <c r="CH14" s="123">
        <v>0.38900000000000001</v>
      </c>
      <c r="CI14" s="123">
        <v>0.11799999999999999</v>
      </c>
      <c r="CJ14" s="123">
        <v>7.8E-2</v>
      </c>
      <c r="CK14" s="123">
        <v>0.16900000000000001</v>
      </c>
      <c r="CL14" s="123">
        <v>9.8000000000000004E-2</v>
      </c>
      <c r="CM14" s="123">
        <v>0.71</v>
      </c>
      <c r="CN14" s="123">
        <v>958959000</v>
      </c>
      <c r="CO14" s="123">
        <v>37900</v>
      </c>
      <c r="CP14" s="123">
        <v>0.35</v>
      </c>
      <c r="CQ14" s="123">
        <v>0.54</v>
      </c>
      <c r="CR14" s="123">
        <v>0.1</v>
      </c>
      <c r="CS14" s="123">
        <v>29600</v>
      </c>
      <c r="CT14" s="124">
        <v>45200</v>
      </c>
      <c r="CU14" s="118">
        <f t="array" ref="CU14">INDEX('Supplemental Data'!B$3:B$53,MATCH($B14,'Supplemental Data'!$A$3:$A$57,0))</f>
        <v>5345000</v>
      </c>
      <c r="CV14" s="21">
        <f t="array" ref="CV14">INDEX('Supplemental Data'!C$3:C$53,MATCH($B14,'Supplemental Data'!$A$3:$A$57,0))</f>
        <v>1795000</v>
      </c>
      <c r="CW14" s="21">
        <f t="array" ref="CW14">INDEX('Supplemental Data'!D$3:D$53,MATCH($B14,'Supplemental Data'!$A$3:$A$57,0))</f>
        <v>1938000</v>
      </c>
      <c r="CX14" s="21">
        <f t="array" ref="CX14">INDEX('Supplemental Data'!E$3:E$53,MATCH($B14,'Supplemental Data'!$A$3:$A$57,0))</f>
        <v>17100</v>
      </c>
      <c r="CY14" s="11">
        <f t="array" ref="CY14">INDEX('Supplemental Data'!F$3:F$53,MATCH($B14,'Supplemental Data'!$A$3:$A$57,0))</f>
        <v>1381800000</v>
      </c>
      <c r="CZ14" s="11">
        <f t="array" ref="CZ14">INDEX('Supplemental Data'!G$3:G$53,MATCH($B14,'Supplemental Data'!$A$3:$A$57,0))</f>
        <v>455900000</v>
      </c>
      <c r="DA14" s="11">
        <f t="array" ref="DA14">INDEX('Supplemental Data'!H$3:H$53,MATCH($B14,'Supplemental Data'!$A$3:$A$57,0))</f>
        <v>216600000</v>
      </c>
      <c r="DB14" s="11">
        <f t="array" ref="DB14">INDEX('Supplemental Data'!I$3:I$53,MATCH($B14,'Supplemental Data'!$A$3:$A$57,0))</f>
        <v>27200000</v>
      </c>
      <c r="DC14" s="11">
        <f t="array" ref="DC14">INDEX('Supplemental Data'!J$3:J$53,MATCH($B14,'Supplemental Data'!$A$3:$A$57,0))</f>
        <v>7500000</v>
      </c>
      <c r="DD14" s="11">
        <f t="array" ref="DD14">INDEX('Supplemental Data'!K$3:K$53,MATCH($B14,'Supplemental Data'!$A$3:$A$57,0))</f>
        <v>10100000</v>
      </c>
      <c r="DE14" s="11">
        <f t="array" ref="DE14">INDEX('Supplemental Data'!L$3:L$53,MATCH($B14,'Supplemental Data'!$A$3:$A$57,0))</f>
        <v>69000000</v>
      </c>
      <c r="DF14" s="11">
        <f t="array" ref="DF14">INDEX('Supplemental Data'!M$3:M$53,MATCH($B14,'Supplemental Data'!$A$3:$A$57,0))</f>
        <v>20900000</v>
      </c>
      <c r="DG14" s="11">
        <f t="array" ref="DG14">INDEX('Supplemental Data'!N$3:N$53,MATCH($B14,'Supplemental Data'!$A$3:$A$57,0))</f>
        <v>83000000</v>
      </c>
      <c r="DH14" s="122">
        <v>0.14699999999999999</v>
      </c>
      <c r="DI14" s="93">
        <v>0.39300000000000002</v>
      </c>
      <c r="DJ14" s="93">
        <v>0.114</v>
      </c>
      <c r="DK14" s="93">
        <v>0.40400000000000003</v>
      </c>
      <c r="DL14" s="93">
        <v>5.1999999999999998E-2</v>
      </c>
      <c r="DM14" s="93">
        <v>2E-3</v>
      </c>
      <c r="DN14" s="93">
        <v>1E-3</v>
      </c>
      <c r="DO14" s="93">
        <f>SUM(DM14:DN14)</f>
        <v>3.0000000000000001E-3</v>
      </c>
      <c r="DP14" s="96">
        <v>3.5000000000000003E-2</v>
      </c>
      <c r="DQ14" s="133">
        <v>0.04</v>
      </c>
      <c r="DR14" s="93">
        <v>0.08</v>
      </c>
      <c r="DS14" s="93">
        <v>1E-3</v>
      </c>
      <c r="DT14" s="93">
        <v>0</v>
      </c>
      <c r="DU14" s="93">
        <v>0.09</v>
      </c>
      <c r="DV14" s="93">
        <v>0</v>
      </c>
      <c r="DW14" s="93">
        <v>0.34</v>
      </c>
      <c r="DX14" s="93">
        <v>0.4</v>
      </c>
      <c r="DY14" s="96">
        <v>0.05</v>
      </c>
      <c r="DZ14" s="140">
        <v>213</v>
      </c>
    </row>
    <row r="15" spans="1:131" ht="13.9" thickBot="1">
      <c r="A15" t="str">
        <f>IFERROR(INDEX($A$57:$A$60,MATCH($C15,E$57:E$60,0)),"Not Included")</f>
        <v>HousingLow ROR_OverallLOW ROR</v>
      </c>
      <c r="B15" s="159" t="s">
        <v>257</v>
      </c>
      <c r="C15" s="12">
        <f>IF(AND(E15=0,F15=0),1,IF(AND(E15=0,F15=1),2,IF(AND(E15=1,F15=0),4,3)))</f>
        <v>1</v>
      </c>
      <c r="D15" s="12">
        <f>IF(AND(E15=0,F15=0),1,IF(AND(E15=0,F15=1),2,IF(AND(E15=1,F15=0,G15&gt;5),4,IF(AND(E15=1,F15=1,G15&gt;5),3,"Not Inlcuded"))))</f>
        <v>1</v>
      </c>
      <c r="E15" s="12">
        <f>IF(I15&gt;$I$54,1,0)</f>
        <v>0</v>
      </c>
      <c r="F15" s="12">
        <f>IF(L15&gt;$L$54,1,0)</f>
        <v>0</v>
      </c>
      <c r="G15" s="109">
        <v>1</v>
      </c>
      <c r="H15" s="103">
        <v>2803224</v>
      </c>
      <c r="I15" s="103">
        <v>3.5673210560411802E-4</v>
      </c>
      <c r="J15" s="103">
        <v>41</v>
      </c>
      <c r="K15" s="103">
        <v>5207</v>
      </c>
      <c r="L15" s="103">
        <v>1.8575040738806401</v>
      </c>
      <c r="M15" s="103">
        <v>35</v>
      </c>
      <c r="N15" s="104">
        <v>2698</v>
      </c>
      <c r="O15" s="104">
        <f>N15/H15*1000</f>
        <v>0.96246322091991221</v>
      </c>
      <c r="P15" s="106">
        <v>1602</v>
      </c>
      <c r="Q15" s="110">
        <f>P15/N15</f>
        <v>0.59377316530763524</v>
      </c>
      <c r="R15" s="95">
        <v>821</v>
      </c>
      <c r="S15" s="5">
        <v>27</v>
      </c>
      <c r="T15" s="5">
        <v>293354</v>
      </c>
      <c r="U15" s="5">
        <v>27190</v>
      </c>
      <c r="V15" s="5">
        <v>47434</v>
      </c>
      <c r="W15" s="5">
        <v>34</v>
      </c>
      <c r="X15" s="5">
        <v>65</v>
      </c>
      <c r="Y15" s="5">
        <v>98</v>
      </c>
      <c r="Z15" s="5">
        <v>102</v>
      </c>
      <c r="AA15" s="5">
        <v>73</v>
      </c>
      <c r="AB15" s="5">
        <v>26</v>
      </c>
      <c r="AC15" s="5">
        <v>5</v>
      </c>
      <c r="AD15" s="5">
        <v>2</v>
      </c>
      <c r="AE15" s="5">
        <v>51602</v>
      </c>
      <c r="AF15" s="5">
        <v>1</v>
      </c>
      <c r="AG15" s="5">
        <v>86.6</v>
      </c>
      <c r="AH15" s="20">
        <v>202675</v>
      </c>
      <c r="AI15" s="19">
        <v>435500</v>
      </c>
      <c r="AJ15" s="5">
        <v>224000</v>
      </c>
      <c r="AK15" s="5">
        <v>0.67121519228747395</v>
      </c>
      <c r="AL15" s="5" t="s">
        <v>242</v>
      </c>
      <c r="AM15" s="5">
        <v>0.19803735184853535</v>
      </c>
      <c r="AN15" s="5">
        <v>86300</v>
      </c>
      <c r="AO15" s="5">
        <v>0.21982669550482856</v>
      </c>
      <c r="AP15" s="5">
        <v>95700</v>
      </c>
      <c r="AQ15" s="5">
        <v>0.58288216304582419</v>
      </c>
      <c r="AR15" s="5">
        <v>253800</v>
      </c>
      <c r="AS15" s="5">
        <v>148100</v>
      </c>
      <c r="AT15" s="5">
        <v>0.50509293518478215</v>
      </c>
      <c r="AU15" s="5">
        <v>2303000000</v>
      </c>
      <c r="AV15" s="5">
        <v>43500</v>
      </c>
      <c r="AW15" s="5">
        <v>1020</v>
      </c>
      <c r="AX15" s="5">
        <v>5.3478755039149686E-2</v>
      </c>
      <c r="AY15" s="5">
        <v>862900</v>
      </c>
      <c r="AZ15" s="5">
        <v>420600</v>
      </c>
      <c r="BA15" s="5">
        <v>0.31260940433839857</v>
      </c>
      <c r="BB15" s="5">
        <v>0.32546504219011163</v>
      </c>
      <c r="BC15" s="5">
        <v>0.12662324685860848</v>
      </c>
      <c r="BD15" s="5">
        <v>0.16680137232188236</v>
      </c>
      <c r="BE15" s="5">
        <v>2.3578337832861646E-2</v>
      </c>
      <c r="BF15" s="5">
        <v>10430</v>
      </c>
      <c r="BG15" s="5">
        <v>50290</v>
      </c>
      <c r="BH15" s="20">
        <v>61200</v>
      </c>
      <c r="BI15" s="19">
        <v>97900</v>
      </c>
      <c r="BJ15" s="5">
        <v>38700</v>
      </c>
      <c r="BK15" s="5">
        <v>60900</v>
      </c>
      <c r="BL15" s="5">
        <v>6900</v>
      </c>
      <c r="BM15" s="95">
        <v>6800</v>
      </c>
      <c r="BN15" s="122">
        <v>227200</v>
      </c>
      <c r="BO15" s="123">
        <v>94200</v>
      </c>
      <c r="BP15" s="123">
        <v>0.62</v>
      </c>
      <c r="BQ15" s="123">
        <v>2</v>
      </c>
      <c r="BR15" s="123">
        <v>3</v>
      </c>
      <c r="BS15" s="123">
        <v>20600</v>
      </c>
      <c r="BT15" s="123">
        <v>0.09</v>
      </c>
      <c r="BU15" s="123">
        <v>41500</v>
      </c>
      <c r="BV15" s="123">
        <v>0.18</v>
      </c>
      <c r="BW15" s="123">
        <v>45000</v>
      </c>
      <c r="BX15" s="123">
        <v>96000</v>
      </c>
      <c r="BY15" s="123">
        <v>0.72</v>
      </c>
      <c r="BZ15" s="123">
        <v>11600</v>
      </c>
      <c r="CA15" s="123">
        <v>1000</v>
      </c>
      <c r="CB15" s="123">
        <v>100500</v>
      </c>
      <c r="CC15" s="123">
        <v>49500</v>
      </c>
      <c r="CD15" s="123">
        <v>7400</v>
      </c>
      <c r="CE15" s="123">
        <v>0.38100000000000001</v>
      </c>
      <c r="CF15" s="123">
        <v>0.17</v>
      </c>
      <c r="CG15" s="123">
        <v>0.48499999999999999</v>
      </c>
      <c r="CH15" s="123">
        <v>0.38900000000000001</v>
      </c>
      <c r="CI15" s="123">
        <v>0.11799999999999999</v>
      </c>
      <c r="CJ15" s="123">
        <v>7.8E-2</v>
      </c>
      <c r="CK15" s="123">
        <v>0.16900000000000001</v>
      </c>
      <c r="CL15" s="123">
        <v>9.8000000000000004E-2</v>
      </c>
      <c r="CM15" s="123">
        <v>0.69</v>
      </c>
      <c r="CN15" s="123">
        <v>776115000</v>
      </c>
      <c r="CO15" s="123">
        <v>9100</v>
      </c>
      <c r="CP15" s="123">
        <v>0.68</v>
      </c>
      <c r="CQ15" s="123">
        <v>0.28000000000000003</v>
      </c>
      <c r="CR15" s="123">
        <v>0.04</v>
      </c>
      <c r="CS15" s="123">
        <v>15800</v>
      </c>
      <c r="CT15" s="124">
        <v>51400</v>
      </c>
      <c r="CU15" s="118">
        <f t="array" ref="CU15">INDEX('Supplemental Data'!B$3:B$53,MATCH($B15,'Supplemental Data'!$A$3:$A$57,0))</f>
        <v>2351000</v>
      </c>
      <c r="CV15" s="21">
        <f t="array" ref="CV15">INDEX('Supplemental Data'!C$3:C$53,MATCH($B15,'Supplemental Data'!$A$3:$A$57,0))</f>
        <v>696000</v>
      </c>
      <c r="CW15" s="21">
        <f t="array" ref="CW15">INDEX('Supplemental Data'!D$3:D$53,MATCH($B15,'Supplemental Data'!$A$3:$A$57,0))</f>
        <v>863000</v>
      </c>
      <c r="CX15" s="21">
        <f t="array" ref="CX15">INDEX('Supplemental Data'!E$3:E$53,MATCH($B15,'Supplemental Data'!$A$3:$A$57,0))</f>
        <v>13700</v>
      </c>
      <c r="CY15" s="11">
        <f t="array" ref="CY15">INDEX('Supplemental Data'!F$3:F$53,MATCH($B15,'Supplemental Data'!$A$3:$A$57,0))</f>
        <v>1037700000</v>
      </c>
      <c r="CZ15" s="11">
        <f t="array" ref="CZ15">INDEX('Supplemental Data'!G$3:G$53,MATCH($B15,'Supplemental Data'!$A$3:$A$57,0))</f>
        <v>691400000</v>
      </c>
      <c r="DA15" s="11">
        <f t="array" ref="DA15">INDEX('Supplemental Data'!H$3:H$53,MATCH($B15,'Supplemental Data'!$A$3:$A$57,0))</f>
        <v>365300000</v>
      </c>
      <c r="DB15" s="11">
        <f t="array" ref="DB15">INDEX('Supplemental Data'!I$3:I$53,MATCH($B15,'Supplemental Data'!$A$3:$A$57,0))</f>
        <v>48500000</v>
      </c>
      <c r="DC15" s="11">
        <f t="array" ref="DC15">INDEX('Supplemental Data'!J$3:J$53,MATCH($B15,'Supplemental Data'!$A$3:$A$57,0))</f>
        <v>12600000</v>
      </c>
      <c r="DD15" s="11">
        <f t="array" ref="DD15">INDEX('Supplemental Data'!K$3:K$53,MATCH($B15,'Supplemental Data'!$A$3:$A$57,0))</f>
        <v>7800000</v>
      </c>
      <c r="DE15" s="11">
        <f t="array" ref="DE15">INDEX('Supplemental Data'!L$3:L$53,MATCH($B15,'Supplemental Data'!$A$3:$A$57,0))</f>
        <v>93900000</v>
      </c>
      <c r="DF15" s="11">
        <f t="array" ref="DF15">INDEX('Supplemental Data'!M$3:M$53,MATCH($B15,'Supplemental Data'!$A$3:$A$57,0))</f>
        <v>14300000</v>
      </c>
      <c r="DG15" s="11">
        <f t="array" ref="DG15">INDEX('Supplemental Data'!N$3:N$53,MATCH($B15,'Supplemental Data'!$A$3:$A$57,0))</f>
        <v>31300000</v>
      </c>
      <c r="DH15" s="122">
        <v>0.125</v>
      </c>
      <c r="DI15" s="93">
        <v>0.59</v>
      </c>
      <c r="DJ15" s="93">
        <v>0.13200000000000001</v>
      </c>
      <c r="DK15" s="93">
        <v>0.18099999999999999</v>
      </c>
      <c r="DL15" s="93">
        <v>5.7000000000000002E-2</v>
      </c>
      <c r="DM15" s="93">
        <v>1E-3</v>
      </c>
      <c r="DN15" s="93">
        <v>0</v>
      </c>
      <c r="DO15" s="93">
        <f>SUM(DM15:DN15)</f>
        <v>1E-3</v>
      </c>
      <c r="DP15" s="96">
        <v>3.9E-2</v>
      </c>
      <c r="DQ15" s="133">
        <v>0.04</v>
      </c>
      <c r="DR15" s="93">
        <v>0.02</v>
      </c>
      <c r="DS15" s="93">
        <v>5.0000000000000001E-3</v>
      </c>
      <c r="DT15" s="93">
        <v>0.47</v>
      </c>
      <c r="DU15" s="93">
        <v>7.0000000000000007E-2</v>
      </c>
      <c r="DV15" s="93">
        <v>0.09</v>
      </c>
      <c r="DW15" s="93">
        <v>0.1</v>
      </c>
      <c r="DX15" s="93">
        <v>0.2</v>
      </c>
      <c r="DY15" s="96">
        <v>0.01</v>
      </c>
      <c r="DZ15" s="140">
        <v>380</v>
      </c>
    </row>
    <row r="16" spans="1:131" ht="13.9" thickBot="1">
      <c r="A16" t="str">
        <f>IFERROR(INDEX($A$57:$A$60,MATCH($C16,E$57:E$60,0)),"Not Included")</f>
        <v>HousingLow ROR_OverallLOW ROR</v>
      </c>
      <c r="B16" s="159" t="s">
        <v>258</v>
      </c>
      <c r="C16" s="12">
        <f>IF(AND(E16=0,F16=0),1,IF(AND(E16=0,F16=1),2,IF(AND(E16=1,F16=0),4,3)))</f>
        <v>1</v>
      </c>
      <c r="D16" s="12">
        <f>IF(AND(E16=0,F16=0),1,IF(AND(E16=0,F16=1),2,IF(AND(E16=1,F16=0,G16&gt;5),4,IF(AND(E16=1,F16=1,G16&gt;5),3,"Not Inlcuded"))))</f>
        <v>1</v>
      </c>
      <c r="E16" s="12">
        <f>IF(I16&gt;$I$54,1,0)</f>
        <v>0</v>
      </c>
      <c r="F16" s="12">
        <f>IF(L16&gt;$L$54,1,0)</f>
        <v>0</v>
      </c>
      <c r="G16" s="109">
        <v>1</v>
      </c>
      <c r="H16" s="103">
        <v>861351</v>
      </c>
      <c r="I16" s="103">
        <v>1.16096689967272E-3</v>
      </c>
      <c r="J16" s="103">
        <v>40</v>
      </c>
      <c r="K16" s="103">
        <v>1769</v>
      </c>
      <c r="L16" s="103">
        <v>2.05375044552104</v>
      </c>
      <c r="M16" s="103">
        <v>32</v>
      </c>
      <c r="N16" s="104">
        <v>8281</v>
      </c>
      <c r="O16" s="104">
        <f>N16/H16*1000</f>
        <v>9.6139668961898241</v>
      </c>
      <c r="P16" s="106">
        <v>696</v>
      </c>
      <c r="Q16" s="110">
        <f>P16/N16</f>
        <v>8.4047820311556581E-2</v>
      </c>
      <c r="R16" s="95">
        <v>1053</v>
      </c>
      <c r="S16" s="5">
        <v>23</v>
      </c>
      <c r="T16" s="5">
        <v>109682</v>
      </c>
      <c r="U16" s="5">
        <v>26500</v>
      </c>
      <c r="V16" s="5">
        <v>57515</v>
      </c>
      <c r="W16" s="5">
        <v>23</v>
      </c>
      <c r="X16" s="5">
        <v>39</v>
      </c>
      <c r="Y16" s="5">
        <v>87</v>
      </c>
      <c r="Z16" s="5">
        <v>98</v>
      </c>
      <c r="AA16" s="5">
        <v>80</v>
      </c>
      <c r="AB16" s="5">
        <v>47</v>
      </c>
      <c r="AC16" s="5">
        <v>6</v>
      </c>
      <c r="AD16" s="5">
        <v>1</v>
      </c>
      <c r="AE16" s="5">
        <v>19555</v>
      </c>
      <c r="AF16" s="5">
        <v>0</v>
      </c>
      <c r="AG16" s="5">
        <v>172.6</v>
      </c>
      <c r="AH16" s="20">
        <v>361970</v>
      </c>
      <c r="AI16" s="19">
        <v>113500</v>
      </c>
      <c r="AJ16" s="5">
        <v>62000</v>
      </c>
      <c r="AK16" s="5">
        <v>0.72346634718766323</v>
      </c>
      <c r="AL16" s="5" t="s">
        <v>242</v>
      </c>
      <c r="AM16" s="5">
        <v>0.20860478219530232</v>
      </c>
      <c r="AN16" s="5">
        <v>23700</v>
      </c>
      <c r="AO16" s="5">
        <v>0.33318660421875551</v>
      </c>
      <c r="AP16" s="5">
        <v>37800</v>
      </c>
      <c r="AQ16" s="5">
        <v>0.52508187484593438</v>
      </c>
      <c r="AR16" s="5">
        <v>59600</v>
      </c>
      <c r="AS16" s="5">
        <v>33700</v>
      </c>
      <c r="AT16" s="5">
        <v>0.54403781056396505</v>
      </c>
      <c r="AU16" s="5">
        <v>499000000</v>
      </c>
      <c r="AV16" s="5">
        <v>26900</v>
      </c>
      <c r="AW16" s="5">
        <v>1190</v>
      </c>
      <c r="AX16" s="5">
        <v>0.26214121377996885</v>
      </c>
      <c r="AY16" s="5">
        <v>297400</v>
      </c>
      <c r="AZ16" s="5">
        <v>151300</v>
      </c>
      <c r="BA16" s="5">
        <v>0.27216890238963759</v>
      </c>
      <c r="BB16" s="5">
        <v>0.38836093997038579</v>
      </c>
      <c r="BC16" s="5">
        <v>0.1397283477788123</v>
      </c>
      <c r="BD16" s="5">
        <v>0.22491770997402061</v>
      </c>
      <c r="BE16" s="5">
        <v>4.0694016549215152E-2</v>
      </c>
      <c r="BF16" s="5">
        <v>14660</v>
      </c>
      <c r="BG16" s="5">
        <v>23770</v>
      </c>
      <c r="BH16" s="20">
        <v>58450</v>
      </c>
      <c r="BI16" s="19">
        <v>35300</v>
      </c>
      <c r="BJ16" s="5">
        <v>3000</v>
      </c>
      <c r="BK16" s="5">
        <v>9200</v>
      </c>
      <c r="BL16" s="5">
        <v>1900</v>
      </c>
      <c r="BM16" s="95">
        <v>4700</v>
      </c>
      <c r="BN16" s="122">
        <v>74100</v>
      </c>
      <c r="BO16" s="123">
        <v>33600</v>
      </c>
      <c r="BP16" s="123">
        <v>0.69</v>
      </c>
      <c r="BQ16" s="123">
        <v>3</v>
      </c>
      <c r="BR16" s="123">
        <v>4</v>
      </c>
      <c r="BS16" s="123">
        <v>9800</v>
      </c>
      <c r="BT16" s="123">
        <v>0.13</v>
      </c>
      <c r="BU16" s="123">
        <v>20400</v>
      </c>
      <c r="BV16" s="123">
        <v>0.27</v>
      </c>
      <c r="BW16" s="123">
        <v>13100</v>
      </c>
      <c r="BX16" s="123">
        <v>28100</v>
      </c>
      <c r="BY16" s="123">
        <v>0.65</v>
      </c>
      <c r="BZ16" s="123">
        <v>13200</v>
      </c>
      <c r="CA16" s="123">
        <v>3500</v>
      </c>
      <c r="CB16" s="123">
        <v>46800</v>
      </c>
      <c r="CC16" s="123">
        <v>23000</v>
      </c>
      <c r="CD16" s="123">
        <v>2700</v>
      </c>
      <c r="CE16" s="123">
        <v>0.38100000000000001</v>
      </c>
      <c r="CF16" s="123">
        <v>0.17</v>
      </c>
      <c r="CG16" s="123">
        <v>0.48499999999999999</v>
      </c>
      <c r="CH16" s="123">
        <v>0.38900000000000001</v>
      </c>
      <c r="CI16" s="123">
        <v>0.11799999999999999</v>
      </c>
      <c r="CJ16" s="123">
        <v>7.8E-2</v>
      </c>
      <c r="CK16" s="123">
        <v>0.16900000000000001</v>
      </c>
      <c r="CL16" s="123">
        <v>9.8000000000000004E-2</v>
      </c>
      <c r="CM16" s="123">
        <v>0.63</v>
      </c>
      <c r="CN16" s="123">
        <v>215163000</v>
      </c>
      <c r="CO16" s="123">
        <v>19500</v>
      </c>
      <c r="CP16" s="123">
        <v>0.45</v>
      </c>
      <c r="CQ16" s="123">
        <v>0.28999999999999998</v>
      </c>
      <c r="CR16" s="123">
        <v>0.26</v>
      </c>
      <c r="CS16" s="123">
        <v>6300</v>
      </c>
      <c r="CT16" s="124">
        <v>45700</v>
      </c>
      <c r="CU16" s="118">
        <f t="array" ref="CU16">INDEX('Supplemental Data'!B$3:B$53,MATCH($B16,'Supplemental Data'!$A$3:$A$57,0))</f>
        <v>773000</v>
      </c>
      <c r="CV16" s="21">
        <f t="array" ref="CV16">INDEX('Supplemental Data'!C$3:C$53,MATCH($B16,'Supplemental Data'!$A$3:$A$57,0))</f>
        <v>265000</v>
      </c>
      <c r="CW16" s="21">
        <f t="array" ref="CW16">INDEX('Supplemental Data'!D$3:D$53,MATCH($B16,'Supplemental Data'!$A$3:$A$57,0))</f>
        <v>297000</v>
      </c>
      <c r="CX16" s="21">
        <f t="array" ref="CX16">INDEX('Supplemental Data'!E$3:E$53,MATCH($B16,'Supplemental Data'!$A$3:$A$57,0))</f>
        <v>8200</v>
      </c>
      <c r="CY16" s="11">
        <f t="array" ref="CY16">INDEX('Supplemental Data'!F$3:F$53,MATCH($B16,'Supplemental Data'!$A$3:$A$57,0))</f>
        <v>324800000</v>
      </c>
      <c r="CZ16" s="11">
        <f t="array" ref="CZ16">INDEX('Supplemental Data'!G$3:G$53,MATCH($B16,'Supplemental Data'!$A$3:$A$57,0))</f>
        <v>81400000</v>
      </c>
      <c r="DA16" s="11">
        <f t="array" ref="DA16">INDEX('Supplemental Data'!H$3:H$53,MATCH($B16,'Supplemental Data'!$A$3:$A$57,0))</f>
        <v>23700000</v>
      </c>
      <c r="DB16" s="11">
        <f t="array" ref="DB16">INDEX('Supplemental Data'!I$3:I$53,MATCH($B16,'Supplemental Data'!$A$3:$A$57,0))</f>
        <v>5000000</v>
      </c>
      <c r="DC16" s="11">
        <f t="array" ref="DC16">INDEX('Supplemental Data'!J$3:J$53,MATCH($B16,'Supplemental Data'!$A$3:$A$57,0))</f>
        <v>2400000</v>
      </c>
      <c r="DD16" s="11">
        <f t="array" ref="DD16">INDEX('Supplemental Data'!K$3:K$53,MATCH($B16,'Supplemental Data'!$A$3:$A$57,0))</f>
        <v>2300000</v>
      </c>
      <c r="DE16" s="11">
        <f t="array" ref="DE16">INDEX('Supplemental Data'!L$3:L$53,MATCH($B16,'Supplemental Data'!$A$3:$A$57,0))</f>
        <v>28100000</v>
      </c>
      <c r="DF16" s="11">
        <f t="array" ref="DF16">INDEX('Supplemental Data'!M$3:M$53,MATCH($B16,'Supplemental Data'!$A$3:$A$57,0))</f>
        <v>3100000</v>
      </c>
      <c r="DG16" s="11">
        <f t="array" ref="DG16">INDEX('Supplemental Data'!N$3:N$53,MATCH($B16,'Supplemental Data'!$A$3:$A$57,0))</f>
        <v>28200000</v>
      </c>
      <c r="DH16" s="122">
        <v>0.13200000000000001</v>
      </c>
      <c r="DI16" s="93">
        <v>0.72099999999999997</v>
      </c>
      <c r="DJ16" s="93">
        <v>1.7999999999999999E-2</v>
      </c>
      <c r="DK16" s="93">
        <v>0.14000000000000001</v>
      </c>
      <c r="DL16" s="93">
        <v>4.4999999999999998E-2</v>
      </c>
      <c r="DM16" s="93">
        <v>7.0000000000000001E-3</v>
      </c>
      <c r="DN16" s="93">
        <v>4.0000000000000001E-3</v>
      </c>
      <c r="DO16" s="93">
        <f>SUM(DM16:DN16)</f>
        <v>1.0999999999999999E-2</v>
      </c>
      <c r="DP16" s="96">
        <v>6.5000000000000002E-2</v>
      </c>
      <c r="DQ16" s="133">
        <v>0.39</v>
      </c>
      <c r="DR16" s="93">
        <v>0.11</v>
      </c>
      <c r="DS16" s="93">
        <v>7.0000000000000007E-2</v>
      </c>
      <c r="DT16" s="93">
        <v>0.12</v>
      </c>
      <c r="DU16" s="93">
        <v>0.13</v>
      </c>
      <c r="DV16" s="93">
        <v>0.02</v>
      </c>
      <c r="DW16" s="93">
        <v>0.08</v>
      </c>
      <c r="DX16" s="93">
        <v>0.02</v>
      </c>
      <c r="DY16" s="96">
        <v>0.06</v>
      </c>
      <c r="DZ16" s="140">
        <v>173</v>
      </c>
    </row>
    <row r="17" spans="1:130" ht="13.9" thickBot="1">
      <c r="A17" t="str">
        <f>IFERROR(INDEX($A$57:$A$60,MATCH($C17,E$57:E$60,0)),"Not Included")</f>
        <v>HousingLow ROR_OverallLOW ROR</v>
      </c>
      <c r="B17" s="159" t="s">
        <v>259</v>
      </c>
      <c r="C17" s="12">
        <f>IF(AND(E17=0,F17=0),1,IF(AND(E17=0,F17=1),2,IF(AND(E17=1,F17=0),4,3)))</f>
        <v>1</v>
      </c>
      <c r="D17" s="12">
        <f>IF(AND(E17=0,F17=0),1,IF(AND(E17=0,F17=1),2,IF(AND(E17=1,F17=0,G17&gt;5),4,IF(AND(E17=1,F17=1,G17&gt;5),3,"Not Inlcuded"))))</f>
        <v>1</v>
      </c>
      <c r="E17" s="12">
        <f>IF(I17&gt;$I$54,1,0)</f>
        <v>0</v>
      </c>
      <c r="F17" s="12">
        <f>IF(L17&gt;$L$54,1,0)</f>
        <v>0</v>
      </c>
      <c r="G17" s="109">
        <v>2</v>
      </c>
      <c r="H17" s="103">
        <v>1117092</v>
      </c>
      <c r="I17" s="103">
        <v>1.79036283493212E-3</v>
      </c>
      <c r="J17" s="103">
        <v>39</v>
      </c>
      <c r="K17" s="103">
        <v>2152</v>
      </c>
      <c r="L17" s="103">
        <v>1.9264304103869601</v>
      </c>
      <c r="M17" s="103">
        <v>34</v>
      </c>
      <c r="N17" s="104">
        <v>6702</v>
      </c>
      <c r="O17" s="104">
        <f>N17/H17*1000</f>
        <v>5.9995058598575586</v>
      </c>
      <c r="P17" s="106">
        <v>459</v>
      </c>
      <c r="Q17" s="110">
        <f>P17/N17</f>
        <v>6.8487018800358096E-2</v>
      </c>
      <c r="R17" s="95">
        <v>824</v>
      </c>
      <c r="S17" s="5">
        <v>27</v>
      </c>
      <c r="T17" s="5">
        <v>91333</v>
      </c>
      <c r="U17" s="5">
        <v>26500</v>
      </c>
      <c r="V17" s="5">
        <v>40147</v>
      </c>
      <c r="W17" s="5">
        <v>42</v>
      </c>
      <c r="X17" s="5">
        <v>62</v>
      </c>
      <c r="Y17" s="5">
        <v>100</v>
      </c>
      <c r="Z17" s="5">
        <v>106</v>
      </c>
      <c r="AA17" s="5">
        <v>74</v>
      </c>
      <c r="AB17" s="5">
        <v>30</v>
      </c>
      <c r="AC17" s="5">
        <v>5</v>
      </c>
      <c r="AD17" s="5">
        <v>0</v>
      </c>
      <c r="AE17" s="5">
        <v>151857</v>
      </c>
      <c r="AF17" s="5">
        <v>0</v>
      </c>
      <c r="AG17" s="5">
        <v>79.599999999999994</v>
      </c>
      <c r="AH17" s="20">
        <v>185749</v>
      </c>
      <c r="AI17" s="19">
        <v>141900</v>
      </c>
      <c r="AJ17" s="5">
        <v>68000</v>
      </c>
      <c r="AK17" s="5">
        <v>0.69130371804743429</v>
      </c>
      <c r="AL17" s="5" t="s">
        <v>242</v>
      </c>
      <c r="AM17" s="5">
        <v>0.13743194607805159</v>
      </c>
      <c r="AN17" s="5">
        <v>19500</v>
      </c>
      <c r="AO17" s="5">
        <v>0.17216849904566039</v>
      </c>
      <c r="AP17" s="5">
        <v>24400</v>
      </c>
      <c r="AQ17" s="5">
        <v>0.70744384891148937</v>
      </c>
      <c r="AR17" s="5">
        <v>100400</v>
      </c>
      <c r="AS17" s="5">
        <v>64800</v>
      </c>
      <c r="AT17" s="5">
        <v>0.49654804493817861</v>
      </c>
      <c r="AU17" s="5">
        <v>486000000</v>
      </c>
      <c r="AV17" s="5">
        <v>40700</v>
      </c>
      <c r="AW17" s="5">
        <v>920</v>
      </c>
      <c r="AX17" s="5">
        <v>0.12230897863040212</v>
      </c>
      <c r="AY17" s="5">
        <v>295300</v>
      </c>
      <c r="AZ17" s="5">
        <v>146800</v>
      </c>
      <c r="BA17" s="5">
        <v>0.32536524154915331</v>
      </c>
      <c r="BB17" s="5">
        <v>0.32853348246854103</v>
      </c>
      <c r="BC17" s="5">
        <v>0.10964272396314295</v>
      </c>
      <c r="BD17" s="5">
        <v>0.1862012317098449</v>
      </c>
      <c r="BE17" s="5">
        <v>3.454503761905147E-2</v>
      </c>
      <c r="BF17" s="5">
        <v>4290</v>
      </c>
      <c r="BG17" s="5">
        <v>12540</v>
      </c>
      <c r="BH17" s="20">
        <v>49450</v>
      </c>
      <c r="BI17" s="19">
        <v>26000</v>
      </c>
      <c r="BJ17" s="5">
        <v>12000</v>
      </c>
      <c r="BK17" s="5">
        <v>17900</v>
      </c>
      <c r="BL17" s="5">
        <v>2700</v>
      </c>
      <c r="BM17" s="95">
        <v>6700</v>
      </c>
      <c r="BN17" s="122">
        <v>61600</v>
      </c>
      <c r="BO17" s="123">
        <v>25600</v>
      </c>
      <c r="BP17" s="123">
        <v>0.68</v>
      </c>
      <c r="BQ17" s="123">
        <v>2</v>
      </c>
      <c r="BR17" s="123">
        <v>3</v>
      </c>
      <c r="BS17" s="123">
        <v>5000</v>
      </c>
      <c r="BT17" s="123">
        <v>0.08</v>
      </c>
      <c r="BU17" s="123">
        <v>10300</v>
      </c>
      <c r="BV17" s="123">
        <v>0.17</v>
      </c>
      <c r="BW17" s="123">
        <v>13900</v>
      </c>
      <c r="BX17" s="123">
        <v>30500</v>
      </c>
      <c r="BY17" s="123">
        <v>0.77</v>
      </c>
      <c r="BZ17" s="123">
        <v>5100</v>
      </c>
      <c r="CA17" s="123">
        <v>1000</v>
      </c>
      <c r="CB17" s="123">
        <v>28300</v>
      </c>
      <c r="CC17" s="123">
        <v>13900</v>
      </c>
      <c r="CD17" s="123">
        <v>2000</v>
      </c>
      <c r="CE17" s="123">
        <v>0.38100000000000001</v>
      </c>
      <c r="CF17" s="123">
        <v>0.17</v>
      </c>
      <c r="CG17" s="123">
        <v>0.48499999999999999</v>
      </c>
      <c r="CH17" s="123">
        <v>0.38900000000000001</v>
      </c>
      <c r="CI17" s="123">
        <v>0.11799999999999999</v>
      </c>
      <c r="CJ17" s="123">
        <v>7.8E-2</v>
      </c>
      <c r="CK17" s="123">
        <v>0.16900000000000001</v>
      </c>
      <c r="CL17" s="123">
        <v>9.8000000000000004E-2</v>
      </c>
      <c r="CM17" s="123">
        <v>0.71</v>
      </c>
      <c r="CN17" s="123">
        <v>140491000</v>
      </c>
      <c r="CO17" s="123">
        <v>11600</v>
      </c>
      <c r="CP17" s="123">
        <v>7.0000000000000007E-2</v>
      </c>
      <c r="CQ17" s="123">
        <v>0.74</v>
      </c>
      <c r="CR17" s="123">
        <v>0.19</v>
      </c>
      <c r="CS17" s="123">
        <v>5300</v>
      </c>
      <c r="CT17" s="124">
        <v>40400</v>
      </c>
      <c r="CU17" s="118">
        <f t="array" ref="CU17">INDEX('Supplemental Data'!B$3:B$53,MATCH($B17,'Supplemental Data'!$A$3:$A$57,0))</f>
        <v>809000</v>
      </c>
      <c r="CV17" s="21">
        <f t="array" ref="CV17">INDEX('Supplemental Data'!C$3:C$53,MATCH($B17,'Supplemental Data'!$A$3:$A$57,0))</f>
        <v>250000</v>
      </c>
      <c r="CW17" s="21">
        <f t="array" ref="CW17">INDEX('Supplemental Data'!D$3:D$53,MATCH($B17,'Supplemental Data'!$A$3:$A$57,0))</f>
        <v>295000</v>
      </c>
      <c r="CX17" s="21">
        <f t="array" ref="CX17">INDEX('Supplemental Data'!E$3:E$53,MATCH($B17,'Supplemental Data'!$A$3:$A$57,0))</f>
        <v>2900</v>
      </c>
      <c r="CY17" s="11">
        <f t="array" ref="CY17">INDEX('Supplemental Data'!F$3:F$53,MATCH($B17,'Supplemental Data'!$A$3:$A$57,0))</f>
        <v>191900000</v>
      </c>
      <c r="CZ17" s="11">
        <f t="array" ref="CZ17">INDEX('Supplemental Data'!G$3:G$53,MATCH($B17,'Supplemental Data'!$A$3:$A$57,0))</f>
        <v>155300000</v>
      </c>
      <c r="DA17" s="11">
        <f t="array" ref="DA17">INDEX('Supplemental Data'!H$3:H$53,MATCH($B17,'Supplemental Data'!$A$3:$A$57,0))</f>
        <v>74000000</v>
      </c>
      <c r="DB17" s="11">
        <f t="array" ref="DB17">INDEX('Supplemental Data'!I$3:I$53,MATCH($B17,'Supplemental Data'!$A$3:$A$57,0))</f>
        <v>7000000</v>
      </c>
      <c r="DC17" s="11">
        <f t="array" ref="DC17">INDEX('Supplemental Data'!J$3:J$53,MATCH($B17,'Supplemental Data'!$A$3:$A$57,0))</f>
        <v>4900000</v>
      </c>
      <c r="DD17" s="11">
        <f t="array" ref="DD17">INDEX('Supplemental Data'!K$3:K$53,MATCH($B17,'Supplemental Data'!$A$3:$A$57,0))</f>
        <v>1500000</v>
      </c>
      <c r="DE17" s="11">
        <f t="array" ref="DE17">INDEX('Supplemental Data'!L$3:L$53,MATCH($B17,'Supplemental Data'!$A$3:$A$57,0))</f>
        <v>7500000</v>
      </c>
      <c r="DF17" s="11">
        <f t="array" ref="DF17">INDEX('Supplemental Data'!M$3:M$53,MATCH($B17,'Supplemental Data'!$A$3:$A$57,0))</f>
        <v>3300000</v>
      </c>
      <c r="DG17" s="11">
        <f t="array" ref="DG17">INDEX('Supplemental Data'!N$3:N$53,MATCH($B17,'Supplemental Data'!$A$3:$A$57,0))</f>
        <v>40700000</v>
      </c>
      <c r="DH17" s="122">
        <v>0.152</v>
      </c>
      <c r="DI17" s="93">
        <v>0.628</v>
      </c>
      <c r="DJ17" s="93">
        <v>0.247</v>
      </c>
      <c r="DK17" s="93">
        <v>6.3E-2</v>
      </c>
      <c r="DL17" s="93">
        <v>1.6E-2</v>
      </c>
      <c r="DM17" s="93">
        <v>2E-3</v>
      </c>
      <c r="DN17" s="93">
        <v>0</v>
      </c>
      <c r="DO17" s="93">
        <f>SUM(DM17:DN17)</f>
        <v>2E-3</v>
      </c>
      <c r="DP17" s="96">
        <v>4.2999999999999997E-2</v>
      </c>
      <c r="DQ17" s="133">
        <v>0.19</v>
      </c>
      <c r="DR17" s="93">
        <v>0.05</v>
      </c>
      <c r="DS17" s="93">
        <v>0.02</v>
      </c>
      <c r="DT17" s="93">
        <v>0.03</v>
      </c>
      <c r="DU17" s="93">
        <v>0.36</v>
      </c>
      <c r="DV17" s="93">
        <v>0</v>
      </c>
      <c r="DW17" s="93">
        <v>0.17</v>
      </c>
      <c r="DX17" s="93">
        <v>0.03</v>
      </c>
      <c r="DY17" s="96">
        <v>0.17</v>
      </c>
      <c r="DZ17" s="140">
        <v>0</v>
      </c>
    </row>
    <row r="18" spans="1:130" ht="13.9" thickBot="1">
      <c r="A18" t="str">
        <f>IFERROR(INDEX($A$57:$A$60,MATCH($C18,E$57:E$60,0)),"Not Included")</f>
        <v>HousingLow ROR_OverallHigh ROR</v>
      </c>
      <c r="B18" s="159" t="s">
        <v>260</v>
      </c>
      <c r="C18" s="12">
        <f>IF(AND(E18=0,F18=0),1,IF(AND(E18=0,F18=1),2,IF(AND(E18=1,F18=0),4,3)))</f>
        <v>2</v>
      </c>
      <c r="D18" s="12">
        <f>IF(AND(E18=0,F18=0),1,IF(AND(E18=0,F18=1),2,IF(AND(E18=1,F18=0,G18&gt;5),4,IF(AND(E18=1,F18=1,G18&gt;5),3,"Not Inlcuded"))))</f>
        <v>2</v>
      </c>
      <c r="E18" s="12">
        <f>IF(I18&gt;$I$54,1,0)</f>
        <v>0</v>
      </c>
      <c r="F18" s="12">
        <f>IF(L18&gt;$L$54,1,0)</f>
        <v>1</v>
      </c>
      <c r="G18" s="109">
        <v>5</v>
      </c>
      <c r="H18" s="103">
        <v>1362133</v>
      </c>
      <c r="I18" s="103">
        <v>3.6707135059498501E-3</v>
      </c>
      <c r="J18" s="103">
        <v>38</v>
      </c>
      <c r="K18" s="103">
        <v>3393</v>
      </c>
      <c r="L18" s="103">
        <v>2.4909461851375698</v>
      </c>
      <c r="M18" s="103">
        <v>23</v>
      </c>
      <c r="N18" s="104">
        <v>3181</v>
      </c>
      <c r="O18" s="104">
        <f>N18/H18*1000</f>
        <v>2.3353079324853008</v>
      </c>
      <c r="P18" s="106">
        <v>755</v>
      </c>
      <c r="Q18" s="110">
        <f>P18/N18</f>
        <v>0.23734674630619301</v>
      </c>
      <c r="R18" s="95">
        <v>1642</v>
      </c>
      <c r="S18" s="5">
        <v>31</v>
      </c>
      <c r="T18" s="5">
        <v>175367</v>
      </c>
      <c r="U18" s="5">
        <v>34300</v>
      </c>
      <c r="V18" s="5">
        <v>78984</v>
      </c>
      <c r="W18" s="5">
        <v>44</v>
      </c>
      <c r="X18" s="5">
        <v>60</v>
      </c>
      <c r="Y18" s="5">
        <v>91</v>
      </c>
      <c r="Z18" s="5">
        <v>98</v>
      </c>
      <c r="AA18" s="5">
        <v>64</v>
      </c>
      <c r="AB18" s="5">
        <v>31</v>
      </c>
      <c r="AC18" s="5">
        <v>6</v>
      </c>
      <c r="AD18" s="5">
        <v>2</v>
      </c>
      <c r="AE18" s="5">
        <v>37528</v>
      </c>
      <c r="AF18" s="5">
        <v>1</v>
      </c>
      <c r="AG18" s="5">
        <v>177.6</v>
      </c>
      <c r="AH18" s="20">
        <v>422856</v>
      </c>
      <c r="AI18" s="19">
        <v>368600</v>
      </c>
      <c r="AJ18" s="5">
        <v>196000</v>
      </c>
      <c r="AK18" s="5">
        <v>0.69664718956019411</v>
      </c>
      <c r="AL18" s="5" t="s">
        <v>242</v>
      </c>
      <c r="AM18" s="5">
        <v>0.24838938062699548</v>
      </c>
      <c r="AN18" s="5">
        <v>91600</v>
      </c>
      <c r="AO18" s="5">
        <v>0.29128949916858132</v>
      </c>
      <c r="AP18" s="5">
        <v>107400</v>
      </c>
      <c r="AQ18" s="5">
        <v>0.50417065648167492</v>
      </c>
      <c r="AR18" s="5">
        <v>185800</v>
      </c>
      <c r="AS18" s="5">
        <v>98800</v>
      </c>
      <c r="AT18" s="5">
        <v>0.6668232373219708</v>
      </c>
      <c r="AU18" s="5">
        <v>2700000000</v>
      </c>
      <c r="AV18" s="5">
        <v>5400</v>
      </c>
      <c r="AW18" s="5">
        <v>1360</v>
      </c>
      <c r="AX18" s="5">
        <v>0.20397577147050211</v>
      </c>
      <c r="AY18" s="5">
        <v>489900</v>
      </c>
      <c r="AZ18" s="5">
        <v>247200</v>
      </c>
      <c r="BA18" s="5">
        <v>0.27094398198290998</v>
      </c>
      <c r="BB18" s="5">
        <v>0.34981382598291633</v>
      </c>
      <c r="BC18" s="5">
        <v>0.1540963230202807</v>
      </c>
      <c r="BD18" s="5">
        <v>0.20270048813548139</v>
      </c>
      <c r="BE18" s="5">
        <v>2.6383079638018583E-2</v>
      </c>
      <c r="BF18" s="5">
        <v>17980</v>
      </c>
      <c r="BG18" s="5">
        <v>24660</v>
      </c>
      <c r="BH18" s="20">
        <v>71900</v>
      </c>
      <c r="BI18" s="19">
        <v>87200</v>
      </c>
      <c r="BJ18" s="5">
        <v>31000</v>
      </c>
      <c r="BK18" s="5">
        <v>56900</v>
      </c>
      <c r="BL18" s="5">
        <v>4700</v>
      </c>
      <c r="BM18" s="95">
        <v>1600</v>
      </c>
      <c r="BN18" s="122">
        <v>184900</v>
      </c>
      <c r="BO18" s="123">
        <v>84100</v>
      </c>
      <c r="BP18" s="123">
        <v>0.67</v>
      </c>
      <c r="BQ18" s="123">
        <v>2</v>
      </c>
      <c r="BR18" s="123">
        <v>3</v>
      </c>
      <c r="BS18" s="123">
        <v>23700</v>
      </c>
      <c r="BT18" s="123">
        <v>0.13</v>
      </c>
      <c r="BU18" s="123">
        <v>54800</v>
      </c>
      <c r="BV18" s="123">
        <v>0.3</v>
      </c>
      <c r="BW18" s="123">
        <v>33900</v>
      </c>
      <c r="BX18" s="123">
        <v>64700</v>
      </c>
      <c r="BY18" s="123">
        <v>0.62</v>
      </c>
      <c r="BZ18" s="123">
        <v>19600</v>
      </c>
      <c r="CA18" s="123">
        <v>2300</v>
      </c>
      <c r="CB18" s="123">
        <v>41200</v>
      </c>
      <c r="CC18" s="123">
        <v>20300</v>
      </c>
      <c r="CD18" s="123">
        <v>6600</v>
      </c>
      <c r="CE18" s="123">
        <v>0.38100000000000001</v>
      </c>
      <c r="CF18" s="123">
        <v>0.17</v>
      </c>
      <c r="CG18" s="123">
        <v>0.48499999999999999</v>
      </c>
      <c r="CH18" s="123">
        <v>0.38900000000000001</v>
      </c>
      <c r="CI18" s="123">
        <v>0.11799999999999999</v>
      </c>
      <c r="CJ18" s="123">
        <v>7.8E-2</v>
      </c>
      <c r="CK18" s="123">
        <v>0.16900000000000001</v>
      </c>
      <c r="CL18" s="123">
        <v>9.8000000000000004E-2</v>
      </c>
      <c r="CM18" s="123">
        <v>0.76</v>
      </c>
      <c r="CN18" s="123">
        <v>870321000</v>
      </c>
      <c r="CO18" s="123">
        <v>3000</v>
      </c>
      <c r="CP18" s="123">
        <v>0.73</v>
      </c>
      <c r="CQ18" s="123">
        <v>0.25</v>
      </c>
      <c r="CR18" s="123">
        <v>0.02</v>
      </c>
      <c r="CS18" s="123">
        <v>16500</v>
      </c>
      <c r="CT18" s="124">
        <v>59200</v>
      </c>
      <c r="CU18" s="118">
        <f t="array" ref="CU18">INDEX('Supplemental Data'!B$3:B$53,MATCH($B18,'Supplemental Data'!$A$3:$A$57,0))</f>
        <v>1306000</v>
      </c>
      <c r="CV18" s="21">
        <f t="array" ref="CV18">INDEX('Supplemental Data'!C$3:C$53,MATCH($B18,'Supplemental Data'!$A$3:$A$57,0))</f>
        <v>392000</v>
      </c>
      <c r="CW18" s="21">
        <f t="array" ref="CW18">INDEX('Supplemental Data'!D$3:D$53,MATCH($B18,'Supplemental Data'!$A$3:$A$57,0))</f>
        <v>490000</v>
      </c>
      <c r="CX18" s="21">
        <f t="array" ref="CX18">INDEX('Supplemental Data'!E$3:E$53,MATCH($B18,'Supplemental Data'!$A$3:$A$57,0))</f>
        <v>15100</v>
      </c>
      <c r="CY18" s="11">
        <f t="array" ref="CY18">INDEX('Supplemental Data'!F$3:F$53,MATCH($B18,'Supplemental Data'!$A$3:$A$57,0))</f>
        <v>1207200000</v>
      </c>
      <c r="CZ18" s="11">
        <f t="array" ref="CZ18">INDEX('Supplemental Data'!G$3:G$53,MATCH($B18,'Supplemental Data'!$A$3:$A$57,0))</f>
        <v>1090200000</v>
      </c>
      <c r="DA18" s="11">
        <f t="array" ref="DA18">INDEX('Supplemental Data'!H$3:H$53,MATCH($B18,'Supplemental Data'!$A$3:$A$57,0))</f>
        <v>266300000</v>
      </c>
      <c r="DB18" s="11">
        <f t="array" ref="DB18">INDEX('Supplemental Data'!I$3:I$53,MATCH($B18,'Supplemental Data'!$A$3:$A$57,0))</f>
        <v>26600000</v>
      </c>
      <c r="DC18" s="11">
        <f t="array" ref="DC18">INDEX('Supplemental Data'!J$3:J$53,MATCH($B18,'Supplemental Data'!$A$3:$A$57,0))</f>
        <v>7600000</v>
      </c>
      <c r="DD18" s="11">
        <f t="array" ref="DD18">INDEX('Supplemental Data'!K$3:K$53,MATCH($B18,'Supplemental Data'!$A$3:$A$57,0))</f>
        <v>3500000</v>
      </c>
      <c r="DE18" s="11">
        <f t="array" ref="DE18">INDEX('Supplemental Data'!L$3:L$53,MATCH($B18,'Supplemental Data'!$A$3:$A$57,0))</f>
        <v>76300000</v>
      </c>
      <c r="DF18" s="11">
        <f t="array" ref="DF18">INDEX('Supplemental Data'!M$3:M$53,MATCH($B18,'Supplemental Data'!$A$3:$A$57,0))</f>
        <v>8800000</v>
      </c>
      <c r="DG18" s="11">
        <f t="array" ref="DG18">INDEX('Supplemental Data'!N$3:N$53,MATCH($B18,'Supplemental Data'!$A$3:$A$57,0))</f>
        <v>13100000</v>
      </c>
      <c r="DH18" s="122">
        <v>0.10299999999999999</v>
      </c>
      <c r="DI18" s="93">
        <v>0.67700000000000005</v>
      </c>
      <c r="DJ18" s="93">
        <v>6.0999999999999999E-2</v>
      </c>
      <c r="DK18" s="93">
        <v>0.129</v>
      </c>
      <c r="DL18" s="93">
        <v>6.9000000000000006E-2</v>
      </c>
      <c r="DM18" s="93">
        <v>1E-3</v>
      </c>
      <c r="DN18" s="93">
        <v>0</v>
      </c>
      <c r="DO18" s="93">
        <f>SUM(DM18:DN18)</f>
        <v>1E-3</v>
      </c>
      <c r="DP18" s="96">
        <v>6.3E-2</v>
      </c>
      <c r="DQ18" s="133">
        <v>0.19</v>
      </c>
      <c r="DR18" s="93">
        <v>0.15</v>
      </c>
      <c r="DS18" s="93">
        <v>0.02</v>
      </c>
      <c r="DT18" s="93">
        <v>0.3</v>
      </c>
      <c r="DU18" s="93">
        <v>0.03</v>
      </c>
      <c r="DV18" s="93">
        <v>0.16</v>
      </c>
      <c r="DW18" s="93">
        <v>0</v>
      </c>
      <c r="DX18" s="93">
        <v>0.01</v>
      </c>
      <c r="DY18" s="96">
        <v>0.13</v>
      </c>
      <c r="DZ18" s="140">
        <v>15</v>
      </c>
    </row>
    <row r="19" spans="1:130" ht="13.9" thickBot="1">
      <c r="A19" t="str">
        <f>IFERROR(INDEX($A$57:$A$60,MATCH($C19,E$57:E$60,0)),"Not Included")</f>
        <v>HousingLow ROR_OverallLOW ROR</v>
      </c>
      <c r="B19" s="159" t="s">
        <v>261</v>
      </c>
      <c r="C19" s="12">
        <f>IF(AND(E19=0,F19=0),1,IF(AND(E19=0,F19=1),2,IF(AND(E19=1,F19=0),4,3)))</f>
        <v>1</v>
      </c>
      <c r="D19" s="12">
        <f>IF(AND(E19=0,F19=0),1,IF(AND(E19=0,F19=1),2,IF(AND(E19=1,F19=0,G19&gt;5),4,IF(AND(E19=1,F19=1,G19&gt;5),3,"Not Inlcuded"))))</f>
        <v>1</v>
      </c>
      <c r="E19" s="12">
        <f>IF(I19&gt;$I$54,1,0)</f>
        <v>0</v>
      </c>
      <c r="F19" s="12">
        <f>IF(L19&gt;$L$54,1,0)</f>
        <v>0</v>
      </c>
      <c r="G19" s="109">
        <v>16</v>
      </c>
      <c r="H19" s="103">
        <v>4113323</v>
      </c>
      <c r="I19" s="103">
        <v>3.8897990748599101E-3</v>
      </c>
      <c r="J19" s="103">
        <v>37</v>
      </c>
      <c r="K19" s="103">
        <v>4818</v>
      </c>
      <c r="L19" s="103">
        <v>1.1713157464171899</v>
      </c>
      <c r="M19" s="103">
        <v>47</v>
      </c>
      <c r="N19" s="104">
        <v>3029</v>
      </c>
      <c r="O19" s="104">
        <f>N19/H19*1000</f>
        <v>0.73638758735941723</v>
      </c>
      <c r="P19" s="106">
        <v>1145</v>
      </c>
      <c r="Q19" s="110">
        <f>P19/N19</f>
        <v>0.37801254539451962</v>
      </c>
      <c r="R19" s="95">
        <v>1120</v>
      </c>
      <c r="S19" s="5">
        <v>28</v>
      </c>
      <c r="T19" s="5">
        <v>655940</v>
      </c>
      <c r="U19" s="5">
        <v>27810</v>
      </c>
      <c r="V19" s="5">
        <v>78465</v>
      </c>
      <c r="W19" s="5">
        <v>32</v>
      </c>
      <c r="X19" s="5">
        <v>52</v>
      </c>
      <c r="Y19" s="5">
        <v>82</v>
      </c>
      <c r="Z19" s="5">
        <v>94</v>
      </c>
      <c r="AA19" s="5">
        <v>73</v>
      </c>
      <c r="AB19" s="5">
        <v>36</v>
      </c>
      <c r="AC19" s="5">
        <v>11</v>
      </c>
      <c r="AD19" s="5">
        <v>4</v>
      </c>
      <c r="AE19" s="5">
        <v>331627</v>
      </c>
      <c r="AF19" s="5">
        <v>0</v>
      </c>
      <c r="AG19" s="5">
        <v>230.1</v>
      </c>
      <c r="AH19" s="20">
        <v>321934</v>
      </c>
      <c r="AI19" s="19">
        <v>1141400</v>
      </c>
      <c r="AJ19" s="5">
        <v>586000</v>
      </c>
      <c r="AK19" s="5">
        <v>0.66083801369767525</v>
      </c>
      <c r="AL19" s="5" t="s">
        <v>242</v>
      </c>
      <c r="AM19" s="5">
        <v>0.23154427385619483</v>
      </c>
      <c r="AN19" s="5">
        <v>264300</v>
      </c>
      <c r="AO19" s="5">
        <v>0.30127247640114763</v>
      </c>
      <c r="AP19" s="5">
        <v>343900</v>
      </c>
      <c r="AQ19" s="5">
        <v>0.51097308307234057</v>
      </c>
      <c r="AR19" s="5">
        <v>583200</v>
      </c>
      <c r="AS19" s="5">
        <v>311600</v>
      </c>
      <c r="AT19" s="5">
        <v>0.69969563063108609</v>
      </c>
      <c r="AU19" s="5">
        <v>6765000000</v>
      </c>
      <c r="AV19" s="5">
        <v>57100</v>
      </c>
      <c r="AW19" s="5">
        <v>1310</v>
      </c>
      <c r="AX19" s="5">
        <v>0.27470933171028672</v>
      </c>
      <c r="AY19" s="5">
        <v>2063700</v>
      </c>
      <c r="AZ19" s="5">
        <v>953200</v>
      </c>
      <c r="BA19" s="5">
        <v>0.29154625408788787</v>
      </c>
      <c r="BB19" s="5">
        <v>0.3233315733501238</v>
      </c>
      <c r="BC19" s="5">
        <v>0.1589286937323233</v>
      </c>
      <c r="BD19" s="5">
        <v>0.16839307654399507</v>
      </c>
      <c r="BE19" s="5">
        <v>1.7629809267545416E-2</v>
      </c>
      <c r="BF19" s="5">
        <v>91270</v>
      </c>
      <c r="BG19" s="5">
        <v>148490</v>
      </c>
      <c r="BH19" s="20">
        <v>62700</v>
      </c>
      <c r="BI19" s="19">
        <v>232000</v>
      </c>
      <c r="BJ19" s="5">
        <v>187900</v>
      </c>
      <c r="BK19" s="5">
        <v>97400</v>
      </c>
      <c r="BL19" s="5">
        <v>14800</v>
      </c>
      <c r="BM19" s="95">
        <v>5400</v>
      </c>
      <c r="BN19" s="122">
        <v>524500</v>
      </c>
      <c r="BO19" s="123">
        <v>226800</v>
      </c>
      <c r="BP19" s="123">
        <v>0.64</v>
      </c>
      <c r="BQ19" s="123">
        <v>7</v>
      </c>
      <c r="BR19" s="123">
        <v>10</v>
      </c>
      <c r="BS19" s="123">
        <v>76500</v>
      </c>
      <c r="BT19" s="123">
        <v>0.15</v>
      </c>
      <c r="BU19" s="123">
        <v>129800</v>
      </c>
      <c r="BV19" s="123">
        <v>0.25</v>
      </c>
      <c r="BW19" s="123">
        <v>86700</v>
      </c>
      <c r="BX19" s="123">
        <v>195000</v>
      </c>
      <c r="BY19" s="123">
        <v>0.65</v>
      </c>
      <c r="BZ19" s="123">
        <v>86400</v>
      </c>
      <c r="CA19" s="123">
        <v>5400</v>
      </c>
      <c r="CB19" s="123">
        <v>339900</v>
      </c>
      <c r="CC19" s="123">
        <v>167200</v>
      </c>
      <c r="CD19" s="123">
        <v>17900</v>
      </c>
      <c r="CE19" s="123">
        <v>0.38100000000000001</v>
      </c>
      <c r="CF19" s="123">
        <v>0.17</v>
      </c>
      <c r="CG19" s="123">
        <v>0.48499999999999999</v>
      </c>
      <c r="CH19" s="123">
        <v>0.38900000000000001</v>
      </c>
      <c r="CI19" s="123">
        <v>0.11799999999999999</v>
      </c>
      <c r="CJ19" s="123">
        <v>7.8E-2</v>
      </c>
      <c r="CK19" s="123">
        <v>0.16900000000000001</v>
      </c>
      <c r="CL19" s="123">
        <v>9.8000000000000004E-2</v>
      </c>
      <c r="CM19" s="123">
        <v>0.76</v>
      </c>
      <c r="CN19" s="123">
        <v>2261095000</v>
      </c>
      <c r="CO19" s="123">
        <v>38300</v>
      </c>
      <c r="CP19" s="123">
        <v>0.8</v>
      </c>
      <c r="CQ19" s="123">
        <v>0.12</v>
      </c>
      <c r="CR19" s="123">
        <v>7.0000000000000007E-2</v>
      </c>
      <c r="CS19" s="123">
        <v>25400</v>
      </c>
      <c r="CT19" s="124">
        <v>52100</v>
      </c>
      <c r="CU19" s="118">
        <f t="array" ref="CU19">INDEX('Supplemental Data'!B$3:B$53,MATCH($B19,'Supplemental Data'!$A$3:$A$57,0))</f>
        <v>5040000</v>
      </c>
      <c r="CV19" s="21">
        <f t="array" ref="CV19">INDEX('Supplemental Data'!C$3:C$53,MATCH($B19,'Supplemental Data'!$A$3:$A$57,0))</f>
        <v>1442000</v>
      </c>
      <c r="CW19" s="21">
        <f t="array" ref="CW19">INDEX('Supplemental Data'!D$3:D$53,MATCH($B19,'Supplemental Data'!$A$3:$A$57,0))</f>
        <v>2064000</v>
      </c>
      <c r="CX19" s="21">
        <f t="array" ref="CX19">INDEX('Supplemental Data'!E$3:E$53,MATCH($B19,'Supplemental Data'!$A$3:$A$57,0))</f>
        <v>49000</v>
      </c>
      <c r="CY19" s="11">
        <f t="array" ref="CY19">INDEX('Supplemental Data'!F$3:F$53,MATCH($B19,'Supplemental Data'!$A$3:$A$57,0))</f>
        <v>2794400000</v>
      </c>
      <c r="CZ19" s="11">
        <f t="array" ref="CZ19">INDEX('Supplemental Data'!G$3:G$53,MATCH($B19,'Supplemental Data'!$A$3:$A$57,0))</f>
        <v>1778600000</v>
      </c>
      <c r="DA19" s="11">
        <f t="array" ref="DA19">INDEX('Supplemental Data'!H$3:H$53,MATCH($B19,'Supplemental Data'!$A$3:$A$57,0))</f>
        <v>1766300000</v>
      </c>
      <c r="DB19" s="11">
        <f t="array" ref="DB19">INDEX('Supplemental Data'!I$3:I$53,MATCH($B19,'Supplemental Data'!$A$3:$A$57,0))</f>
        <v>112600000</v>
      </c>
      <c r="DC19" s="11">
        <f t="array" ref="DC19">INDEX('Supplemental Data'!J$3:J$53,MATCH($B19,'Supplemental Data'!$A$3:$A$57,0))</f>
        <v>13700000</v>
      </c>
      <c r="DD19" s="11">
        <f t="array" ref="DD19">INDEX('Supplemental Data'!K$3:K$53,MATCH($B19,'Supplemental Data'!$A$3:$A$57,0))</f>
        <v>44000000</v>
      </c>
      <c r="DE19" s="11">
        <f t="array" ref="DE19">INDEX('Supplemental Data'!L$3:L$53,MATCH($B19,'Supplemental Data'!$A$3:$A$57,0))</f>
        <v>196100000</v>
      </c>
      <c r="DF19" s="11">
        <f t="array" ref="DF19">INDEX('Supplemental Data'!M$3:M$53,MATCH($B19,'Supplemental Data'!$A$3:$A$57,0))</f>
        <v>27900000</v>
      </c>
      <c r="DG19" s="11">
        <f t="array" ref="DG19">INDEX('Supplemental Data'!N$3:N$53,MATCH($B19,'Supplemental Data'!$A$3:$A$57,0))</f>
        <v>31600000</v>
      </c>
      <c r="DH19" s="122">
        <v>0.14099999999999999</v>
      </c>
      <c r="DI19" s="93">
        <v>0.53500000000000003</v>
      </c>
      <c r="DJ19" s="93">
        <v>0.13200000000000001</v>
      </c>
      <c r="DK19" s="93">
        <v>0.19600000000000001</v>
      </c>
      <c r="DL19" s="93">
        <v>8.6999999999999994E-2</v>
      </c>
      <c r="DM19" s="93">
        <v>2E-3</v>
      </c>
      <c r="DN19" s="93">
        <v>0</v>
      </c>
      <c r="DO19" s="93">
        <f>SUM(DM19:DN19)</f>
        <v>2E-3</v>
      </c>
      <c r="DP19" s="96">
        <v>4.8000000000000001E-2</v>
      </c>
      <c r="DQ19" s="133">
        <v>0.31</v>
      </c>
      <c r="DR19" s="93">
        <v>0.03</v>
      </c>
      <c r="DS19" s="93">
        <v>0.01</v>
      </c>
      <c r="DT19" s="93">
        <v>7.0000000000000007E-2</v>
      </c>
      <c r="DU19" s="93">
        <v>0.09</v>
      </c>
      <c r="DV19" s="93">
        <v>0.19</v>
      </c>
      <c r="DW19" s="93">
        <v>0.15</v>
      </c>
      <c r="DX19" s="93">
        <v>7.0000000000000007E-2</v>
      </c>
      <c r="DY19" s="96">
        <v>0.08</v>
      </c>
      <c r="DZ19" s="140">
        <v>126</v>
      </c>
    </row>
    <row r="20" spans="1:130" ht="13.9" thickBot="1">
      <c r="A20" t="str">
        <f>IFERROR(INDEX($A$57:$A$60,MATCH($C20,E$57:E$60,0)),"Not Included")</f>
        <v>HousingLow ROR_OverallLOW ROR</v>
      </c>
      <c r="B20" s="159" t="s">
        <v>262</v>
      </c>
      <c r="C20" s="12">
        <f>IF(AND(E20=0,F20=0),1,IF(AND(E20=0,F20=1),2,IF(AND(E20=1,F20=0),4,3)))</f>
        <v>1</v>
      </c>
      <c r="D20" s="12">
        <f>IF(AND(E20=0,F20=0),1,IF(AND(E20=0,F20=1),2,IF(AND(E20=1,F20=0,G20&gt;5),4,IF(AND(E20=1,F20=1,G20&gt;5),3,"Not Inlcuded"))))</f>
        <v>1</v>
      </c>
      <c r="E20" s="12">
        <f>IF(I20&gt;$I$54,1,0)</f>
        <v>0</v>
      </c>
      <c r="F20" s="12">
        <f>IF(L20&gt;$L$54,1,0)</f>
        <v>0</v>
      </c>
      <c r="G20" s="109">
        <v>2</v>
      </c>
      <c r="H20" s="103">
        <v>469026</v>
      </c>
      <c r="I20" s="103">
        <v>4.2641559316540997E-3</v>
      </c>
      <c r="J20" s="103">
        <v>36</v>
      </c>
      <c r="K20" s="103">
        <v>1024</v>
      </c>
      <c r="L20" s="103">
        <v>2.1832478370068999</v>
      </c>
      <c r="M20" s="103">
        <v>28</v>
      </c>
      <c r="N20" s="104">
        <v>7413</v>
      </c>
      <c r="O20" s="104">
        <f>N20/H20*1000</f>
        <v>15.805093960675954</v>
      </c>
      <c r="P20" s="106">
        <v>346</v>
      </c>
      <c r="Q20" s="110">
        <f>P20/N20</f>
        <v>4.6674760555780383E-2</v>
      </c>
      <c r="R20" s="95">
        <v>1798</v>
      </c>
      <c r="S20" s="5">
        <v>20</v>
      </c>
      <c r="T20" s="5">
        <v>24710</v>
      </c>
      <c r="U20" s="5">
        <v>26500</v>
      </c>
      <c r="V20" s="5">
        <v>39258</v>
      </c>
      <c r="W20" s="5">
        <v>38</v>
      </c>
      <c r="X20" s="5">
        <v>67</v>
      </c>
      <c r="Y20" s="5">
        <v>95</v>
      </c>
      <c r="Z20" s="5">
        <v>100</v>
      </c>
      <c r="AA20" s="5">
        <v>66</v>
      </c>
      <c r="AB20" s="5">
        <v>25</v>
      </c>
      <c r="AC20" s="5">
        <v>5</v>
      </c>
      <c r="AD20" s="5">
        <v>1</v>
      </c>
      <c r="AE20" s="5">
        <v>5405</v>
      </c>
      <c r="AF20" s="5">
        <v>0</v>
      </c>
      <c r="AG20" s="5">
        <v>110.4</v>
      </c>
      <c r="AH20" s="20">
        <v>285982</v>
      </c>
      <c r="AI20" s="19">
        <v>26900</v>
      </c>
      <c r="AJ20" s="5">
        <v>15000</v>
      </c>
      <c r="AK20" s="5">
        <v>0.77248922463734537</v>
      </c>
      <c r="AL20" s="5" t="s">
        <v>240</v>
      </c>
      <c r="AM20" s="5">
        <v>0.22807799442896937</v>
      </c>
      <c r="AN20" s="5">
        <v>6100</v>
      </c>
      <c r="AO20" s="5">
        <v>0.3053296193129062</v>
      </c>
      <c r="AP20" s="5">
        <v>8200</v>
      </c>
      <c r="AQ20" s="5">
        <v>0.55584029712163419</v>
      </c>
      <c r="AR20" s="5">
        <v>14900</v>
      </c>
      <c r="AS20" s="5">
        <v>9400</v>
      </c>
      <c r="AT20" s="5">
        <v>0.68729955099422702</v>
      </c>
      <c r="AU20" s="5">
        <v>96000000</v>
      </c>
      <c r="AV20" s="5">
        <v>8600</v>
      </c>
      <c r="AW20" s="5">
        <v>880</v>
      </c>
      <c r="AX20" s="5">
        <v>0.12123966439998932</v>
      </c>
      <c r="AY20" s="5">
        <v>77600</v>
      </c>
      <c r="AZ20" s="5">
        <v>39600</v>
      </c>
      <c r="BA20" s="5">
        <v>0.28882142605405886</v>
      </c>
      <c r="BB20" s="5">
        <v>0.37734189776483884</v>
      </c>
      <c r="BC20" s="5">
        <v>0.12376870894728625</v>
      </c>
      <c r="BD20" s="5">
        <v>0.2201605691470189</v>
      </c>
      <c r="BE20" s="5">
        <v>3.692251302496221E-2</v>
      </c>
      <c r="BF20" s="5">
        <v>2320</v>
      </c>
      <c r="BG20" s="5">
        <v>7810</v>
      </c>
      <c r="BH20" s="20">
        <v>49700</v>
      </c>
      <c r="BI20" s="19">
        <v>6500</v>
      </c>
      <c r="BJ20" s="5">
        <v>700</v>
      </c>
      <c r="BK20" s="5">
        <v>3500</v>
      </c>
      <c r="BL20" s="5">
        <v>500</v>
      </c>
      <c r="BM20" s="95">
        <v>3500</v>
      </c>
      <c r="BN20" s="122">
        <v>15400</v>
      </c>
      <c r="BO20" s="123">
        <v>6600</v>
      </c>
      <c r="BP20" s="123">
        <v>0.75</v>
      </c>
      <c r="BQ20" s="123">
        <v>2</v>
      </c>
      <c r="BR20" s="123">
        <v>3</v>
      </c>
      <c r="BS20" s="123">
        <v>1700</v>
      </c>
      <c r="BT20" s="123">
        <v>0.11</v>
      </c>
      <c r="BU20" s="123">
        <v>4700</v>
      </c>
      <c r="BV20" s="123">
        <v>0.31</v>
      </c>
      <c r="BW20" s="123">
        <v>2900</v>
      </c>
      <c r="BX20" s="123">
        <v>6700</v>
      </c>
      <c r="BY20" s="123">
        <v>0.7</v>
      </c>
      <c r="BZ20" s="123">
        <v>2200</v>
      </c>
      <c r="CA20" s="123">
        <v>300</v>
      </c>
      <c r="CB20" s="123">
        <v>14500</v>
      </c>
      <c r="CC20" s="123">
        <v>7100</v>
      </c>
      <c r="CD20" s="123">
        <v>500</v>
      </c>
      <c r="CE20" s="123">
        <v>0.38100000000000001</v>
      </c>
      <c r="CF20" s="123">
        <v>0.17</v>
      </c>
      <c r="CG20" s="123">
        <v>0.48499999999999999</v>
      </c>
      <c r="CH20" s="123">
        <v>0.38900000000000001</v>
      </c>
      <c r="CI20" s="123">
        <v>0.11799999999999999</v>
      </c>
      <c r="CJ20" s="123">
        <v>7.8E-2</v>
      </c>
      <c r="CK20" s="123">
        <v>0.16900000000000001</v>
      </c>
      <c r="CL20" s="123">
        <v>9.8000000000000004E-2</v>
      </c>
      <c r="CM20" s="123">
        <v>0.71</v>
      </c>
      <c r="CN20" s="123">
        <v>34564000</v>
      </c>
      <c r="CO20" s="123">
        <v>3300</v>
      </c>
      <c r="CP20" s="123">
        <v>0.25</v>
      </c>
      <c r="CQ20" s="123">
        <v>0.53</v>
      </c>
      <c r="CR20" s="123">
        <v>0.22</v>
      </c>
      <c r="CS20" s="123">
        <v>1700</v>
      </c>
      <c r="CT20" s="124">
        <v>41600</v>
      </c>
      <c r="CU20" s="118">
        <f t="array" ref="CU20">INDEX('Supplemental Data'!B$3:B$53,MATCH($B20,'Supplemental Data'!$A$3:$A$57,0))</f>
        <v>274000</v>
      </c>
      <c r="CV20" s="21">
        <f t="array" ref="CV20">INDEX('Supplemental Data'!C$3:C$53,MATCH($B20,'Supplemental Data'!$A$3:$A$57,0))</f>
        <v>95000</v>
      </c>
      <c r="CW20" s="21">
        <f t="array" ref="CW20">INDEX('Supplemental Data'!D$3:D$53,MATCH($B20,'Supplemental Data'!$A$3:$A$57,0))</f>
        <v>78000</v>
      </c>
      <c r="CX20" s="21">
        <f t="array" ref="CX20">INDEX('Supplemental Data'!E$3:E$53,MATCH($B20,'Supplemental Data'!$A$3:$A$57,0))</f>
        <v>900</v>
      </c>
      <c r="CY20" s="11">
        <f t="array" ref="CY20">INDEX('Supplemental Data'!F$3:F$53,MATCH($B20,'Supplemental Data'!$A$3:$A$57,0))</f>
        <v>45700000</v>
      </c>
      <c r="CZ20" s="11">
        <f t="array" ref="CZ20">INDEX('Supplemental Data'!G$3:G$53,MATCH($B20,'Supplemental Data'!$A$3:$A$57,0))</f>
        <v>23700000</v>
      </c>
      <c r="DA20" s="11">
        <f t="array" ref="DA20">INDEX('Supplemental Data'!H$3:H$53,MATCH($B20,'Supplemental Data'!$A$3:$A$57,0))</f>
        <v>2600000</v>
      </c>
      <c r="DB20" s="11">
        <f t="array" ref="DB20">INDEX('Supplemental Data'!I$3:I$53,MATCH($B20,'Supplemental Data'!$A$3:$A$57,0))</f>
        <v>900000</v>
      </c>
      <c r="DC20" s="11">
        <f t="array" ref="DC20">INDEX('Supplemental Data'!J$3:J$53,MATCH($B20,'Supplemental Data'!$A$3:$A$57,0))</f>
        <v>400000</v>
      </c>
      <c r="DD20" s="11">
        <f t="array" ref="DD20">INDEX('Supplemental Data'!K$3:K$53,MATCH($B20,'Supplemental Data'!$A$3:$A$57,0))</f>
        <v>200000</v>
      </c>
      <c r="DE20" s="11">
        <f t="array" ref="DE20">INDEX('Supplemental Data'!L$3:L$53,MATCH($B20,'Supplemental Data'!$A$3:$A$57,0))</f>
        <v>2600000</v>
      </c>
      <c r="DF20" s="11">
        <f t="array" ref="DF20">INDEX('Supplemental Data'!M$3:M$53,MATCH($B20,'Supplemental Data'!$A$3:$A$57,0))</f>
        <v>1100000</v>
      </c>
      <c r="DG20" s="11">
        <f t="array" ref="DG20">INDEX('Supplemental Data'!N$3:N$53,MATCH($B20,'Supplemental Data'!$A$3:$A$57,0))</f>
        <v>18700000</v>
      </c>
      <c r="DH20" s="122">
        <v>0.13100000000000001</v>
      </c>
      <c r="DI20" s="93">
        <v>0.78800000000000003</v>
      </c>
      <c r="DJ20" s="93">
        <v>7.0000000000000001E-3</v>
      </c>
      <c r="DK20" s="93">
        <v>0.13300000000000001</v>
      </c>
      <c r="DL20" s="93">
        <v>1.4E-2</v>
      </c>
      <c r="DM20" s="93">
        <v>7.0000000000000001E-3</v>
      </c>
      <c r="DN20" s="93">
        <v>1E-3</v>
      </c>
      <c r="DO20" s="93">
        <f>SUM(DM20:DN20)</f>
        <v>8.0000000000000002E-3</v>
      </c>
      <c r="DP20" s="96">
        <v>5.0999999999999997E-2</v>
      </c>
      <c r="DQ20" s="133">
        <v>0.17</v>
      </c>
      <c r="DR20" s="93">
        <v>0.06</v>
      </c>
      <c r="DS20" s="93">
        <v>0</v>
      </c>
      <c r="DT20" s="93">
        <v>0.22</v>
      </c>
      <c r="DU20" s="93">
        <v>0.12</v>
      </c>
      <c r="DV20" s="93">
        <v>0</v>
      </c>
      <c r="DW20" s="93">
        <v>0.04</v>
      </c>
      <c r="DX20" s="93">
        <v>0.04</v>
      </c>
      <c r="DY20" s="96">
        <v>0.35</v>
      </c>
      <c r="DZ20" s="140">
        <v>0</v>
      </c>
    </row>
    <row r="21" spans="1:130" ht="13.9" thickBot="1">
      <c r="A21" t="str">
        <f>IFERROR(INDEX($A$57:$A$60,MATCH($C21,E$57:E$60,0)),"Not Included")</f>
        <v>HousingLow ROR_OverallHigh ROR</v>
      </c>
      <c r="B21" s="159" t="s">
        <v>263</v>
      </c>
      <c r="C21" s="12">
        <f>IF(AND(E21=0,F21=0),1,IF(AND(E21=0,F21=1),2,IF(AND(E21=1,F21=0),4,3)))</f>
        <v>2</v>
      </c>
      <c r="D21" s="12">
        <f>IF(AND(E21=0,F21=0),1,IF(AND(E21=0,F21=1),2,IF(AND(E21=1,F21=0,G21&gt;5),4,IF(AND(E21=1,F21=1,G21&gt;5),3,"Not Inlcuded"))))</f>
        <v>2</v>
      </c>
      <c r="E21" s="12">
        <f>IF(I21&gt;$I$54,1,0)</f>
        <v>0</v>
      </c>
      <c r="F21" s="12">
        <f>IF(L21&gt;$L$54,1,0)</f>
        <v>1</v>
      </c>
      <c r="G21" s="109">
        <v>3</v>
      </c>
      <c r="H21" s="103">
        <v>703064</v>
      </c>
      <c r="I21" s="103">
        <v>4.26703685581966E-3</v>
      </c>
      <c r="J21" s="103">
        <v>35</v>
      </c>
      <c r="K21" s="103">
        <v>2413</v>
      </c>
      <c r="L21" s="103">
        <v>3.4321199776976199</v>
      </c>
      <c r="M21" s="103">
        <v>12</v>
      </c>
      <c r="N21" s="104">
        <v>10284</v>
      </c>
      <c r="O21" s="104">
        <f>N21/H21*1000</f>
        <v>14.627402341749825</v>
      </c>
      <c r="P21" s="106">
        <v>840</v>
      </c>
      <c r="Q21" s="110">
        <f>P21/N21</f>
        <v>8.168028004667445E-2</v>
      </c>
      <c r="R21" s="95">
        <v>757</v>
      </c>
      <c r="S21" s="5">
        <v>24</v>
      </c>
      <c r="T21" s="5">
        <v>55383</v>
      </c>
      <c r="U21" s="5">
        <v>26500</v>
      </c>
      <c r="V21" s="5">
        <v>35176</v>
      </c>
      <c r="W21" s="5">
        <v>40</v>
      </c>
      <c r="X21" s="5">
        <v>73</v>
      </c>
      <c r="Y21" s="5">
        <v>103</v>
      </c>
      <c r="Z21" s="5">
        <v>104</v>
      </c>
      <c r="AA21" s="5">
        <v>71</v>
      </c>
      <c r="AB21" s="5">
        <v>21</v>
      </c>
      <c r="AC21" s="5">
        <v>2</v>
      </c>
      <c r="AD21" s="5">
        <v>1</v>
      </c>
      <c r="AE21" s="5">
        <v>12986</v>
      </c>
      <c r="AF21" s="5">
        <v>0</v>
      </c>
      <c r="AG21" s="5">
        <v>72.599999999999994</v>
      </c>
      <c r="AH21" s="20">
        <v>150657</v>
      </c>
      <c r="AI21" s="19">
        <v>58000</v>
      </c>
      <c r="AJ21" s="5">
        <v>35000</v>
      </c>
      <c r="AK21" s="5">
        <v>0.75289836839762325</v>
      </c>
      <c r="AL21" s="5" t="s">
        <v>240</v>
      </c>
      <c r="AM21" s="5">
        <v>0.25103766598350069</v>
      </c>
      <c r="AN21" s="5">
        <v>14600</v>
      </c>
      <c r="AO21" s="5">
        <v>0.26524637032189174</v>
      </c>
      <c r="AP21" s="5">
        <v>15400</v>
      </c>
      <c r="AQ21" s="5">
        <v>0.50083529958837814</v>
      </c>
      <c r="AR21" s="5">
        <v>29000</v>
      </c>
      <c r="AS21" s="5">
        <v>18000</v>
      </c>
      <c r="AT21" s="5">
        <v>0.51804256194098897</v>
      </c>
      <c r="AU21" s="5">
        <v>196000000</v>
      </c>
      <c r="AV21" s="5">
        <v>22600</v>
      </c>
      <c r="AW21" s="5">
        <v>860</v>
      </c>
      <c r="AX21" s="5">
        <v>6.8351524058608448E-2</v>
      </c>
      <c r="AY21" s="5">
        <v>147000</v>
      </c>
      <c r="AZ21" s="5">
        <v>77600</v>
      </c>
      <c r="BA21" s="5">
        <v>0.29105035864343515</v>
      </c>
      <c r="BB21" s="5">
        <v>0.36513806762450673</v>
      </c>
      <c r="BC21" s="5">
        <v>0.12946583417263749</v>
      </c>
      <c r="BD21" s="5">
        <v>0.23391220263522428</v>
      </c>
      <c r="BE21" s="5">
        <v>3.5142813022812094E-2</v>
      </c>
      <c r="BF21" s="5">
        <v>2450</v>
      </c>
      <c r="BG21" s="5">
        <v>8370</v>
      </c>
      <c r="BH21" s="20">
        <v>55750</v>
      </c>
      <c r="BI21" s="19">
        <v>11000</v>
      </c>
      <c r="BJ21" s="5">
        <v>7800</v>
      </c>
      <c r="BK21" s="5">
        <v>10200</v>
      </c>
      <c r="BL21" s="5">
        <v>1000</v>
      </c>
      <c r="BM21" s="95">
        <v>3600</v>
      </c>
      <c r="BN21" s="122">
        <v>24200</v>
      </c>
      <c r="BO21" s="123">
        <v>11500</v>
      </c>
      <c r="BP21" s="123">
        <v>0.73</v>
      </c>
      <c r="BQ21" s="123">
        <v>3</v>
      </c>
      <c r="BR21" s="123">
        <v>5</v>
      </c>
      <c r="BS21" s="123">
        <v>2700</v>
      </c>
      <c r="BT21" s="123">
        <v>0.11</v>
      </c>
      <c r="BU21" s="123">
        <v>6500</v>
      </c>
      <c r="BV21" s="123">
        <v>0.27</v>
      </c>
      <c r="BW21" s="123">
        <v>4700</v>
      </c>
      <c r="BX21" s="123">
        <v>10400</v>
      </c>
      <c r="BY21" s="123">
        <v>0.67</v>
      </c>
      <c r="BZ21" s="123">
        <v>2300</v>
      </c>
      <c r="CA21" s="123">
        <v>400</v>
      </c>
      <c r="CB21" s="123">
        <v>19900</v>
      </c>
      <c r="CC21" s="123">
        <v>9800</v>
      </c>
      <c r="CD21" s="123">
        <v>900</v>
      </c>
      <c r="CE21" s="123">
        <v>0.38100000000000001</v>
      </c>
      <c r="CF21" s="123">
        <v>0.17</v>
      </c>
      <c r="CG21" s="123">
        <v>0.48499999999999999</v>
      </c>
      <c r="CH21" s="123">
        <v>0.38900000000000001</v>
      </c>
      <c r="CI21" s="123">
        <v>0.11799999999999999</v>
      </c>
      <c r="CJ21" s="123">
        <v>7.8E-2</v>
      </c>
      <c r="CK21" s="123">
        <v>0.16900000000000001</v>
      </c>
      <c r="CL21" s="123">
        <v>9.8000000000000004E-2</v>
      </c>
      <c r="CM21" s="123">
        <v>0.71</v>
      </c>
      <c r="CN21" s="123">
        <v>59306000</v>
      </c>
      <c r="CO21" s="123">
        <v>5900</v>
      </c>
      <c r="CP21" s="123">
        <v>0.3</v>
      </c>
      <c r="CQ21" s="123">
        <v>0.45</v>
      </c>
      <c r="CR21" s="123">
        <v>0.25</v>
      </c>
      <c r="CS21" s="123">
        <v>2400</v>
      </c>
      <c r="CT21" s="124">
        <v>48000</v>
      </c>
      <c r="CU21" s="118">
        <f t="array" ref="CU21">INDEX('Supplemental Data'!B$3:B$53,MATCH($B21,'Supplemental Data'!$A$3:$A$57,0))</f>
        <v>514000</v>
      </c>
      <c r="CV21" s="21">
        <f t="array" ref="CV21">INDEX('Supplemental Data'!C$3:C$53,MATCH($B21,'Supplemental Data'!$A$3:$A$57,0))</f>
        <v>163000</v>
      </c>
      <c r="CW21" s="21">
        <f t="array" ref="CW21">INDEX('Supplemental Data'!D$3:D$53,MATCH($B21,'Supplemental Data'!$A$3:$A$57,0))</f>
        <v>147000</v>
      </c>
      <c r="CX21" s="21">
        <f t="array" ref="CX21">INDEX('Supplemental Data'!E$3:E$53,MATCH($B21,'Supplemental Data'!$A$3:$A$57,0))</f>
        <v>2000</v>
      </c>
      <c r="CY21" s="11">
        <f t="array" ref="CY21">INDEX('Supplemental Data'!F$3:F$53,MATCH($B21,'Supplemental Data'!$A$3:$A$57,0))</f>
        <v>71700000</v>
      </c>
      <c r="CZ21" s="11">
        <f t="array" ref="CZ21">INDEX('Supplemental Data'!G$3:G$53,MATCH($B21,'Supplemental Data'!$A$3:$A$57,0))</f>
        <v>65000000</v>
      </c>
      <c r="DA21" s="11">
        <f t="array" ref="DA21">INDEX('Supplemental Data'!H$3:H$53,MATCH($B21,'Supplemental Data'!$A$3:$A$57,0))</f>
        <v>38700000</v>
      </c>
      <c r="DB21" s="11">
        <f t="array" ref="DB21">INDEX('Supplemental Data'!I$3:I$53,MATCH($B21,'Supplemental Data'!$A$3:$A$57,0))</f>
        <v>2000000</v>
      </c>
      <c r="DC21" s="11">
        <f t="array" ref="DC21">INDEX('Supplemental Data'!J$3:J$53,MATCH($B21,'Supplemental Data'!$A$3:$A$57,0))</f>
        <v>1000000</v>
      </c>
      <c r="DD21" s="11">
        <f t="array" ref="DD21">INDEX('Supplemental Data'!K$3:K$53,MATCH($B21,'Supplemental Data'!$A$3:$A$57,0))</f>
        <v>100000</v>
      </c>
      <c r="DE21" s="11">
        <f t="array" ref="DE21">INDEX('Supplemental Data'!L$3:L$53,MATCH($B21,'Supplemental Data'!$A$3:$A$57,0))</f>
        <v>4800000</v>
      </c>
      <c r="DF21" s="11">
        <f t="array" ref="DF21">INDEX('Supplemental Data'!M$3:M$53,MATCH($B21,'Supplemental Data'!$A$3:$A$57,0))</f>
        <v>2300000</v>
      </c>
      <c r="DG21" s="11">
        <f t="array" ref="DG21">INDEX('Supplemental Data'!N$3:N$53,MATCH($B21,'Supplemental Data'!$A$3:$A$57,0))</f>
        <v>10000000</v>
      </c>
      <c r="DH21" s="122">
        <v>0.12</v>
      </c>
      <c r="DI21" s="93">
        <v>0.73399999999999999</v>
      </c>
      <c r="DJ21" s="93">
        <v>4.7E-2</v>
      </c>
      <c r="DK21" s="93">
        <v>0.129</v>
      </c>
      <c r="DL21" s="93">
        <v>0.03</v>
      </c>
      <c r="DM21" s="93">
        <v>4.0000000000000001E-3</v>
      </c>
      <c r="DN21" s="93">
        <v>0</v>
      </c>
      <c r="DO21" s="93">
        <f>SUM(DM21:DN21)</f>
        <v>4.0000000000000001E-3</v>
      </c>
      <c r="DP21" s="96">
        <v>5.6000000000000001E-2</v>
      </c>
      <c r="DQ21" s="133">
        <v>0.06</v>
      </c>
      <c r="DR21" s="93">
        <v>5.0000000000000001E-3</v>
      </c>
      <c r="DS21" s="93">
        <v>0.03</v>
      </c>
      <c r="DT21" s="93">
        <v>0.04</v>
      </c>
      <c r="DU21" s="93">
        <v>0.09</v>
      </c>
      <c r="DV21" s="93">
        <v>0.24</v>
      </c>
      <c r="DW21" s="93">
        <v>0.1</v>
      </c>
      <c r="DX21" s="93">
        <v>0.22</v>
      </c>
      <c r="DY21" s="96">
        <v>0.21</v>
      </c>
      <c r="DZ21" s="140">
        <v>0</v>
      </c>
    </row>
    <row r="22" spans="1:130" ht="13.9" hidden="1" thickBot="1">
      <c r="A22" t="str">
        <f>IFERROR(INDEX($A$57:$A$60,MATCH($C22,E$57:E$60,0)),"Not Included")</f>
        <v>HousingHigh ROR_OverallHigh ROR</v>
      </c>
      <c r="B22" s="159" t="s">
        <v>264</v>
      </c>
      <c r="C22" s="12">
        <f>IF(AND(E22=0,F22=0),1,IF(AND(E22=0,F22=1),2,IF(AND(E22=1,F22=0),4,3)))</f>
        <v>3</v>
      </c>
      <c r="D22" s="12" t="str">
        <f>IF(AND(E22=0,F22=0),1,IF(AND(E22=0,F22=1),2,IF(AND(E22=1,F22=0,G22&gt;5),4,IF(AND(E22=1,F22=1,G22&gt;5),3,"Not Inlcuded"))))</f>
        <v>Not Inlcuded</v>
      </c>
      <c r="E22" s="12">
        <f>IF(I22&gt;$I$54,1,0)</f>
        <v>1</v>
      </c>
      <c r="F22" s="12">
        <f>IF(L22&gt;$L$54,1,0)</f>
        <v>1</v>
      </c>
      <c r="G22" s="109">
        <v>3</v>
      </c>
      <c r="H22" s="103">
        <v>251909</v>
      </c>
      <c r="I22" s="103">
        <v>1.19090623995172E-2</v>
      </c>
      <c r="J22" s="103">
        <v>22</v>
      </c>
      <c r="K22" s="103">
        <v>730</v>
      </c>
      <c r="L22" s="103">
        <v>2.8978718505491998</v>
      </c>
      <c r="M22" s="103">
        <v>20</v>
      </c>
      <c r="N22" s="104">
        <v>13594</v>
      </c>
      <c r="O22" s="104">
        <f>N22/H22*1000</f>
        <v>53.963931419679326</v>
      </c>
      <c r="P22" s="106">
        <v>339</v>
      </c>
      <c r="Q22" s="110">
        <f>P22/N22</f>
        <v>2.4937472414300426E-2</v>
      </c>
      <c r="R22" s="95">
        <v>909</v>
      </c>
      <c r="S22" s="5">
        <v>30</v>
      </c>
      <c r="T22" s="5">
        <v>22498</v>
      </c>
      <c r="U22" s="5">
        <v>26500</v>
      </c>
      <c r="V22" s="5">
        <v>47194</v>
      </c>
      <c r="W22" s="5">
        <v>49</v>
      </c>
      <c r="X22" s="5">
        <v>68</v>
      </c>
      <c r="Y22" s="5">
        <v>98</v>
      </c>
      <c r="Z22" s="5">
        <v>101</v>
      </c>
      <c r="AA22" s="5">
        <v>52</v>
      </c>
      <c r="AB22" s="5">
        <v>26</v>
      </c>
      <c r="AC22" s="5">
        <v>4</v>
      </c>
      <c r="AD22" s="5">
        <v>8</v>
      </c>
      <c r="AE22" s="5">
        <v>5376</v>
      </c>
      <c r="AF22" s="5">
        <v>0</v>
      </c>
      <c r="AG22" s="5">
        <v>136.6</v>
      </c>
      <c r="AH22" s="20">
        <v>242316</v>
      </c>
      <c r="AI22" s="19">
        <v>54700</v>
      </c>
      <c r="AJ22" s="5">
        <v>32000</v>
      </c>
      <c r="AK22" s="5">
        <v>0.76726665764424595</v>
      </c>
      <c r="AL22" s="5" t="s">
        <v>240</v>
      </c>
      <c r="AM22" s="5">
        <v>0.27797451717717497</v>
      </c>
      <c r="AN22" s="5">
        <v>15200</v>
      </c>
      <c r="AO22" s="5">
        <v>0.31088678763097366</v>
      </c>
      <c r="AP22" s="5">
        <v>17000</v>
      </c>
      <c r="AQ22" s="5">
        <v>0.4649702457011427</v>
      </c>
      <c r="AR22" s="5">
        <v>25400</v>
      </c>
      <c r="AS22" s="5">
        <v>14500</v>
      </c>
      <c r="AT22" s="5">
        <v>0.59758551307847085</v>
      </c>
      <c r="AU22" s="5">
        <v>269000000</v>
      </c>
      <c r="AV22" s="5">
        <v>22200</v>
      </c>
      <c r="AW22" s="5">
        <v>870</v>
      </c>
      <c r="AX22" s="5">
        <v>0.10849830457726216</v>
      </c>
      <c r="AY22" s="5">
        <v>53200</v>
      </c>
      <c r="AZ22" s="5">
        <v>31400</v>
      </c>
      <c r="BA22" s="5">
        <v>0.238056555106861</v>
      </c>
      <c r="BB22" s="5">
        <v>0.34518576445654742</v>
      </c>
      <c r="BC22" s="5">
        <v>0.1559180757082686</v>
      </c>
      <c r="BD22" s="5">
        <v>0.31520312010944546</v>
      </c>
      <c r="BE22" s="5">
        <v>4.3934846168390281E-2</v>
      </c>
      <c r="BF22" s="5">
        <v>2100</v>
      </c>
      <c r="BG22" s="5">
        <v>2550</v>
      </c>
      <c r="BH22" s="20">
        <v>54500</v>
      </c>
      <c r="BI22" s="19">
        <v>11700</v>
      </c>
      <c r="BJ22" s="5">
        <v>3800</v>
      </c>
      <c r="BK22" s="5">
        <v>7800</v>
      </c>
      <c r="BL22" s="5">
        <v>900</v>
      </c>
      <c r="BM22" s="95">
        <v>6000</v>
      </c>
      <c r="BN22" s="122">
        <v>24200</v>
      </c>
      <c r="BO22" s="123">
        <v>12000</v>
      </c>
      <c r="BP22" s="123">
        <v>0.74</v>
      </c>
      <c r="BQ22" s="123">
        <v>3</v>
      </c>
      <c r="BR22" s="123">
        <v>5</v>
      </c>
      <c r="BS22" s="123">
        <v>3100</v>
      </c>
      <c r="BT22" s="123">
        <v>0.13</v>
      </c>
      <c r="BU22" s="123">
        <v>8500</v>
      </c>
      <c r="BV22" s="123">
        <v>0.35</v>
      </c>
      <c r="BW22" s="123">
        <v>4200</v>
      </c>
      <c r="BX22" s="123">
        <v>8700</v>
      </c>
      <c r="BY22" s="123">
        <v>0.61</v>
      </c>
      <c r="BZ22" s="123">
        <v>2200</v>
      </c>
      <c r="CA22" s="123">
        <v>200</v>
      </c>
      <c r="CB22" s="123">
        <v>4300</v>
      </c>
      <c r="CC22" s="123">
        <v>2100</v>
      </c>
      <c r="CD22" s="123">
        <v>900</v>
      </c>
      <c r="CE22" s="123">
        <v>0.38100000000000001</v>
      </c>
      <c r="CF22" s="123">
        <v>0.17</v>
      </c>
      <c r="CG22" s="123">
        <v>0.48499999999999999</v>
      </c>
      <c r="CH22" s="123">
        <v>0.38900000000000001</v>
      </c>
      <c r="CI22" s="123">
        <v>0.11799999999999999</v>
      </c>
      <c r="CJ22" s="123">
        <v>7.8E-2</v>
      </c>
      <c r="CK22" s="123">
        <v>0.16900000000000001</v>
      </c>
      <c r="CL22" s="123">
        <v>9.8000000000000004E-2</v>
      </c>
      <c r="CM22" s="123">
        <v>0.64</v>
      </c>
      <c r="CN22" s="123">
        <v>77294000</v>
      </c>
      <c r="CO22" s="123">
        <v>9800</v>
      </c>
      <c r="CP22" s="123">
        <v>0.28999999999999998</v>
      </c>
      <c r="CQ22" s="123">
        <v>0.31</v>
      </c>
      <c r="CR22" s="123">
        <v>0.41</v>
      </c>
      <c r="CS22" s="123">
        <v>2300</v>
      </c>
      <c r="CT22" s="124">
        <v>44400</v>
      </c>
      <c r="CU22" s="118">
        <f t="array" ref="CU22">INDEX('Supplemental Data'!B$3:B$53,MATCH($B22,'Supplemental Data'!$A$3:$A$57,0))</f>
        <v>196000</v>
      </c>
      <c r="CV22" s="21">
        <f t="array" ref="CV22">INDEX('Supplemental Data'!C$3:C$53,MATCH($B22,'Supplemental Data'!$A$3:$A$57,0))</f>
        <v>63000</v>
      </c>
      <c r="CW22" s="21">
        <f t="array" ref="CW22">INDEX('Supplemental Data'!D$3:D$53,MATCH($B22,'Supplemental Data'!$A$3:$A$57,0))</f>
        <v>53000</v>
      </c>
      <c r="CX22" s="21">
        <f t="array" ref="CX22">INDEX('Supplemental Data'!E$3:E$53,MATCH($B22,'Supplemental Data'!$A$3:$A$57,0))</f>
        <v>2700</v>
      </c>
      <c r="CY22" s="11">
        <f t="array" ref="CY22">INDEX('Supplemental Data'!F$3:F$53,MATCH($B22,'Supplemental Data'!$A$3:$A$57,0))</f>
        <v>111800000</v>
      </c>
      <c r="CZ22" s="11">
        <f t="array" ref="CZ22">INDEX('Supplemental Data'!G$3:G$53,MATCH($B22,'Supplemental Data'!$A$3:$A$57,0))</f>
        <v>78100000</v>
      </c>
      <c r="DA22" s="11">
        <f t="array" ref="DA22">INDEX('Supplemental Data'!H$3:H$53,MATCH($B22,'Supplemental Data'!$A$3:$A$57,0))</f>
        <v>24500000</v>
      </c>
      <c r="DB22" s="11">
        <f t="array" ref="DB22">INDEX('Supplemental Data'!I$3:I$53,MATCH($B22,'Supplemental Data'!$A$3:$A$57,0))</f>
        <v>3600000</v>
      </c>
      <c r="DC22" s="11">
        <f t="array" ref="DC22">INDEX('Supplemental Data'!J$3:J$53,MATCH($B22,'Supplemental Data'!$A$3:$A$57,0))</f>
        <v>1400000</v>
      </c>
      <c r="DD22" s="11">
        <f t="array" ref="DD22">INDEX('Supplemental Data'!K$3:K$53,MATCH($B22,'Supplemental Data'!$A$3:$A$57,0))</f>
        <v>900000</v>
      </c>
      <c r="DE22" s="11">
        <f t="array" ref="DE22">INDEX('Supplemental Data'!L$3:L$53,MATCH($B22,'Supplemental Data'!$A$3:$A$57,0))</f>
        <v>12800000</v>
      </c>
      <c r="DF22" s="11">
        <f t="array" ref="DF22">INDEX('Supplemental Data'!M$3:M$53,MATCH($B22,'Supplemental Data'!$A$3:$A$57,0))</f>
        <v>1600000</v>
      </c>
      <c r="DG22" s="11">
        <f t="array" ref="DG22">INDEX('Supplemental Data'!N$3:N$53,MATCH($B22,'Supplemental Data'!$A$3:$A$57,0))</f>
        <v>34600000</v>
      </c>
      <c r="DH22" s="122">
        <v>0.11799999999999999</v>
      </c>
      <c r="DI22" s="93">
        <v>0.9</v>
      </c>
      <c r="DJ22" s="93">
        <v>1.4E-2</v>
      </c>
      <c r="DK22" s="93">
        <v>1.7999999999999999E-2</v>
      </c>
      <c r="DL22" s="93">
        <v>1.0999999999999999E-2</v>
      </c>
      <c r="DM22" s="93">
        <v>3.0000000000000001E-3</v>
      </c>
      <c r="DN22" s="93">
        <v>0</v>
      </c>
      <c r="DO22" s="93">
        <f>SUM(DM22:DN22)</f>
        <v>3.0000000000000001E-3</v>
      </c>
      <c r="DP22" s="96">
        <v>5.2999999999999999E-2</v>
      </c>
      <c r="DQ22" s="133">
        <v>0.28999999999999998</v>
      </c>
      <c r="DR22" s="93">
        <v>0.1</v>
      </c>
      <c r="DS22" s="93">
        <v>0.03</v>
      </c>
      <c r="DT22" s="93">
        <v>0.15</v>
      </c>
      <c r="DU22" s="93">
        <v>0.05</v>
      </c>
      <c r="DV22" s="93">
        <v>0.11</v>
      </c>
      <c r="DW22" s="93">
        <v>4.0000000000000001E-3</v>
      </c>
      <c r="DX22" s="93">
        <v>0.08</v>
      </c>
      <c r="DY22" s="96">
        <v>0.18</v>
      </c>
      <c r="DZ22" s="140">
        <v>0</v>
      </c>
    </row>
    <row r="23" spans="1:130" ht="13.9" thickBot="1">
      <c r="A23" t="str">
        <f>IFERROR(INDEX($A$57:$A$60,MATCH($C23,E$57:E$60,0)),"Not Included")</f>
        <v>HousingLow ROR_OverallHigh ROR</v>
      </c>
      <c r="B23" s="159" t="s">
        <v>265</v>
      </c>
      <c r="C23" s="12">
        <f>IF(AND(E23=0,F23=0),1,IF(AND(E23=0,F23=1),2,IF(AND(E23=1,F23=0),4,3)))</f>
        <v>2</v>
      </c>
      <c r="D23" s="12">
        <f>IF(AND(E23=0,F23=0),1,IF(AND(E23=0,F23=1),2,IF(AND(E23=1,F23=0,G23&gt;5),4,IF(AND(E23=1,F23=1,G23&gt;5),3,"Not Inlcuded"))))</f>
        <v>2</v>
      </c>
      <c r="E23" s="12">
        <f>IF(I23&gt;$I$54,1,0)</f>
        <v>0</v>
      </c>
      <c r="F23" s="12">
        <f>IF(L23&gt;$L$54,1,0)</f>
        <v>1</v>
      </c>
      <c r="G23" s="109">
        <v>1</v>
      </c>
      <c r="H23" s="103">
        <v>220429</v>
      </c>
      <c r="I23" s="103">
        <v>4.5366081595434298E-3</v>
      </c>
      <c r="J23" s="103">
        <v>34</v>
      </c>
      <c r="K23" s="103">
        <v>817</v>
      </c>
      <c r="L23" s="103">
        <v>3.7064088663469801</v>
      </c>
      <c r="M23" s="103">
        <v>10</v>
      </c>
      <c r="N23" s="104">
        <v>2629</v>
      </c>
      <c r="O23" s="104">
        <f>N23/H23*1000</f>
        <v>11.926742851439691</v>
      </c>
      <c r="P23" s="106">
        <v>222</v>
      </c>
      <c r="Q23" s="110">
        <f>P23/N23</f>
        <v>8.4442753898820846E-2</v>
      </c>
      <c r="R23" s="95">
        <v>748</v>
      </c>
      <c r="S23" s="5">
        <v>22</v>
      </c>
      <c r="T23" s="5">
        <v>10269</v>
      </c>
      <c r="U23" s="5">
        <v>26500</v>
      </c>
      <c r="V23" s="5">
        <v>33500</v>
      </c>
      <c r="W23" s="5">
        <v>58</v>
      </c>
      <c r="X23" s="5">
        <v>89</v>
      </c>
      <c r="Y23" s="5">
        <v>104</v>
      </c>
      <c r="Z23" s="5">
        <v>103</v>
      </c>
      <c r="AA23" s="5">
        <v>61</v>
      </c>
      <c r="AB23" s="5">
        <v>7</v>
      </c>
      <c r="AC23" s="5">
        <v>1</v>
      </c>
      <c r="AD23" s="5">
        <v>4</v>
      </c>
      <c r="AE23" s="5">
        <v>767</v>
      </c>
      <c r="AF23" s="5">
        <v>0</v>
      </c>
      <c r="AG23" s="5">
        <v>112.8</v>
      </c>
      <c r="AH23" s="20">
        <v>205567</v>
      </c>
      <c r="AI23" s="19">
        <v>25800</v>
      </c>
      <c r="AJ23" s="5">
        <v>15000</v>
      </c>
      <c r="AK23" s="5">
        <v>0.74816048868527008</v>
      </c>
      <c r="AL23" s="5" t="s">
        <v>240</v>
      </c>
      <c r="AM23" s="5">
        <v>0.22374888725471223</v>
      </c>
      <c r="AN23" s="5">
        <v>5800</v>
      </c>
      <c r="AO23" s="5">
        <v>0.26883926152417076</v>
      </c>
      <c r="AP23" s="5">
        <v>6900</v>
      </c>
      <c r="AQ23" s="5">
        <v>0.55416650539923362</v>
      </c>
      <c r="AR23" s="5">
        <v>14300</v>
      </c>
      <c r="AS23" s="5">
        <v>9300</v>
      </c>
      <c r="AT23" s="5">
        <v>0.5189650841497111</v>
      </c>
      <c r="AU23" s="5">
        <v>85000000</v>
      </c>
      <c r="AV23" s="5">
        <v>13400</v>
      </c>
      <c r="AW23" s="5">
        <v>770</v>
      </c>
      <c r="AX23" s="5">
        <v>0.11059039797807005</v>
      </c>
      <c r="AY23" s="5">
        <v>41900</v>
      </c>
      <c r="AZ23" s="5">
        <v>22100</v>
      </c>
      <c r="BA23" s="5">
        <v>0.28210274797272761</v>
      </c>
      <c r="BB23" s="5">
        <v>0.36628434819561156</v>
      </c>
      <c r="BC23" s="5">
        <v>0.16778972501070663</v>
      </c>
      <c r="BD23" s="5">
        <v>0.22329749108182495</v>
      </c>
      <c r="BE23" s="5">
        <v>3.4432496987724888E-2</v>
      </c>
      <c r="BF23" s="5">
        <v>1060</v>
      </c>
      <c r="BG23" s="5">
        <v>1910</v>
      </c>
      <c r="BH23" s="20">
        <v>54350</v>
      </c>
      <c r="BI23" s="19">
        <v>5400</v>
      </c>
      <c r="BJ23" s="5">
        <v>1400</v>
      </c>
      <c r="BK23" s="5">
        <v>4500</v>
      </c>
      <c r="BL23" s="5">
        <v>300</v>
      </c>
      <c r="BM23" s="95">
        <v>3200</v>
      </c>
      <c r="BN23" s="122">
        <v>11400</v>
      </c>
      <c r="BO23" s="123">
        <v>5400</v>
      </c>
      <c r="BP23" s="123">
        <v>0.72</v>
      </c>
      <c r="BQ23" s="123">
        <v>1</v>
      </c>
      <c r="BR23" s="123">
        <v>2</v>
      </c>
      <c r="BS23" s="123">
        <v>1300</v>
      </c>
      <c r="BT23" s="123">
        <v>0.12</v>
      </c>
      <c r="BU23" s="123">
        <v>2700</v>
      </c>
      <c r="BV23" s="123">
        <v>0.24</v>
      </c>
      <c r="BW23" s="123">
        <v>2200</v>
      </c>
      <c r="BX23" s="123">
        <v>5000</v>
      </c>
      <c r="BY23" s="123">
        <v>0.69</v>
      </c>
      <c r="BZ23" s="123">
        <v>1100</v>
      </c>
      <c r="CA23" s="123">
        <v>0</v>
      </c>
      <c r="CB23" s="123">
        <v>4000</v>
      </c>
      <c r="CC23" s="123">
        <v>2000</v>
      </c>
      <c r="CD23" s="123">
        <v>400</v>
      </c>
      <c r="CE23" s="123">
        <v>0.38100000000000001</v>
      </c>
      <c r="CF23" s="123">
        <v>0.17</v>
      </c>
      <c r="CG23" s="123">
        <v>0.48499999999999999</v>
      </c>
      <c r="CH23" s="123">
        <v>0.38900000000000001</v>
      </c>
      <c r="CI23" s="123">
        <v>0.11799999999999999</v>
      </c>
      <c r="CJ23" s="123">
        <v>7.8E-2</v>
      </c>
      <c r="CK23" s="123">
        <v>0.16900000000000001</v>
      </c>
      <c r="CL23" s="123">
        <v>9.8000000000000004E-2</v>
      </c>
      <c r="CM23" s="123">
        <v>0.64</v>
      </c>
      <c r="CN23" s="123">
        <v>27113000</v>
      </c>
      <c r="CO23" s="123">
        <v>4700</v>
      </c>
      <c r="CP23" s="123">
        <v>0.14000000000000001</v>
      </c>
      <c r="CQ23" s="123">
        <v>0.44</v>
      </c>
      <c r="CR23" s="123">
        <v>0.41</v>
      </c>
      <c r="CS23" s="123">
        <v>1600</v>
      </c>
      <c r="CT23" s="124">
        <v>40300</v>
      </c>
      <c r="CU23" s="118">
        <f t="array" ref="CU23">INDEX('Supplemental Data'!B$3:B$53,MATCH($B23,'Supplemental Data'!$A$3:$A$57,0))</f>
        <v>157000</v>
      </c>
      <c r="CV23" s="21">
        <f t="array" ref="CV23">INDEX('Supplemental Data'!C$3:C$53,MATCH($B23,'Supplemental Data'!$A$3:$A$57,0))</f>
        <v>35000</v>
      </c>
      <c r="CW23" s="21">
        <f t="array" ref="CW23">INDEX('Supplemental Data'!D$3:D$53,MATCH($B23,'Supplemental Data'!$A$3:$A$57,0))</f>
        <v>42000</v>
      </c>
      <c r="CX23" s="21">
        <f t="array" ref="CX23">INDEX('Supplemental Data'!E$3:E$53,MATCH($B23,'Supplemental Data'!$A$3:$A$57,0))</f>
        <v>600</v>
      </c>
      <c r="CY23" s="11">
        <f t="array" ref="CY23">INDEX('Supplemental Data'!F$3:F$53,MATCH($B23,'Supplemental Data'!$A$3:$A$57,0))</f>
        <v>32400000</v>
      </c>
      <c r="CZ23" s="11">
        <f t="array" ref="CZ23">INDEX('Supplemental Data'!G$3:G$53,MATCH($B23,'Supplemental Data'!$A$3:$A$57,0))</f>
        <v>28200000</v>
      </c>
      <c r="DA23" s="11">
        <f t="array" ref="DA23">INDEX('Supplemental Data'!H$3:H$53,MATCH($B23,'Supplemental Data'!$A$3:$A$57,0))</f>
        <v>6600000</v>
      </c>
      <c r="DB23" s="11">
        <f t="array" ref="DB23">INDEX('Supplemental Data'!I$3:I$53,MATCH($B23,'Supplemental Data'!$A$3:$A$57,0))</f>
        <v>600000</v>
      </c>
      <c r="DC23" s="11">
        <f t="array" ref="DC23">INDEX('Supplemental Data'!J$3:J$53,MATCH($B23,'Supplemental Data'!$A$3:$A$57,0))</f>
        <v>300000</v>
      </c>
      <c r="DD23" s="11">
        <f t="array" ref="DD23">INDEX('Supplemental Data'!K$3:K$53,MATCH($B23,'Supplemental Data'!$A$3:$A$57,0))</f>
        <v>0</v>
      </c>
      <c r="DE23" s="11">
        <f t="array" ref="DE23">INDEX('Supplemental Data'!L$3:L$53,MATCH($B23,'Supplemental Data'!$A$3:$A$57,0))</f>
        <v>600000</v>
      </c>
      <c r="DF23" s="11">
        <f t="array" ref="DF23">INDEX('Supplemental Data'!M$3:M$53,MATCH($B23,'Supplemental Data'!$A$3:$A$57,0))</f>
        <v>600000</v>
      </c>
      <c r="DG23" s="11">
        <f t="array" ref="DG23">INDEX('Supplemental Data'!N$3:N$53,MATCH($B23,'Supplemental Data'!$A$3:$A$57,0))</f>
        <v>15800000</v>
      </c>
      <c r="DH23" s="122">
        <v>0.13100000000000001</v>
      </c>
      <c r="DI23" s="93">
        <v>0.80200000000000005</v>
      </c>
      <c r="DJ23" s="93">
        <v>0.02</v>
      </c>
      <c r="DK23" s="93">
        <v>0.04</v>
      </c>
      <c r="DL23" s="93">
        <v>1.4999999999999999E-2</v>
      </c>
      <c r="DM23" s="93">
        <v>7.5999999999999998E-2</v>
      </c>
      <c r="DN23" s="93">
        <v>0</v>
      </c>
      <c r="DO23" s="93">
        <f>SUM(DM23:DN23)</f>
        <v>7.5999999999999998E-2</v>
      </c>
      <c r="DP23" s="96">
        <v>4.4999999999999998E-2</v>
      </c>
      <c r="DQ23" s="133">
        <v>0.41</v>
      </c>
      <c r="DR23" s="93">
        <v>0.11</v>
      </c>
      <c r="DS23" s="93">
        <v>0.01</v>
      </c>
      <c r="DT23" s="93">
        <v>0.03</v>
      </c>
      <c r="DU23" s="93">
        <v>7.0000000000000007E-2</v>
      </c>
      <c r="DV23" s="93">
        <v>0</v>
      </c>
      <c r="DW23" s="93">
        <v>0</v>
      </c>
      <c r="DX23" s="93">
        <v>0.14000000000000001</v>
      </c>
      <c r="DY23" s="96">
        <v>0.24</v>
      </c>
      <c r="DZ23" s="140">
        <v>0</v>
      </c>
    </row>
    <row r="24" spans="1:130" ht="13.9" thickBot="1">
      <c r="A24" t="str">
        <f>IFERROR(INDEX($A$57:$A$60,MATCH($C24,E$57:E$60,0)),"Not Included")</f>
        <v>HousingLow ROR_OverallLOW ROR</v>
      </c>
      <c r="B24" s="159" t="s">
        <v>266</v>
      </c>
      <c r="C24" s="12">
        <f>IF(AND(E24=0,F24=0),1,IF(AND(E24=0,F24=1),2,IF(AND(E24=1,F24=0),4,3)))</f>
        <v>1</v>
      </c>
      <c r="D24" s="12">
        <f>IF(AND(E24=0,F24=0),1,IF(AND(E24=0,F24=1),2,IF(AND(E24=1,F24=0,G24&gt;5),4,IF(AND(E24=1,F24=1,G24&gt;5),3,"Not Inlcuded"))))</f>
        <v>1</v>
      </c>
      <c r="E24" s="12">
        <f>IF(I24&gt;$I$54,1,0)</f>
        <v>0</v>
      </c>
      <c r="F24" s="12">
        <f>IF(L24&gt;$L$54,1,0)</f>
        <v>0</v>
      </c>
      <c r="G24" s="109">
        <v>10</v>
      </c>
      <c r="H24" s="103">
        <v>2153379</v>
      </c>
      <c r="I24" s="103">
        <v>4.6438643638672004E-3</v>
      </c>
      <c r="J24" s="103">
        <v>33</v>
      </c>
      <c r="K24" s="103">
        <v>2951</v>
      </c>
      <c r="L24" s="103">
        <v>1.37040437377721</v>
      </c>
      <c r="M24" s="103">
        <v>44</v>
      </c>
      <c r="N24" s="104">
        <v>14474</v>
      </c>
      <c r="O24" s="104">
        <f>N24/H24*1000</f>
        <v>6.7215292802613931</v>
      </c>
      <c r="P24" s="106">
        <v>1689</v>
      </c>
      <c r="Q24" s="110">
        <f>P24/N24</f>
        <v>0.11669199944728478</v>
      </c>
      <c r="R24" s="95">
        <v>815</v>
      </c>
      <c r="S24" s="5">
        <v>28</v>
      </c>
      <c r="T24" s="5">
        <v>191717</v>
      </c>
      <c r="U24" s="5">
        <v>26500</v>
      </c>
      <c r="V24" s="5">
        <v>39731</v>
      </c>
      <c r="W24" s="5">
        <v>36</v>
      </c>
      <c r="X24" s="5">
        <v>64</v>
      </c>
      <c r="Y24" s="5">
        <v>99</v>
      </c>
      <c r="Z24" s="5">
        <v>102</v>
      </c>
      <c r="AA24" s="5">
        <v>72</v>
      </c>
      <c r="AB24" s="5">
        <v>26</v>
      </c>
      <c r="AC24" s="5">
        <v>4</v>
      </c>
      <c r="AD24" s="5">
        <v>2</v>
      </c>
      <c r="AE24" s="5">
        <v>191957</v>
      </c>
      <c r="AF24" s="5">
        <v>0</v>
      </c>
      <c r="AG24" s="5">
        <v>80.7</v>
      </c>
      <c r="AH24" s="20">
        <v>173277</v>
      </c>
      <c r="AI24" s="19">
        <v>266500</v>
      </c>
      <c r="AJ24" s="5">
        <v>147000</v>
      </c>
      <c r="AK24" s="5">
        <v>0.73261518771331058</v>
      </c>
      <c r="AL24" s="5" t="s">
        <v>242</v>
      </c>
      <c r="AM24" s="5">
        <v>0.21217737094837935</v>
      </c>
      <c r="AN24" s="5">
        <v>56600</v>
      </c>
      <c r="AO24" s="5">
        <v>0.25643382352941174</v>
      </c>
      <c r="AP24" s="5">
        <v>68400</v>
      </c>
      <c r="AQ24" s="5">
        <v>0.56907262905162059</v>
      </c>
      <c r="AR24" s="5">
        <v>151600</v>
      </c>
      <c r="AS24" s="5">
        <v>92800</v>
      </c>
      <c r="AT24" s="5">
        <v>0.44823691805747273</v>
      </c>
      <c r="AU24" s="5">
        <v>1030000000</v>
      </c>
      <c r="AV24" s="5">
        <v>41600</v>
      </c>
      <c r="AW24" s="5">
        <v>890</v>
      </c>
      <c r="AX24" s="5">
        <v>4.3649238045021743E-2</v>
      </c>
      <c r="AY24" s="5">
        <v>578400</v>
      </c>
      <c r="AZ24" s="5">
        <v>288100</v>
      </c>
      <c r="BA24" s="5">
        <v>0.30402014459371529</v>
      </c>
      <c r="BB24" s="5">
        <v>0.33040550171800392</v>
      </c>
      <c r="BC24" s="5">
        <v>0.12023123556440042</v>
      </c>
      <c r="BD24" s="5">
        <v>0.22510617020461143</v>
      </c>
      <c r="BE24" s="5">
        <v>2.9170234976535848E-2</v>
      </c>
      <c r="BF24" s="5">
        <v>8640</v>
      </c>
      <c r="BG24" s="5">
        <v>34850</v>
      </c>
      <c r="BH24" s="20">
        <v>54200</v>
      </c>
      <c r="BI24" s="19">
        <v>53900</v>
      </c>
      <c r="BJ24" s="5">
        <v>18800</v>
      </c>
      <c r="BK24" s="5">
        <v>52800</v>
      </c>
      <c r="BL24" s="5">
        <v>3700</v>
      </c>
      <c r="BM24" s="95">
        <v>9200</v>
      </c>
      <c r="BN24" s="122">
        <v>126200</v>
      </c>
      <c r="BO24" s="123">
        <v>55100</v>
      </c>
      <c r="BP24" s="123">
        <v>0.68</v>
      </c>
      <c r="BQ24" s="123">
        <v>2</v>
      </c>
      <c r="BR24" s="123">
        <v>3</v>
      </c>
      <c r="BS24" s="123">
        <v>10000</v>
      </c>
      <c r="BT24" s="123">
        <v>0.08</v>
      </c>
      <c r="BU24" s="123">
        <v>30400</v>
      </c>
      <c r="BV24" s="123">
        <v>0.24</v>
      </c>
      <c r="BW24" s="123">
        <v>25500</v>
      </c>
      <c r="BX24" s="123">
        <v>55500</v>
      </c>
      <c r="BY24" s="123">
        <v>0.71</v>
      </c>
      <c r="BZ24" s="123">
        <v>9300</v>
      </c>
      <c r="CA24" s="123">
        <v>800</v>
      </c>
      <c r="CB24" s="123">
        <v>82200</v>
      </c>
      <c r="CC24" s="123">
        <v>40500</v>
      </c>
      <c r="CD24" s="123">
        <v>4400</v>
      </c>
      <c r="CE24" s="123">
        <v>0.38100000000000001</v>
      </c>
      <c r="CF24" s="123">
        <v>0.17</v>
      </c>
      <c r="CG24" s="123">
        <v>0.48499999999999999</v>
      </c>
      <c r="CH24" s="123">
        <v>0.38900000000000001</v>
      </c>
      <c r="CI24" s="123">
        <v>0.11799999999999999</v>
      </c>
      <c r="CJ24" s="123">
        <v>7.8E-2</v>
      </c>
      <c r="CK24" s="123">
        <v>0.16900000000000001</v>
      </c>
      <c r="CL24" s="123">
        <v>9.8000000000000004E-2</v>
      </c>
      <c r="CM24" s="123">
        <v>0.64</v>
      </c>
      <c r="CN24" s="123">
        <v>335654000</v>
      </c>
      <c r="CO24" s="123">
        <v>14300</v>
      </c>
      <c r="CP24" s="123">
        <v>0.55000000000000004</v>
      </c>
      <c r="CQ24" s="123">
        <v>0.33</v>
      </c>
      <c r="CR24" s="123">
        <v>0.11</v>
      </c>
      <c r="CS24" s="123">
        <v>7500</v>
      </c>
      <c r="CT24" s="124">
        <v>45000</v>
      </c>
      <c r="CU24" s="118">
        <f t="array" ref="CU24">INDEX('Supplemental Data'!B$3:B$53,MATCH($B24,'Supplemental Data'!$A$3:$A$57,0))</f>
        <v>1589000</v>
      </c>
      <c r="CV24" s="21">
        <f t="array" ref="CV24">INDEX('Supplemental Data'!C$3:C$53,MATCH($B24,'Supplemental Data'!$A$3:$A$57,0))</f>
        <v>471000</v>
      </c>
      <c r="CW24" s="21">
        <f t="array" ref="CW24">INDEX('Supplemental Data'!D$3:D$53,MATCH($B24,'Supplemental Data'!$A$3:$A$57,0))</f>
        <v>578000</v>
      </c>
      <c r="CX24" s="21">
        <f t="array" ref="CX24">INDEX('Supplemental Data'!E$3:E$53,MATCH($B24,'Supplemental Data'!$A$3:$A$57,0))</f>
        <v>8900</v>
      </c>
      <c r="CY24" s="11">
        <f t="array" ref="CY24">INDEX('Supplemental Data'!F$3:F$53,MATCH($B24,'Supplemental Data'!$A$3:$A$57,0))</f>
        <v>412300000</v>
      </c>
      <c r="CZ24" s="11">
        <f t="array" ref="CZ24">INDEX('Supplemental Data'!G$3:G$53,MATCH($B24,'Supplemental Data'!$A$3:$A$57,0))</f>
        <v>404100000</v>
      </c>
      <c r="DA24" s="11">
        <f t="array" ref="DA24">INDEX('Supplemental Data'!H$3:H$53,MATCH($B24,'Supplemental Data'!$A$3:$A$57,0))</f>
        <v>92200000</v>
      </c>
      <c r="DB24" s="11">
        <f t="array" ref="DB24">INDEX('Supplemental Data'!I$3:I$53,MATCH($B24,'Supplemental Data'!$A$3:$A$57,0))</f>
        <v>13500000</v>
      </c>
      <c r="DC24" s="11">
        <f t="array" ref="DC24">INDEX('Supplemental Data'!J$3:J$53,MATCH($B24,'Supplemental Data'!$A$3:$A$57,0))</f>
        <v>2700000</v>
      </c>
      <c r="DD24" s="11">
        <f t="array" ref="DD24">INDEX('Supplemental Data'!K$3:K$53,MATCH($B24,'Supplemental Data'!$A$3:$A$57,0))</f>
        <v>3300000</v>
      </c>
      <c r="DE24" s="11">
        <f t="array" ref="DE24">INDEX('Supplemental Data'!L$3:L$53,MATCH($B24,'Supplemental Data'!$A$3:$A$57,0))</f>
        <v>51500000</v>
      </c>
      <c r="DF24" s="11">
        <f t="array" ref="DF24">INDEX('Supplemental Data'!M$3:M$53,MATCH($B24,'Supplemental Data'!$A$3:$A$57,0))</f>
        <v>10700000</v>
      </c>
      <c r="DG24" s="11">
        <f t="array" ref="DG24">INDEX('Supplemental Data'!N$3:N$53,MATCH($B24,'Supplemental Data'!$A$3:$A$57,0))</f>
        <v>40100000</v>
      </c>
      <c r="DH24" s="122">
        <v>0.14399999999999999</v>
      </c>
      <c r="DI24" s="93">
        <v>0.73099999999999998</v>
      </c>
      <c r="DJ24" s="93">
        <v>0.13100000000000001</v>
      </c>
      <c r="DK24" s="93">
        <v>5.6000000000000001E-2</v>
      </c>
      <c r="DL24" s="93">
        <v>3.2000000000000001E-2</v>
      </c>
      <c r="DM24" s="93">
        <v>3.0000000000000001E-3</v>
      </c>
      <c r="DN24" s="93">
        <v>0</v>
      </c>
      <c r="DO24" s="93">
        <f>SUM(DM24:DN24)</f>
        <v>3.0000000000000001E-3</v>
      </c>
      <c r="DP24" s="96">
        <v>4.8000000000000001E-2</v>
      </c>
      <c r="DQ24" s="133">
        <v>0.08</v>
      </c>
      <c r="DR24" s="93">
        <v>3.0000000000000001E-3</v>
      </c>
      <c r="DS24" s="93">
        <v>0.05</v>
      </c>
      <c r="DT24" s="93">
        <v>0.02</v>
      </c>
      <c r="DU24" s="93">
        <v>0.28999999999999998</v>
      </c>
      <c r="DV24" s="93">
        <v>0.02</v>
      </c>
      <c r="DW24" s="93">
        <v>0.13</v>
      </c>
      <c r="DX24" s="93">
        <v>0.06</v>
      </c>
      <c r="DY24" s="96">
        <v>0.34</v>
      </c>
      <c r="DZ24" s="140">
        <v>113</v>
      </c>
    </row>
    <row r="25" spans="1:130" ht="13.9" thickBot="1">
      <c r="A25" t="str">
        <f>IFERROR(INDEX($A$57:$A$60,MATCH($C25,E$57:E$60,0)),"Not Included")</f>
        <v>HousingLow ROR_OverallLOW ROR</v>
      </c>
      <c r="B25" s="159" t="s">
        <v>267</v>
      </c>
      <c r="C25" s="12">
        <f>IF(AND(E25=0,F25=0),1,IF(AND(E25=0,F25=1),2,IF(AND(E25=1,F25=0),4,3)))</f>
        <v>1</v>
      </c>
      <c r="D25" s="12">
        <f>IF(AND(E25=0,F25=0),1,IF(AND(E25=0,F25=1),2,IF(AND(E25=1,F25=0,G25&gt;5),4,IF(AND(E25=1,F25=1,G25&gt;5),3,"Not Inlcuded"))))</f>
        <v>1</v>
      </c>
      <c r="E25" s="12">
        <f>IF(I25&gt;$I$54,1,0)</f>
        <v>0</v>
      </c>
      <c r="F25" s="12">
        <f>IF(L25&gt;$L$54,1,0)</f>
        <v>0</v>
      </c>
      <c r="G25" s="109">
        <v>11</v>
      </c>
      <c r="H25" s="103">
        <v>1884826</v>
      </c>
      <c r="I25" s="103">
        <v>5.8360824818842697E-3</v>
      </c>
      <c r="J25" s="103">
        <v>31</v>
      </c>
      <c r="K25" s="103">
        <v>1805</v>
      </c>
      <c r="L25" s="103">
        <v>0.95764807998191803</v>
      </c>
      <c r="M25" s="103">
        <v>50</v>
      </c>
      <c r="N25" s="104">
        <v>1634</v>
      </c>
      <c r="O25" s="104">
        <f>N25/H25*1000</f>
        <v>0.86692352503626324</v>
      </c>
      <c r="P25" s="106">
        <v>878</v>
      </c>
      <c r="Q25" s="110">
        <f>P25/N25</f>
        <v>0.53733170134638919</v>
      </c>
      <c r="R25" s="95">
        <v>1007</v>
      </c>
      <c r="S25" s="5">
        <v>24</v>
      </c>
      <c r="T25" s="5">
        <v>174187</v>
      </c>
      <c r="U25" s="5">
        <v>30280</v>
      </c>
      <c r="V25" s="5">
        <v>51690</v>
      </c>
      <c r="W25" s="5">
        <v>32</v>
      </c>
      <c r="X25" s="5">
        <v>55</v>
      </c>
      <c r="Y25" s="5">
        <v>99</v>
      </c>
      <c r="Z25" s="5">
        <v>104</v>
      </c>
      <c r="AA25" s="5">
        <v>78</v>
      </c>
      <c r="AB25" s="5">
        <v>33</v>
      </c>
      <c r="AC25" s="5">
        <v>4</v>
      </c>
      <c r="AD25" s="5">
        <v>1</v>
      </c>
      <c r="AE25" s="5">
        <v>170070</v>
      </c>
      <c r="AF25" s="5">
        <v>1</v>
      </c>
      <c r="AG25" s="5">
        <v>111.5</v>
      </c>
      <c r="AH25" s="20">
        <v>285229</v>
      </c>
      <c r="AI25" s="19">
        <v>221000</v>
      </c>
      <c r="AJ25" s="5">
        <v>105000</v>
      </c>
      <c r="AK25" s="5">
        <v>0.68232404784235612</v>
      </c>
      <c r="AL25" s="5" t="s">
        <v>242</v>
      </c>
      <c r="AM25" s="5">
        <v>0.16451418826307432</v>
      </c>
      <c r="AN25" s="5">
        <v>36400</v>
      </c>
      <c r="AO25" s="5">
        <v>0.21204362557280051</v>
      </c>
      <c r="AP25" s="5">
        <v>46900</v>
      </c>
      <c r="AQ25" s="5">
        <v>0.64503331629445004</v>
      </c>
      <c r="AR25" s="5">
        <v>142500</v>
      </c>
      <c r="AS25" s="5">
        <v>86100</v>
      </c>
      <c r="AT25" s="5">
        <v>0.54231368186874307</v>
      </c>
      <c r="AU25" s="5">
        <v>991000000</v>
      </c>
      <c r="AV25" s="5">
        <v>32400</v>
      </c>
      <c r="AW25" s="5">
        <v>1250</v>
      </c>
      <c r="AX25" s="5">
        <v>0.22640612679188782</v>
      </c>
      <c r="AY25" s="5">
        <v>526600</v>
      </c>
      <c r="AZ25" s="5">
        <v>240000</v>
      </c>
      <c r="BA25" s="5">
        <v>0.32105371458628934</v>
      </c>
      <c r="BB25" s="5">
        <v>0.36525186213236666</v>
      </c>
      <c r="BC25" s="5">
        <v>0.11069999739702786</v>
      </c>
      <c r="BD25" s="5">
        <v>0.16447034648588205</v>
      </c>
      <c r="BE25" s="5">
        <v>3.8678030872258788E-2</v>
      </c>
      <c r="BF25" s="5">
        <v>5960</v>
      </c>
      <c r="BG25" s="5">
        <v>20440</v>
      </c>
      <c r="BH25" s="20">
        <v>66950</v>
      </c>
      <c r="BI25" s="19">
        <v>48100</v>
      </c>
      <c r="BJ25" s="5">
        <v>13600</v>
      </c>
      <c r="BK25" s="5">
        <v>29200</v>
      </c>
      <c r="BL25" s="5">
        <v>2900</v>
      </c>
      <c r="BM25" s="95">
        <v>6800</v>
      </c>
      <c r="BN25" s="122">
        <v>113200</v>
      </c>
      <c r="BO25" s="123">
        <v>46300</v>
      </c>
      <c r="BP25" s="123">
        <v>0.66</v>
      </c>
      <c r="BQ25" s="123">
        <v>7</v>
      </c>
      <c r="BR25" s="123">
        <v>10</v>
      </c>
      <c r="BS25" s="123">
        <v>10500</v>
      </c>
      <c r="BT25" s="123">
        <v>0.09</v>
      </c>
      <c r="BU25" s="123">
        <v>24600</v>
      </c>
      <c r="BV25" s="123">
        <v>0.22</v>
      </c>
      <c r="BW25" s="123">
        <v>22700</v>
      </c>
      <c r="BX25" s="123">
        <v>49300</v>
      </c>
      <c r="BY25" s="123">
        <v>0.72</v>
      </c>
      <c r="BZ25" s="123">
        <v>6300</v>
      </c>
      <c r="CA25" s="123">
        <v>800</v>
      </c>
      <c r="CB25" s="123">
        <v>37400</v>
      </c>
      <c r="CC25" s="123">
        <v>18400</v>
      </c>
      <c r="CD25" s="123">
        <v>3700</v>
      </c>
      <c r="CE25" s="123">
        <v>0.38100000000000001</v>
      </c>
      <c r="CF25" s="123">
        <v>0.17</v>
      </c>
      <c r="CG25" s="123">
        <v>0.48499999999999999</v>
      </c>
      <c r="CH25" s="123">
        <v>0.38900000000000001</v>
      </c>
      <c r="CI25" s="123">
        <v>0.11799999999999999</v>
      </c>
      <c r="CJ25" s="123">
        <v>7.8E-2</v>
      </c>
      <c r="CK25" s="123">
        <v>0.16900000000000001</v>
      </c>
      <c r="CL25" s="123">
        <v>9.8000000000000004E-2</v>
      </c>
      <c r="CM25" s="123">
        <v>0.73</v>
      </c>
      <c r="CN25" s="123">
        <v>380256000</v>
      </c>
      <c r="CO25" s="123" t="s">
        <v>246</v>
      </c>
      <c r="CP25" s="123">
        <v>0.39</v>
      </c>
      <c r="CQ25" s="123">
        <v>0.47</v>
      </c>
      <c r="CR25" s="123">
        <v>0.14000000000000001</v>
      </c>
      <c r="CS25" s="123">
        <v>13900</v>
      </c>
      <c r="CT25" s="124">
        <v>55800</v>
      </c>
      <c r="CU25" s="118">
        <f t="array" ref="CU25">INDEX('Supplemental Data'!B$3:B$53,MATCH($B25,'Supplemental Data'!$A$3:$A$57,0))</f>
        <v>1345000</v>
      </c>
      <c r="CV25" s="21">
        <f t="array" ref="CV25">INDEX('Supplemental Data'!C$3:C$53,MATCH($B25,'Supplemental Data'!$A$3:$A$57,0))</f>
        <v>448000</v>
      </c>
      <c r="CW25" s="21">
        <f t="array" ref="CW25">INDEX('Supplemental Data'!D$3:D$53,MATCH($B25,'Supplemental Data'!$A$3:$A$57,0))</f>
        <v>527000</v>
      </c>
      <c r="CX25" s="21">
        <f t="array" ref="CX25">INDEX('Supplemental Data'!E$3:E$53,MATCH($B25,'Supplemental Data'!$A$3:$A$57,0))</f>
        <v>5200</v>
      </c>
      <c r="CY25" s="11">
        <f t="array" ref="CY25">INDEX('Supplemental Data'!F$3:F$53,MATCH($B25,'Supplemental Data'!$A$3:$A$57,0))</f>
        <v>498600000</v>
      </c>
      <c r="CZ25" s="11">
        <f t="array" ref="CZ25">INDEX('Supplemental Data'!G$3:G$53,MATCH($B25,'Supplemental Data'!$A$3:$A$57,0))</f>
        <v>289400000</v>
      </c>
      <c r="DA25" s="11">
        <f t="array" ref="DA25">INDEX('Supplemental Data'!H$3:H$53,MATCH($B25,'Supplemental Data'!$A$3:$A$57,0))</f>
        <v>117100000</v>
      </c>
      <c r="DB25" s="11">
        <f t="array" ref="DB25">INDEX('Supplemental Data'!I$3:I$53,MATCH($B25,'Supplemental Data'!$A$3:$A$57,0))</f>
        <v>9300000</v>
      </c>
      <c r="DC25" s="11">
        <f t="array" ref="DC25">INDEX('Supplemental Data'!J$3:J$53,MATCH($B25,'Supplemental Data'!$A$3:$A$57,0))</f>
        <v>2600000</v>
      </c>
      <c r="DD25" s="11">
        <f t="array" ref="DD25">INDEX('Supplemental Data'!K$3:K$53,MATCH($B25,'Supplemental Data'!$A$3:$A$57,0))</f>
        <v>1500000</v>
      </c>
      <c r="DE25" s="11">
        <f t="array" ref="DE25">INDEX('Supplemental Data'!L$3:L$53,MATCH($B25,'Supplemental Data'!$A$3:$A$57,0))</f>
        <v>24500000</v>
      </c>
      <c r="DF25" s="11">
        <f t="array" ref="DF25">INDEX('Supplemental Data'!M$3:M$53,MATCH($B25,'Supplemental Data'!$A$3:$A$57,0))</f>
        <v>5000000</v>
      </c>
      <c r="DG25" s="11">
        <f t="array" ref="DG25">INDEX('Supplemental Data'!N$3:N$53,MATCH($B25,'Supplemental Data'!$A$3:$A$57,0))</f>
        <v>43400000</v>
      </c>
      <c r="DH25" s="122">
        <v>0.106</v>
      </c>
      <c r="DI25" s="93">
        <v>0.59499999999999997</v>
      </c>
      <c r="DJ25" s="93">
        <v>0.17699999999999999</v>
      </c>
      <c r="DK25" s="93">
        <v>0.10199999999999999</v>
      </c>
      <c r="DL25" s="93">
        <v>6.8000000000000005E-2</v>
      </c>
      <c r="DM25" s="93">
        <v>2E-3</v>
      </c>
      <c r="DN25" s="93">
        <v>1E-3</v>
      </c>
      <c r="DO25" s="93">
        <f>SUM(DM25:DN25)</f>
        <v>3.0000000000000001E-3</v>
      </c>
      <c r="DP25" s="96">
        <v>5.6000000000000001E-2</v>
      </c>
      <c r="DQ25" s="133">
        <v>0.25</v>
      </c>
      <c r="DR25" s="93">
        <v>0.11</v>
      </c>
      <c r="DS25" s="93">
        <v>0.02</v>
      </c>
      <c r="DT25" s="93">
        <v>7.0000000000000007E-2</v>
      </c>
      <c r="DU25" s="93">
        <v>0.15</v>
      </c>
      <c r="DV25" s="93">
        <v>1E-3</v>
      </c>
      <c r="DW25" s="93">
        <v>0.02</v>
      </c>
      <c r="DX25" s="93">
        <v>0.18</v>
      </c>
      <c r="DY25" s="96">
        <v>0.19</v>
      </c>
      <c r="DZ25" s="140">
        <v>73</v>
      </c>
    </row>
    <row r="26" spans="1:130" ht="13.9" thickBot="1">
      <c r="A26" t="str">
        <f>IFERROR(INDEX($A$57:$A$60,MATCH($C26,E$57:E$60,0)),"Not Included")</f>
        <v>HousingLow ROR_OverallHigh ROR</v>
      </c>
      <c r="B26" s="159" t="s">
        <v>268</v>
      </c>
      <c r="C26" s="12">
        <f>IF(AND(E26=0,F26=0),1,IF(AND(E26=0,F26=1),2,IF(AND(E26=1,F26=0),4,3)))</f>
        <v>2</v>
      </c>
      <c r="D26" s="12">
        <f>IF(AND(E26=0,F26=0),1,IF(AND(E26=0,F26=1),2,IF(AND(E26=1,F26=0,G26&gt;5),4,IF(AND(E26=1,F26=1,G26&gt;5),3,"Not Inlcuded"))))</f>
        <v>2</v>
      </c>
      <c r="E26" s="12">
        <f>IF(I26&gt;$I$54,1,0)</f>
        <v>0</v>
      </c>
      <c r="F26" s="12">
        <f>IF(L26&gt;$L$54,1,0)</f>
        <v>1</v>
      </c>
      <c r="G26" s="109">
        <v>18</v>
      </c>
      <c r="H26" s="103">
        <v>2605629</v>
      </c>
      <c r="I26" s="103">
        <v>6.9081208414551697E-3</v>
      </c>
      <c r="J26" s="103">
        <v>30</v>
      </c>
      <c r="K26" s="103">
        <v>8168</v>
      </c>
      <c r="L26" s="103">
        <v>3.1347517240558802</v>
      </c>
      <c r="M26" s="103">
        <v>15</v>
      </c>
      <c r="N26" s="104">
        <v>25773</v>
      </c>
      <c r="O26" s="104">
        <f>N26/H26*1000</f>
        <v>9.8912776914902309</v>
      </c>
      <c r="P26" s="106">
        <v>1622</v>
      </c>
      <c r="Q26" s="110">
        <f>P26/N26</f>
        <v>6.2934078298995069E-2</v>
      </c>
      <c r="R26" s="95">
        <v>797</v>
      </c>
      <c r="S26" s="5">
        <v>28</v>
      </c>
      <c r="T26" s="5">
        <v>270399</v>
      </c>
      <c r="U26" s="5">
        <v>26500</v>
      </c>
      <c r="V26" s="5">
        <v>35468</v>
      </c>
      <c r="W26" s="5">
        <v>40</v>
      </c>
      <c r="X26" s="5">
        <v>79</v>
      </c>
      <c r="Y26" s="5">
        <v>101</v>
      </c>
      <c r="Z26" s="5">
        <v>103</v>
      </c>
      <c r="AA26" s="5">
        <v>68</v>
      </c>
      <c r="AB26" s="5">
        <v>17</v>
      </c>
      <c r="AC26" s="5">
        <v>2</v>
      </c>
      <c r="AD26" s="5">
        <v>1</v>
      </c>
      <c r="AE26" s="5">
        <v>106360</v>
      </c>
      <c r="AF26" s="5">
        <v>0</v>
      </c>
      <c r="AG26" s="5">
        <v>76.5</v>
      </c>
      <c r="AH26" s="20">
        <v>150374</v>
      </c>
      <c r="AI26" s="19">
        <v>446100</v>
      </c>
      <c r="AJ26" s="5">
        <v>230000</v>
      </c>
      <c r="AK26" s="5">
        <v>0.70722252644320838</v>
      </c>
      <c r="AL26" s="5" t="s">
        <v>240</v>
      </c>
      <c r="AM26" s="5">
        <v>0.16148885955258904</v>
      </c>
      <c r="AN26" s="5">
        <v>72100</v>
      </c>
      <c r="AO26" s="5">
        <v>0.24524449365372158</v>
      </c>
      <c r="AP26" s="5">
        <v>109400</v>
      </c>
      <c r="AQ26" s="5">
        <v>0.62062411608209478</v>
      </c>
      <c r="AR26" s="5">
        <v>276900</v>
      </c>
      <c r="AS26" s="5">
        <v>171500</v>
      </c>
      <c r="AT26" s="5">
        <v>0.40618760355155276</v>
      </c>
      <c r="AU26" s="5">
        <v>1618000000</v>
      </c>
      <c r="AV26" s="5">
        <v>77100</v>
      </c>
      <c r="AW26" s="5">
        <v>810</v>
      </c>
      <c r="AX26" s="5">
        <v>7.6215650343952075E-3</v>
      </c>
      <c r="AY26" s="5">
        <v>729300</v>
      </c>
      <c r="AZ26" s="5">
        <v>364700</v>
      </c>
      <c r="BA26" s="5">
        <v>0.32710735339706853</v>
      </c>
      <c r="BB26" s="5">
        <v>0.30907939017329633</v>
      </c>
      <c r="BC26" s="5">
        <v>0.12071618198270011</v>
      </c>
      <c r="BD26" s="5">
        <v>0.23250408649178247</v>
      </c>
      <c r="BE26" s="5">
        <v>3.051054772843096E-2</v>
      </c>
      <c r="BF26" s="5">
        <v>10660</v>
      </c>
      <c r="BG26" s="5">
        <v>32780</v>
      </c>
      <c r="BH26" s="20">
        <v>54200</v>
      </c>
      <c r="BI26" s="19">
        <v>92000</v>
      </c>
      <c r="BJ26" s="5">
        <v>37000</v>
      </c>
      <c r="BK26" s="5">
        <v>70000</v>
      </c>
      <c r="BL26" s="5">
        <v>8100</v>
      </c>
      <c r="BM26" s="95">
        <v>8400</v>
      </c>
      <c r="BN26" s="122">
        <v>212000</v>
      </c>
      <c r="BO26" s="123">
        <v>91700</v>
      </c>
      <c r="BP26" s="123">
        <v>0.69</v>
      </c>
      <c r="BQ26" s="123">
        <v>3</v>
      </c>
      <c r="BR26" s="123">
        <v>5</v>
      </c>
      <c r="BS26" s="123">
        <v>16300</v>
      </c>
      <c r="BT26" s="123">
        <v>0.08</v>
      </c>
      <c r="BU26" s="123">
        <v>50300</v>
      </c>
      <c r="BV26" s="123">
        <v>0.24</v>
      </c>
      <c r="BW26" s="123">
        <v>43700</v>
      </c>
      <c r="BX26" s="123">
        <v>96700</v>
      </c>
      <c r="BY26" s="123">
        <v>0.72</v>
      </c>
      <c r="BZ26" s="123">
        <v>10400</v>
      </c>
      <c r="CA26" s="123">
        <v>800</v>
      </c>
      <c r="CB26" s="123">
        <v>59400</v>
      </c>
      <c r="CC26" s="123">
        <v>29200</v>
      </c>
      <c r="CD26" s="123">
        <v>7200</v>
      </c>
      <c r="CE26" s="123">
        <v>0.38100000000000001</v>
      </c>
      <c r="CF26" s="123">
        <v>0.17</v>
      </c>
      <c r="CG26" s="123">
        <v>0.48499999999999999</v>
      </c>
      <c r="CH26" s="123">
        <v>0.38900000000000001</v>
      </c>
      <c r="CI26" s="123">
        <v>0.11799999999999999</v>
      </c>
      <c r="CJ26" s="123">
        <v>7.8E-2</v>
      </c>
      <c r="CK26" s="123">
        <v>0.16900000000000001</v>
      </c>
      <c r="CL26" s="123">
        <v>9.8000000000000004E-2</v>
      </c>
      <c r="CM26" s="123">
        <v>0.64</v>
      </c>
      <c r="CN26" s="123">
        <v>507589000</v>
      </c>
      <c r="CO26" s="123">
        <v>34800</v>
      </c>
      <c r="CP26" s="123">
        <v>0.47</v>
      </c>
      <c r="CQ26" s="123">
        <v>0.37</v>
      </c>
      <c r="CR26" s="123">
        <v>0.16</v>
      </c>
      <c r="CS26" s="123">
        <v>13700</v>
      </c>
      <c r="CT26" s="124">
        <v>45100</v>
      </c>
      <c r="CU26" s="118">
        <f t="array" ref="CU26">INDEX('Supplemental Data'!B$3:B$53,MATCH($B26,'Supplemental Data'!$A$3:$A$57,0))</f>
        <v>2212000</v>
      </c>
      <c r="CV26" s="21">
        <f t="array" ref="CV26">INDEX('Supplemental Data'!C$3:C$53,MATCH($B26,'Supplemental Data'!$A$3:$A$57,0))</f>
        <v>633000</v>
      </c>
      <c r="CW26" s="21">
        <f t="array" ref="CW26">INDEX('Supplemental Data'!D$3:D$53,MATCH($B26,'Supplemental Data'!$A$3:$A$57,0))</f>
        <v>729000</v>
      </c>
      <c r="CX26" s="21">
        <f t="array" ref="CX26">INDEX('Supplemental Data'!E$3:E$53,MATCH($B26,'Supplemental Data'!$A$3:$A$57,0))</f>
        <v>15100</v>
      </c>
      <c r="CY26" s="11">
        <f t="array" ref="CY26">INDEX('Supplemental Data'!F$3:F$53,MATCH($B26,'Supplemental Data'!$A$3:$A$57,0))</f>
        <v>643500000</v>
      </c>
      <c r="CZ26" s="11">
        <f t="array" ref="CZ26">INDEX('Supplemental Data'!G$3:G$53,MATCH($B26,'Supplemental Data'!$A$3:$A$57,0))</f>
        <v>550700000</v>
      </c>
      <c r="DA26" s="11">
        <f t="array" ref="DA26">INDEX('Supplemental Data'!H$3:H$53,MATCH($B26,'Supplemental Data'!$A$3:$A$57,0))</f>
        <v>256700000</v>
      </c>
      <c r="DB26" s="11">
        <f t="array" ref="DB26">INDEX('Supplemental Data'!I$3:I$53,MATCH($B26,'Supplemental Data'!$A$3:$A$57,0))</f>
        <v>28400000</v>
      </c>
      <c r="DC26" s="11">
        <f t="array" ref="DC26">INDEX('Supplemental Data'!J$3:J$53,MATCH($B26,'Supplemental Data'!$A$3:$A$57,0))</f>
        <v>9600000</v>
      </c>
      <c r="DD26" s="11">
        <f t="array" ref="DD26">INDEX('Supplemental Data'!K$3:K$53,MATCH($B26,'Supplemental Data'!$A$3:$A$57,0))</f>
        <v>1800000</v>
      </c>
      <c r="DE26" s="11">
        <f t="array" ref="DE26">INDEX('Supplemental Data'!L$3:L$53,MATCH($B26,'Supplemental Data'!$A$3:$A$57,0))</f>
        <v>83900000</v>
      </c>
      <c r="DF26" s="11">
        <f t="array" ref="DF26">INDEX('Supplemental Data'!M$3:M$53,MATCH($B26,'Supplemental Data'!$A$3:$A$57,0))</f>
        <v>13200000</v>
      </c>
      <c r="DG26" s="11">
        <f t="array" ref="DG26">INDEX('Supplemental Data'!N$3:N$53,MATCH($B26,'Supplemental Data'!$A$3:$A$57,0))</f>
        <v>30400000</v>
      </c>
      <c r="DH26" s="122">
        <v>0.14000000000000001</v>
      </c>
      <c r="DI26" s="93">
        <v>0.76700000000000002</v>
      </c>
      <c r="DJ26" s="93">
        <v>0.115</v>
      </c>
      <c r="DK26" s="93">
        <v>4.2999999999999997E-2</v>
      </c>
      <c r="DL26" s="93">
        <v>2.4E-2</v>
      </c>
      <c r="DM26" s="93">
        <v>1E-3</v>
      </c>
      <c r="DN26" s="93">
        <v>1E-3</v>
      </c>
      <c r="DO26" s="93">
        <f>SUM(DM26:DN26)</f>
        <v>2E-3</v>
      </c>
      <c r="DP26" s="96">
        <v>4.9000000000000002E-2</v>
      </c>
      <c r="DQ26" s="133">
        <v>0.19</v>
      </c>
      <c r="DR26" s="93">
        <v>7.0000000000000007E-2</v>
      </c>
      <c r="DS26" s="93">
        <v>0.06</v>
      </c>
      <c r="DT26" s="93">
        <v>0.36</v>
      </c>
      <c r="DU26" s="93">
        <v>0.11</v>
      </c>
      <c r="DV26" s="93">
        <v>0</v>
      </c>
      <c r="DW26" s="93">
        <v>1E-3</v>
      </c>
      <c r="DX26" s="93">
        <v>0.02</v>
      </c>
      <c r="DY26" s="96">
        <v>0.19</v>
      </c>
      <c r="DZ26" s="140">
        <v>161</v>
      </c>
    </row>
    <row r="27" spans="1:130" ht="13.9" thickBot="1">
      <c r="A27" t="str">
        <f>IFERROR(INDEX($A$57:$A$60,MATCH($C27,E$57:E$60,0)),"Not Included")</f>
        <v>HousingLow ROR_OverallLOW ROR</v>
      </c>
      <c r="B27" s="159" t="s">
        <v>269</v>
      </c>
      <c r="C27" s="12">
        <f>IF(AND(E27=0,F27=0),1,IF(AND(E27=0,F27=1),2,IF(AND(E27=1,F27=0),4,3)))</f>
        <v>1</v>
      </c>
      <c r="D27" s="12">
        <f>IF(AND(E27=0,F27=0),1,IF(AND(E27=0,F27=1),2,IF(AND(E27=1,F27=0,G27&gt;5),4,IF(AND(E27=1,F27=1,G27&gt;5),3,"Not Inlcuded"))))</f>
        <v>1</v>
      </c>
      <c r="E27" s="12">
        <f>IF(I27&gt;$I$54,1,0)</f>
        <v>0</v>
      </c>
      <c r="F27" s="12">
        <f>IF(L27&gt;$L$54,1,0)</f>
        <v>0</v>
      </c>
      <c r="G27" s="109">
        <v>14</v>
      </c>
      <c r="H27" s="103">
        <v>2023128</v>
      </c>
      <c r="I27" s="103">
        <v>6.9199773815596397E-3</v>
      </c>
      <c r="J27" s="103">
        <v>29</v>
      </c>
      <c r="K27" s="103">
        <v>1176</v>
      </c>
      <c r="L27" s="103">
        <v>0.58127810005100999</v>
      </c>
      <c r="M27" s="103">
        <v>52</v>
      </c>
      <c r="N27" s="104">
        <v>1688</v>
      </c>
      <c r="O27" s="104">
        <f>N27/H27*1000</f>
        <v>0.83435155857661991</v>
      </c>
      <c r="P27" s="106">
        <v>639</v>
      </c>
      <c r="Q27" s="110">
        <f>P27/N27</f>
        <v>0.37855450236966826</v>
      </c>
      <c r="R27" s="95">
        <v>1552</v>
      </c>
      <c r="S27" s="5">
        <v>26</v>
      </c>
      <c r="T27" s="5">
        <v>224531</v>
      </c>
      <c r="U27" s="5">
        <v>33060</v>
      </c>
      <c r="V27" s="5">
        <v>65137</v>
      </c>
      <c r="W27" s="5">
        <v>31</v>
      </c>
      <c r="X27" s="5">
        <v>43</v>
      </c>
      <c r="Y27" s="5">
        <v>87</v>
      </c>
      <c r="Z27" s="5">
        <v>97</v>
      </c>
      <c r="AA27" s="5">
        <v>74</v>
      </c>
      <c r="AB27" s="5">
        <v>38</v>
      </c>
      <c r="AC27" s="5">
        <v>7</v>
      </c>
      <c r="AD27" s="5">
        <v>1</v>
      </c>
      <c r="AE27" s="5">
        <v>152272</v>
      </c>
      <c r="AF27" s="5">
        <v>1</v>
      </c>
      <c r="AG27" s="5">
        <v>136.6</v>
      </c>
      <c r="AH27" s="20">
        <v>335607</v>
      </c>
      <c r="AI27" s="19">
        <v>310700</v>
      </c>
      <c r="AJ27" s="5">
        <v>164000</v>
      </c>
      <c r="AK27" s="5">
        <v>0.68233368251220161</v>
      </c>
      <c r="AL27" s="5" t="s">
        <v>242</v>
      </c>
      <c r="AM27" s="5">
        <v>0.25989425957568679</v>
      </c>
      <c r="AN27" s="5">
        <v>80800</v>
      </c>
      <c r="AO27" s="5">
        <v>0.22250539803900746</v>
      </c>
      <c r="AP27" s="5">
        <v>69100</v>
      </c>
      <c r="AQ27" s="5">
        <v>0.5273055499242183</v>
      </c>
      <c r="AR27" s="5">
        <v>163800</v>
      </c>
      <c r="AS27" s="5">
        <v>92200</v>
      </c>
      <c r="AT27" s="5">
        <v>0.61584720654627545</v>
      </c>
      <c r="AU27" s="5">
        <v>1867000000</v>
      </c>
      <c r="AV27" s="5">
        <v>3500</v>
      </c>
      <c r="AW27" s="5">
        <v>1380</v>
      </c>
      <c r="AX27" s="5">
        <v>0.18730114040017595</v>
      </c>
      <c r="AY27" s="5">
        <v>704500</v>
      </c>
      <c r="AZ27" s="5">
        <v>312600</v>
      </c>
      <c r="BA27" s="5">
        <v>0.32107168055932273</v>
      </c>
      <c r="BB27" s="5">
        <v>0.3315283424669403</v>
      </c>
      <c r="BC27" s="5">
        <v>0.14434989651311386</v>
      </c>
      <c r="BD27" s="5">
        <v>0.15663508082347272</v>
      </c>
      <c r="BE27" s="5">
        <v>1.7963650222907312E-2</v>
      </c>
      <c r="BF27" s="5">
        <v>9660</v>
      </c>
      <c r="BG27" s="5">
        <v>13930</v>
      </c>
      <c r="BH27" s="20">
        <v>71900</v>
      </c>
      <c r="BI27" s="19">
        <v>75400</v>
      </c>
      <c r="BJ27" s="5">
        <v>27400</v>
      </c>
      <c r="BK27" s="5">
        <v>46600</v>
      </c>
      <c r="BL27" s="5">
        <v>4600</v>
      </c>
      <c r="BM27" s="95">
        <v>2100</v>
      </c>
      <c r="BN27" s="122">
        <v>165800</v>
      </c>
      <c r="BO27" s="123">
        <v>70000</v>
      </c>
      <c r="BP27" s="123">
        <v>0.63</v>
      </c>
      <c r="BQ27" s="123">
        <v>3</v>
      </c>
      <c r="BR27" s="123">
        <v>4</v>
      </c>
      <c r="BS27" s="123">
        <v>20700</v>
      </c>
      <c r="BT27" s="123">
        <v>0.13</v>
      </c>
      <c r="BU27" s="123">
        <v>33400</v>
      </c>
      <c r="BV27" s="123">
        <v>0.2</v>
      </c>
      <c r="BW27" s="123">
        <v>29300</v>
      </c>
      <c r="BX27" s="123">
        <v>65000</v>
      </c>
      <c r="BY27" s="123">
        <v>0.67</v>
      </c>
      <c r="BZ27" s="123">
        <v>8900</v>
      </c>
      <c r="CA27" s="123">
        <v>800</v>
      </c>
      <c r="CB27" s="123">
        <v>20500</v>
      </c>
      <c r="CC27" s="123">
        <v>10100</v>
      </c>
      <c r="CD27" s="123">
        <v>5500</v>
      </c>
      <c r="CE27" s="123">
        <v>0.38100000000000001</v>
      </c>
      <c r="CF27" s="123">
        <v>0.17</v>
      </c>
      <c r="CG27" s="123">
        <v>0.48499999999999999</v>
      </c>
      <c r="CH27" s="123">
        <v>0.38900000000000001</v>
      </c>
      <c r="CI27" s="123">
        <v>0.11799999999999999</v>
      </c>
      <c r="CJ27" s="123">
        <v>7.8E-2</v>
      </c>
      <c r="CK27" s="123">
        <v>0.16900000000000001</v>
      </c>
      <c r="CL27" s="123">
        <v>9.8000000000000004E-2</v>
      </c>
      <c r="CM27" s="123">
        <v>0.76</v>
      </c>
      <c r="CN27" s="123">
        <v>681513000</v>
      </c>
      <c r="CO27" s="123">
        <v>1400</v>
      </c>
      <c r="CP27" s="123">
        <v>0.73</v>
      </c>
      <c r="CQ27" s="123">
        <v>0.26</v>
      </c>
      <c r="CR27" s="123">
        <v>0.01</v>
      </c>
      <c r="CS27" s="123">
        <v>13600</v>
      </c>
      <c r="CT27" s="124">
        <v>59200</v>
      </c>
      <c r="CU27" s="118">
        <f t="array" ref="CU27">INDEX('Supplemental Data'!B$3:B$53,MATCH($B27,'Supplemental Data'!$A$3:$A$57,0))</f>
        <v>1669000</v>
      </c>
      <c r="CV27" s="21">
        <f t="array" ref="CV27">INDEX('Supplemental Data'!C$3:C$53,MATCH($B27,'Supplemental Data'!$A$3:$A$57,0))</f>
        <v>544000</v>
      </c>
      <c r="CW27" s="21">
        <f t="array" ref="CW27">INDEX('Supplemental Data'!D$3:D$53,MATCH($B27,'Supplemental Data'!$A$3:$A$57,0))</f>
        <v>704000</v>
      </c>
      <c r="CX27" s="21">
        <f t="array" ref="CX27">INDEX('Supplemental Data'!E$3:E$53,MATCH($B27,'Supplemental Data'!$A$3:$A$57,0))</f>
        <v>8900</v>
      </c>
      <c r="CY27" s="11">
        <f t="array" ref="CY27">INDEX('Supplemental Data'!F$3:F$53,MATCH($B27,'Supplemental Data'!$A$3:$A$57,0))</f>
        <v>879600000</v>
      </c>
      <c r="CZ27" s="11">
        <f t="array" ref="CZ27">INDEX('Supplemental Data'!G$3:G$53,MATCH($B27,'Supplemental Data'!$A$3:$A$57,0))</f>
        <v>667900000</v>
      </c>
      <c r="DA27" s="11">
        <f t="array" ref="DA27">INDEX('Supplemental Data'!H$3:H$53,MATCH($B27,'Supplemental Data'!$A$3:$A$57,0))</f>
        <v>219500000</v>
      </c>
      <c r="DB27" s="11">
        <f t="array" ref="DB27">INDEX('Supplemental Data'!I$3:I$53,MATCH($B27,'Supplemental Data'!$A$3:$A$57,0))</f>
        <v>24000000</v>
      </c>
      <c r="DC27" s="11">
        <f t="array" ref="DC27">INDEX('Supplemental Data'!J$3:J$53,MATCH($B27,'Supplemental Data'!$A$3:$A$57,0))</f>
        <v>6500000</v>
      </c>
      <c r="DD27" s="11">
        <f t="array" ref="DD27">INDEX('Supplemental Data'!K$3:K$53,MATCH($B27,'Supplemental Data'!$A$3:$A$57,0))</f>
        <v>9700000</v>
      </c>
      <c r="DE27" s="11">
        <f t="array" ref="DE27">INDEX('Supplemental Data'!L$3:L$53,MATCH($B27,'Supplemental Data'!$A$3:$A$57,0))</f>
        <v>39500000</v>
      </c>
      <c r="DF27" s="11">
        <f t="array" ref="DF27">INDEX('Supplemental Data'!M$3:M$53,MATCH($B27,'Supplemental Data'!$A$3:$A$57,0))</f>
        <v>7800000</v>
      </c>
      <c r="DG27" s="11">
        <f t="array" ref="DG27">INDEX('Supplemental Data'!N$3:N$53,MATCH($B27,'Supplemental Data'!$A$3:$A$57,0))</f>
        <v>13100000</v>
      </c>
      <c r="DH27" s="122">
        <v>0.1</v>
      </c>
      <c r="DI27" s="93">
        <v>0.52200000000000002</v>
      </c>
      <c r="DJ27" s="93">
        <v>0.121</v>
      </c>
      <c r="DK27" s="93">
        <v>0.216</v>
      </c>
      <c r="DL27" s="93">
        <v>0.1</v>
      </c>
      <c r="DM27" s="93">
        <v>1E-3</v>
      </c>
      <c r="DN27" s="93">
        <v>0</v>
      </c>
      <c r="DO27" s="93">
        <f>SUM(DM27:DN27)</f>
        <v>1E-3</v>
      </c>
      <c r="DP27" s="96">
        <v>0.04</v>
      </c>
      <c r="DQ27" s="133">
        <v>0.06</v>
      </c>
      <c r="DR27" s="93">
        <v>0.04</v>
      </c>
      <c r="DS27" s="93">
        <v>0.01</v>
      </c>
      <c r="DT27" s="93">
        <v>0.1</v>
      </c>
      <c r="DU27" s="93">
        <v>0.04</v>
      </c>
      <c r="DV27" s="93">
        <v>0.28000000000000003</v>
      </c>
      <c r="DW27" s="93">
        <v>0.42</v>
      </c>
      <c r="DX27" s="93">
        <v>0</v>
      </c>
      <c r="DY27" s="96">
        <v>0.05</v>
      </c>
      <c r="DZ27" s="140">
        <v>0</v>
      </c>
    </row>
    <row r="28" spans="1:130" ht="13.9" thickBot="1">
      <c r="A28" t="str">
        <f>IFERROR(INDEX($A$57:$A$60,MATCH($C28,E$57:E$60,0)),"Not Included")</f>
        <v>HousingLow ROR_OverallHigh ROR</v>
      </c>
      <c r="B28" s="159" t="s">
        <v>270</v>
      </c>
      <c r="C28" s="12">
        <f>IF(AND(E28=0,F28=0),1,IF(AND(E28=0,F28=1),2,IF(AND(E28=1,F28=0),4,3)))</f>
        <v>2</v>
      </c>
      <c r="D28" s="12">
        <f>IF(AND(E28=0,F28=0),1,IF(AND(E28=0,F28=1),2,IF(AND(E28=1,F28=0,G28&gt;5),4,IF(AND(E28=1,F28=1,G28&gt;5),3,"Not Inlcuded"))))</f>
        <v>2</v>
      </c>
      <c r="E28" s="12">
        <f>IF(I28&gt;$I$54,1,0)</f>
        <v>0</v>
      </c>
      <c r="F28" s="12">
        <f>IF(L28&gt;$L$54,1,0)</f>
        <v>1</v>
      </c>
      <c r="G28" s="109">
        <v>14</v>
      </c>
      <c r="H28" s="103">
        <v>1587006</v>
      </c>
      <c r="I28" s="103">
        <v>8.8216427663159406E-3</v>
      </c>
      <c r="J28" s="103">
        <v>28</v>
      </c>
      <c r="K28" s="103">
        <v>5519</v>
      </c>
      <c r="L28" s="103">
        <v>3.4776176019498299</v>
      </c>
      <c r="M28" s="103">
        <v>11</v>
      </c>
      <c r="N28" s="104">
        <v>27281</v>
      </c>
      <c r="O28" s="104">
        <f>N28/H28*1000</f>
        <v>17.190231164847518</v>
      </c>
      <c r="P28" s="106">
        <v>1844</v>
      </c>
      <c r="Q28" s="110">
        <f>P28/N28</f>
        <v>6.7592830174846963E-2</v>
      </c>
      <c r="R28" s="95">
        <v>801</v>
      </c>
      <c r="S28" s="5">
        <v>26</v>
      </c>
      <c r="T28" s="5">
        <v>120796</v>
      </c>
      <c r="U28" s="5">
        <v>26500</v>
      </c>
      <c r="V28" s="5">
        <v>35299</v>
      </c>
      <c r="W28" s="5">
        <v>39</v>
      </c>
      <c r="X28" s="5">
        <v>76</v>
      </c>
      <c r="Y28" s="5">
        <v>103</v>
      </c>
      <c r="Z28" s="5">
        <v>105</v>
      </c>
      <c r="AA28" s="5">
        <v>70</v>
      </c>
      <c r="AB28" s="5">
        <v>18</v>
      </c>
      <c r="AC28" s="5">
        <v>2</v>
      </c>
      <c r="AD28" s="5">
        <v>1</v>
      </c>
      <c r="AE28" s="5">
        <v>76276</v>
      </c>
      <c r="AF28" s="5">
        <v>0</v>
      </c>
      <c r="AG28" s="5">
        <v>78.3</v>
      </c>
      <c r="AH28" s="20">
        <v>155640</v>
      </c>
      <c r="AI28" s="19">
        <v>172100</v>
      </c>
      <c r="AJ28" s="5">
        <v>91000</v>
      </c>
      <c r="AK28" s="5">
        <v>0.71658184445528927</v>
      </c>
      <c r="AL28" s="5" t="s">
        <v>240</v>
      </c>
      <c r="AM28" s="5">
        <v>0.17471514151409331</v>
      </c>
      <c r="AN28" s="5">
        <v>30100</v>
      </c>
      <c r="AO28" s="5">
        <v>0.2427267392201182</v>
      </c>
      <c r="AP28" s="5">
        <v>41800</v>
      </c>
      <c r="AQ28" s="5">
        <v>0.60847864360295867</v>
      </c>
      <c r="AR28" s="5">
        <v>104700</v>
      </c>
      <c r="AS28" s="5">
        <v>66000</v>
      </c>
      <c r="AT28" s="5">
        <v>0.4379938262864263</v>
      </c>
      <c r="AU28" s="5">
        <v>569000000</v>
      </c>
      <c r="AV28" s="5">
        <v>34800</v>
      </c>
      <c r="AW28" s="5">
        <v>840</v>
      </c>
      <c r="AX28" s="5">
        <v>2.24940803140323E-2</v>
      </c>
      <c r="AY28" s="5">
        <v>382600</v>
      </c>
      <c r="AZ28" s="5">
        <v>189700</v>
      </c>
      <c r="BA28" s="5">
        <v>0.32193480735316271</v>
      </c>
      <c r="BB28" s="5">
        <v>0.3339460130514938</v>
      </c>
      <c r="BC28" s="5">
        <v>0.10400483026602329</v>
      </c>
      <c r="BD28" s="5">
        <v>0.20500096544456339</v>
      </c>
      <c r="BE28" s="5">
        <v>3.2602076688756441E-2</v>
      </c>
      <c r="BF28" s="5">
        <v>5630</v>
      </c>
      <c r="BG28" s="5">
        <v>18250</v>
      </c>
      <c r="BH28" s="20">
        <v>52800</v>
      </c>
      <c r="BI28" s="19">
        <v>37900</v>
      </c>
      <c r="BJ28" s="5">
        <v>10900</v>
      </c>
      <c r="BK28" s="5">
        <v>28000</v>
      </c>
      <c r="BL28" s="5">
        <v>2900</v>
      </c>
      <c r="BM28" s="95">
        <v>7200</v>
      </c>
      <c r="BN28" s="122">
        <v>83200</v>
      </c>
      <c r="BO28" s="123">
        <v>36200</v>
      </c>
      <c r="BP28" s="123">
        <v>0.69</v>
      </c>
      <c r="BQ28" s="123">
        <v>3</v>
      </c>
      <c r="BR28" s="123">
        <v>5</v>
      </c>
      <c r="BS28" s="123">
        <v>6400</v>
      </c>
      <c r="BT28" s="123">
        <v>0.08</v>
      </c>
      <c r="BU28" s="123">
        <v>18100</v>
      </c>
      <c r="BV28" s="123">
        <v>0.22</v>
      </c>
      <c r="BW28" s="123">
        <v>17800</v>
      </c>
      <c r="BX28" s="123">
        <v>39300</v>
      </c>
      <c r="BY28" s="123">
        <v>0.74</v>
      </c>
      <c r="BZ28" s="123">
        <v>5800</v>
      </c>
      <c r="CA28" s="123">
        <v>600</v>
      </c>
      <c r="CB28" s="123">
        <v>35200</v>
      </c>
      <c r="CC28" s="123">
        <v>17300</v>
      </c>
      <c r="CD28" s="123">
        <v>2900</v>
      </c>
      <c r="CE28" s="123">
        <v>0.38100000000000001</v>
      </c>
      <c r="CF28" s="123">
        <v>0.17</v>
      </c>
      <c r="CG28" s="123">
        <v>0.48499999999999999</v>
      </c>
      <c r="CH28" s="123">
        <v>0.38900000000000001</v>
      </c>
      <c r="CI28" s="123">
        <v>0.11799999999999999</v>
      </c>
      <c r="CJ28" s="123">
        <v>7.8E-2</v>
      </c>
      <c r="CK28" s="123">
        <v>0.16900000000000001</v>
      </c>
      <c r="CL28" s="123">
        <v>9.8000000000000004E-2</v>
      </c>
      <c r="CM28" s="123">
        <v>0.66</v>
      </c>
      <c r="CN28" s="123">
        <v>187516000</v>
      </c>
      <c r="CO28" s="123">
        <v>14300</v>
      </c>
      <c r="CP28" s="123">
        <v>0.32</v>
      </c>
      <c r="CQ28" s="123">
        <v>0.51</v>
      </c>
      <c r="CR28" s="123">
        <v>0.17</v>
      </c>
      <c r="CS28" s="123">
        <v>5600</v>
      </c>
      <c r="CT28" s="124">
        <v>43900</v>
      </c>
      <c r="CU28" s="118">
        <f t="array" ref="CU28">INDEX('Supplemental Data'!B$3:B$53,MATCH($B28,'Supplemental Data'!$A$3:$A$57,0))</f>
        <v>1138000</v>
      </c>
      <c r="CV28" s="21">
        <f t="array" ref="CV28">INDEX('Supplemental Data'!C$3:C$53,MATCH($B28,'Supplemental Data'!$A$3:$A$57,0))</f>
        <v>335000</v>
      </c>
      <c r="CW28" s="21">
        <f t="array" ref="CW28">INDEX('Supplemental Data'!D$3:D$53,MATCH($B28,'Supplemental Data'!$A$3:$A$57,0))</f>
        <v>383000</v>
      </c>
      <c r="CX28" s="21">
        <f t="array" ref="CX28">INDEX('Supplemental Data'!E$3:E$53,MATCH($B28,'Supplemental Data'!$A$3:$A$57,0))</f>
        <v>5000</v>
      </c>
      <c r="CY28" s="11">
        <f t="array" ref="CY28">INDEX('Supplemental Data'!F$3:F$53,MATCH($B28,'Supplemental Data'!$A$3:$A$57,0))</f>
        <v>251700000</v>
      </c>
      <c r="CZ28" s="11">
        <f t="array" ref="CZ28">INDEX('Supplemental Data'!G$3:G$53,MATCH($B28,'Supplemental Data'!$A$3:$A$57,0))</f>
        <v>200100000</v>
      </c>
      <c r="DA28" s="11">
        <f t="array" ref="DA28">INDEX('Supplemental Data'!H$3:H$53,MATCH($B28,'Supplemental Data'!$A$3:$A$57,0))</f>
        <v>55300000</v>
      </c>
      <c r="DB28" s="11">
        <f t="array" ref="DB28">INDEX('Supplemental Data'!I$3:I$53,MATCH($B28,'Supplemental Data'!$A$3:$A$57,0))</f>
        <v>9500000</v>
      </c>
      <c r="DC28" s="11">
        <f t="array" ref="DC28">INDEX('Supplemental Data'!J$3:J$53,MATCH($B28,'Supplemental Data'!$A$3:$A$57,0))</f>
        <v>2900000</v>
      </c>
      <c r="DD28" s="11">
        <f t="array" ref="DD28">INDEX('Supplemental Data'!K$3:K$53,MATCH($B28,'Supplemental Data'!$A$3:$A$57,0))</f>
        <v>1000000</v>
      </c>
      <c r="DE28" s="11">
        <f t="array" ref="DE28">INDEX('Supplemental Data'!L$3:L$53,MATCH($B28,'Supplemental Data'!$A$3:$A$57,0))</f>
        <v>17100000</v>
      </c>
      <c r="DF28" s="11">
        <f t="array" ref="DF28">INDEX('Supplemental Data'!M$3:M$53,MATCH($B28,'Supplemental Data'!$A$3:$A$57,0))</f>
        <v>5800000</v>
      </c>
      <c r="DG28" s="11">
        <f t="array" ref="DG28">INDEX('Supplemental Data'!N$3:N$53,MATCH($B28,'Supplemental Data'!$A$3:$A$57,0))</f>
        <v>25800000</v>
      </c>
      <c r="DH28" s="122">
        <v>0.13400000000000001</v>
      </c>
      <c r="DI28" s="93">
        <v>0.76700000000000002</v>
      </c>
      <c r="DJ28" s="93">
        <v>8.5999999999999993E-2</v>
      </c>
      <c r="DK28" s="93">
        <v>7.6999999999999999E-2</v>
      </c>
      <c r="DL28" s="93">
        <v>2.3E-2</v>
      </c>
      <c r="DM28" s="93">
        <v>1E-3</v>
      </c>
      <c r="DN28" s="93">
        <v>0</v>
      </c>
      <c r="DO28" s="93">
        <f>SUM(DM28:DN28)</f>
        <v>1E-3</v>
      </c>
      <c r="DP28" s="96">
        <v>4.4999999999999998E-2</v>
      </c>
      <c r="DQ28" s="133">
        <v>7.0000000000000007E-2</v>
      </c>
      <c r="DR28" s="93">
        <v>0.01</v>
      </c>
      <c r="DS28" s="93">
        <v>0.01</v>
      </c>
      <c r="DT28" s="93">
        <v>0.32</v>
      </c>
      <c r="DU28" s="93">
        <v>0.08</v>
      </c>
      <c r="DV28" s="93">
        <v>7.0000000000000007E-2</v>
      </c>
      <c r="DW28" s="93">
        <v>0</v>
      </c>
      <c r="DX28" s="93">
        <v>0.01</v>
      </c>
      <c r="DY28" s="96">
        <v>0.44</v>
      </c>
      <c r="DZ28" s="140">
        <v>85</v>
      </c>
    </row>
    <row r="29" spans="1:130" ht="13.9" thickBot="1">
      <c r="A29" t="str">
        <f>IFERROR(INDEX($A$57:$A$60,MATCH($C29,E$57:E$60,0)),"Not Included")</f>
        <v>HousingLow ROR_OverallLOW ROR</v>
      </c>
      <c r="B29" s="159" t="s">
        <v>271</v>
      </c>
      <c r="C29" s="12">
        <f>IF(AND(E29=0,F29=0),1,IF(AND(E29=0,F29=1),2,IF(AND(E29=1,F29=0),4,3)))</f>
        <v>1</v>
      </c>
      <c r="D29" s="12">
        <f>IF(AND(E29=0,F29=0),1,IF(AND(E29=0,F29=1),2,IF(AND(E29=1,F29=0,G29&gt;5),4,IF(AND(E29=1,F29=1,G29&gt;5),3,"Not Inlcuded"))))</f>
        <v>1</v>
      </c>
      <c r="E29" s="12">
        <f>IF(I29&gt;$I$54,1,0)</f>
        <v>0</v>
      </c>
      <c r="F29" s="12">
        <f>IF(L29&gt;$L$54,1,0)</f>
        <v>0</v>
      </c>
      <c r="G29" s="109">
        <v>21</v>
      </c>
      <c r="H29" s="103">
        <v>2301503</v>
      </c>
      <c r="I29" s="103">
        <v>9.1244721384243204E-3</v>
      </c>
      <c r="J29" s="103">
        <v>27</v>
      </c>
      <c r="K29" s="103">
        <v>4143</v>
      </c>
      <c r="L29" s="103">
        <v>1.80012800330914</v>
      </c>
      <c r="M29" s="103">
        <v>36</v>
      </c>
      <c r="N29" s="104">
        <v>7144</v>
      </c>
      <c r="O29" s="104">
        <f>N29/H29*1000</f>
        <v>3.1040585217573038</v>
      </c>
      <c r="P29" s="106">
        <v>1317</v>
      </c>
      <c r="Q29" s="110">
        <f>P29/N29</f>
        <v>0.18435050391937291</v>
      </c>
      <c r="R29" s="95">
        <v>825</v>
      </c>
      <c r="S29" s="5">
        <v>25</v>
      </c>
      <c r="T29" s="5">
        <v>207837</v>
      </c>
      <c r="U29" s="5">
        <v>26500</v>
      </c>
      <c r="V29" s="5">
        <v>39897</v>
      </c>
      <c r="W29" s="5">
        <v>39</v>
      </c>
      <c r="X29" s="5">
        <v>65</v>
      </c>
      <c r="Y29" s="5">
        <v>100</v>
      </c>
      <c r="Z29" s="5">
        <v>106</v>
      </c>
      <c r="AA29" s="5">
        <v>72</v>
      </c>
      <c r="AB29" s="5">
        <v>32</v>
      </c>
      <c r="AC29" s="5">
        <v>6</v>
      </c>
      <c r="AD29" s="5">
        <v>1</v>
      </c>
      <c r="AE29" s="5">
        <v>175815</v>
      </c>
      <c r="AF29" s="5">
        <v>0</v>
      </c>
      <c r="AG29" s="5">
        <v>88.6</v>
      </c>
      <c r="AH29" s="20">
        <v>202215</v>
      </c>
      <c r="AI29" s="19">
        <v>272900</v>
      </c>
      <c r="AJ29" s="5">
        <v>135000</v>
      </c>
      <c r="AK29" s="5">
        <v>0.69827705367233939</v>
      </c>
      <c r="AL29" s="5" t="s">
        <v>242</v>
      </c>
      <c r="AM29" s="5">
        <v>0.16705080522526153</v>
      </c>
      <c r="AN29" s="5">
        <v>45600</v>
      </c>
      <c r="AO29" s="5">
        <v>0.20668364449167292</v>
      </c>
      <c r="AP29" s="5">
        <v>56400</v>
      </c>
      <c r="AQ29" s="5">
        <v>0.65791759037027542</v>
      </c>
      <c r="AR29" s="5">
        <v>179500</v>
      </c>
      <c r="AS29" s="5">
        <v>112600</v>
      </c>
      <c r="AT29" s="5">
        <v>0.52445616594654243</v>
      </c>
      <c r="AU29" s="5">
        <v>927000000</v>
      </c>
      <c r="AV29" s="5">
        <v>85600</v>
      </c>
      <c r="AW29" s="5">
        <v>930</v>
      </c>
      <c r="AX29" s="5">
        <v>7.5640649218524453E-2</v>
      </c>
      <c r="AY29" s="5">
        <v>668100</v>
      </c>
      <c r="AZ29" s="5">
        <v>320100</v>
      </c>
      <c r="BA29" s="5">
        <v>0.32877203781409658</v>
      </c>
      <c r="BB29" s="5">
        <v>0.32792418589075156</v>
      </c>
      <c r="BC29" s="5">
        <v>0.11077913933152574</v>
      </c>
      <c r="BD29" s="5">
        <v>0.1814908749888155</v>
      </c>
      <c r="BE29" s="5">
        <v>3.0552751451464626E-2</v>
      </c>
      <c r="BF29" s="5">
        <v>9280</v>
      </c>
      <c r="BG29" s="5">
        <v>34770</v>
      </c>
      <c r="BH29" s="20">
        <v>51050</v>
      </c>
      <c r="BI29" s="19">
        <v>58600</v>
      </c>
      <c r="BJ29" s="5">
        <v>23500</v>
      </c>
      <c r="BK29" s="5">
        <v>25600</v>
      </c>
      <c r="BL29" s="5">
        <v>4600</v>
      </c>
      <c r="BM29" s="95">
        <v>16600</v>
      </c>
      <c r="BN29" s="122">
        <v>140600</v>
      </c>
      <c r="BO29" s="123">
        <v>58900</v>
      </c>
      <c r="BP29" s="123">
        <v>0.68</v>
      </c>
      <c r="BQ29" s="123">
        <v>2</v>
      </c>
      <c r="BR29" s="123">
        <v>3</v>
      </c>
      <c r="BS29" s="123">
        <v>13100</v>
      </c>
      <c r="BT29" s="123">
        <v>0.09</v>
      </c>
      <c r="BU29" s="123">
        <v>28300</v>
      </c>
      <c r="BV29" s="123">
        <v>0.2</v>
      </c>
      <c r="BW29" s="123">
        <v>30200</v>
      </c>
      <c r="BX29" s="123">
        <v>64500</v>
      </c>
      <c r="BY29" s="123">
        <v>0.74</v>
      </c>
      <c r="BZ29" s="123">
        <v>9600</v>
      </c>
      <c r="CA29" s="123">
        <v>1200</v>
      </c>
      <c r="CB29" s="123">
        <v>52900</v>
      </c>
      <c r="CC29" s="123">
        <v>26000</v>
      </c>
      <c r="CD29" s="123">
        <v>4700</v>
      </c>
      <c r="CE29" s="123">
        <v>0.38100000000000001</v>
      </c>
      <c r="CF29" s="123">
        <v>0.17</v>
      </c>
      <c r="CG29" s="123">
        <v>0.48499999999999999</v>
      </c>
      <c r="CH29" s="123">
        <v>0.38900000000000001</v>
      </c>
      <c r="CI29" s="123">
        <v>0.11799999999999999</v>
      </c>
      <c r="CJ29" s="123">
        <v>7.8E-2</v>
      </c>
      <c r="CK29" s="123">
        <v>0.16900000000000001</v>
      </c>
      <c r="CL29" s="123">
        <v>9.8000000000000004E-2</v>
      </c>
      <c r="CM29" s="123">
        <v>0.67</v>
      </c>
      <c r="CN29" s="123">
        <v>321490000</v>
      </c>
      <c r="CO29" s="123">
        <v>38700</v>
      </c>
      <c r="CP29" s="123">
        <v>0.12</v>
      </c>
      <c r="CQ29" s="123">
        <v>0.6</v>
      </c>
      <c r="CR29" s="123">
        <v>0.28000000000000003</v>
      </c>
      <c r="CS29" s="123">
        <v>10700</v>
      </c>
      <c r="CT29" s="124">
        <v>41500</v>
      </c>
      <c r="CU29" s="118">
        <f t="array" ref="CU29">INDEX('Supplemental Data'!B$3:B$53,MATCH($B29,'Supplemental Data'!$A$3:$A$57,0))</f>
        <v>1882000</v>
      </c>
      <c r="CV29" s="21">
        <f t="array" ref="CV29">INDEX('Supplemental Data'!C$3:C$53,MATCH($B29,'Supplemental Data'!$A$3:$A$57,0))</f>
        <v>597000</v>
      </c>
      <c r="CW29" s="21">
        <f t="array" ref="CW29">INDEX('Supplemental Data'!D$3:D$53,MATCH($B29,'Supplemental Data'!$A$3:$A$57,0))</f>
        <v>668000</v>
      </c>
      <c r="CX29" s="21">
        <f t="array" ref="CX29">INDEX('Supplemental Data'!E$3:E$53,MATCH($B29,'Supplemental Data'!$A$3:$A$57,0))</f>
        <v>6500</v>
      </c>
      <c r="CY29" s="11">
        <f t="array" ref="CY29">INDEX('Supplemental Data'!F$3:F$53,MATCH($B29,'Supplemental Data'!$A$3:$A$57,0))</f>
        <v>417500000</v>
      </c>
      <c r="CZ29" s="11">
        <f t="array" ref="CZ29">INDEX('Supplemental Data'!G$3:G$53,MATCH($B29,'Supplemental Data'!$A$3:$A$57,0))</f>
        <v>191600000</v>
      </c>
      <c r="DA29" s="11">
        <f t="array" ref="DA29">INDEX('Supplemental Data'!H$3:H$53,MATCH($B29,'Supplemental Data'!$A$3:$A$57,0))</f>
        <v>175100000</v>
      </c>
      <c r="DB29" s="11">
        <f t="array" ref="DB29">INDEX('Supplemental Data'!I$3:I$53,MATCH($B29,'Supplemental Data'!$A$3:$A$57,0))</f>
        <v>10500000</v>
      </c>
      <c r="DC29" s="11">
        <f t="array" ref="DC29">INDEX('Supplemental Data'!J$3:J$53,MATCH($B29,'Supplemental Data'!$A$3:$A$57,0))</f>
        <v>5400000</v>
      </c>
      <c r="DD29" s="11">
        <f t="array" ref="DD29">INDEX('Supplemental Data'!K$3:K$53,MATCH($B29,'Supplemental Data'!$A$3:$A$57,0))</f>
        <v>3200000</v>
      </c>
      <c r="DE29" s="11">
        <f t="array" ref="DE29">INDEX('Supplemental Data'!L$3:L$53,MATCH($B29,'Supplemental Data'!$A$3:$A$57,0))</f>
        <v>21500000</v>
      </c>
      <c r="DF29" s="11">
        <f t="array" ref="DF29">INDEX('Supplemental Data'!M$3:M$53,MATCH($B29,'Supplemental Data'!$A$3:$A$57,0))</f>
        <v>6800000</v>
      </c>
      <c r="DG29" s="11">
        <f t="array" ref="DG29">INDEX('Supplemental Data'!N$3:N$53,MATCH($B29,'Supplemental Data'!$A$3:$A$57,0))</f>
        <v>95400000</v>
      </c>
      <c r="DH29" s="122">
        <v>0.14699999999999999</v>
      </c>
      <c r="DI29" s="93">
        <v>0.61099999999999999</v>
      </c>
      <c r="DJ29" s="93">
        <v>0.19700000000000001</v>
      </c>
      <c r="DK29" s="93">
        <v>0.10100000000000001</v>
      </c>
      <c r="DL29" s="93">
        <v>3.1E-2</v>
      </c>
      <c r="DM29" s="93">
        <v>8.9999999999999993E-3</v>
      </c>
      <c r="DN29" s="93">
        <v>0</v>
      </c>
      <c r="DO29" s="93">
        <f>SUM(DM29:DN29)</f>
        <v>8.9999999999999993E-3</v>
      </c>
      <c r="DP29" s="96">
        <v>0.05</v>
      </c>
      <c r="DQ29" s="133">
        <v>0.05</v>
      </c>
      <c r="DR29" s="93">
        <v>0.01</v>
      </c>
      <c r="DS29" s="93">
        <v>1E-3</v>
      </c>
      <c r="DT29" s="93">
        <v>0.38</v>
      </c>
      <c r="DU29" s="93">
        <v>0.11</v>
      </c>
      <c r="DV29" s="93">
        <v>0</v>
      </c>
      <c r="DW29" s="93">
        <v>0.13</v>
      </c>
      <c r="DX29" s="93">
        <v>0.26</v>
      </c>
      <c r="DY29" s="96">
        <v>0.06</v>
      </c>
      <c r="DZ29" s="140">
        <v>0</v>
      </c>
    </row>
    <row r="30" spans="1:130" ht="13.9" thickBot="1">
      <c r="A30" t="str">
        <f>IFERROR(INDEX($A$57:$A$60,MATCH($C30,E$57:E$60,0)),"Not Included")</f>
        <v>HousingLow ROR_OverallHigh ROR</v>
      </c>
      <c r="B30" s="159" t="s">
        <v>272</v>
      </c>
      <c r="C30" s="12">
        <f>IF(AND(E30=0,F30=0),1,IF(AND(E30=0,F30=1),2,IF(AND(E30=1,F30=0),4,3)))</f>
        <v>2</v>
      </c>
      <c r="D30" s="12">
        <f>IF(AND(E30=0,F30=0),1,IF(AND(E30=0,F30=1),2,IF(AND(E30=1,F30=0,G30&gt;5),4,IF(AND(E30=1,F30=1,G30&gt;5),3,"Not Inlcuded"))))</f>
        <v>2</v>
      </c>
      <c r="E30" s="12">
        <f>IF(I30&gt;$I$54,1,0)</f>
        <v>0</v>
      </c>
      <c r="F30" s="12">
        <f>IF(L30&gt;$L$54,1,0)</f>
        <v>1</v>
      </c>
      <c r="G30" s="109">
        <v>7</v>
      </c>
      <c r="H30" s="103">
        <v>736376</v>
      </c>
      <c r="I30" s="103">
        <v>9.5060132323704204E-3</v>
      </c>
      <c r="J30" s="103">
        <v>26</v>
      </c>
      <c r="K30" s="103">
        <v>2270</v>
      </c>
      <c r="L30" s="103">
        <v>3.0826642910686899</v>
      </c>
      <c r="M30" s="103">
        <v>17</v>
      </c>
      <c r="N30" s="104">
        <v>21932</v>
      </c>
      <c r="O30" s="104">
        <f>N30/H30*1000</f>
        <v>29.783697458906861</v>
      </c>
      <c r="P30" s="106">
        <v>1007</v>
      </c>
      <c r="Q30" s="110">
        <f>P30/N30</f>
        <v>4.5914645267189497E-2</v>
      </c>
      <c r="R30" s="95">
        <v>760</v>
      </c>
      <c r="S30" s="5">
        <v>26</v>
      </c>
      <c r="T30" s="5">
        <v>57191</v>
      </c>
      <c r="U30" s="5">
        <v>26500</v>
      </c>
      <c r="V30" s="5">
        <v>34415</v>
      </c>
      <c r="W30" s="5">
        <v>40</v>
      </c>
      <c r="X30" s="5">
        <v>88</v>
      </c>
      <c r="Y30" s="5">
        <v>104</v>
      </c>
      <c r="Z30" s="5">
        <v>104</v>
      </c>
      <c r="AA30" s="5">
        <v>65</v>
      </c>
      <c r="AB30" s="5">
        <v>14</v>
      </c>
      <c r="AC30" s="5">
        <v>2</v>
      </c>
      <c r="AD30" s="5">
        <v>1</v>
      </c>
      <c r="AE30" s="5">
        <v>16514</v>
      </c>
      <c r="AF30" s="5">
        <v>0</v>
      </c>
      <c r="AG30" s="5">
        <v>76</v>
      </c>
      <c r="AH30" s="20">
        <v>152885</v>
      </c>
      <c r="AI30" s="19">
        <v>72800</v>
      </c>
      <c r="AJ30" s="5">
        <v>43000</v>
      </c>
      <c r="AK30" s="5">
        <v>0.75858417552984414</v>
      </c>
      <c r="AL30" s="5" t="s">
        <v>240</v>
      </c>
      <c r="AM30" s="5">
        <v>0.23972931794160846</v>
      </c>
      <c r="AN30" s="5">
        <v>17500</v>
      </c>
      <c r="AO30" s="5">
        <v>0.27187624394328302</v>
      </c>
      <c r="AP30" s="5">
        <v>19800</v>
      </c>
      <c r="AQ30" s="5">
        <v>0.51834516080326132</v>
      </c>
      <c r="AR30" s="5">
        <v>37700</v>
      </c>
      <c r="AS30" s="5">
        <v>23800</v>
      </c>
      <c r="AT30" s="5">
        <v>0.5</v>
      </c>
      <c r="AU30" s="5">
        <v>229000000</v>
      </c>
      <c r="AV30" s="5">
        <v>31100</v>
      </c>
      <c r="AW30" s="5">
        <v>810</v>
      </c>
      <c r="AX30" s="5">
        <v>5.5140731687929323E-2</v>
      </c>
      <c r="AY30" s="5">
        <v>149300</v>
      </c>
      <c r="AZ30" s="5">
        <v>78100</v>
      </c>
      <c r="BA30" s="5">
        <v>0.26725820355291724</v>
      </c>
      <c r="BB30" s="5">
        <v>0.41572078252155353</v>
      </c>
      <c r="BC30" s="5">
        <v>0.12450053763329962</v>
      </c>
      <c r="BD30" s="5">
        <v>0.19184486193578951</v>
      </c>
      <c r="BE30" s="5">
        <v>3.2097083959720649E-2</v>
      </c>
      <c r="BF30" s="5">
        <v>2650</v>
      </c>
      <c r="BG30" s="5">
        <v>7300</v>
      </c>
      <c r="BH30" s="20">
        <v>57250</v>
      </c>
      <c r="BI30" s="19">
        <v>20100</v>
      </c>
      <c r="BJ30" s="5">
        <v>3800</v>
      </c>
      <c r="BK30" s="5">
        <v>10900</v>
      </c>
      <c r="BL30" s="5">
        <v>1200</v>
      </c>
      <c r="BM30" s="95">
        <v>5900</v>
      </c>
      <c r="BN30" s="122">
        <v>42700</v>
      </c>
      <c r="BO30" s="123">
        <v>20800</v>
      </c>
      <c r="BP30" s="123">
        <v>0.72</v>
      </c>
      <c r="BQ30" s="123">
        <v>1</v>
      </c>
      <c r="BR30" s="123">
        <v>2</v>
      </c>
      <c r="BS30" s="123">
        <v>4700</v>
      </c>
      <c r="BT30" s="123">
        <v>0.11</v>
      </c>
      <c r="BU30" s="123">
        <v>11100</v>
      </c>
      <c r="BV30" s="123">
        <v>0.26</v>
      </c>
      <c r="BW30" s="123">
        <v>8300</v>
      </c>
      <c r="BX30" s="123">
        <v>18400</v>
      </c>
      <c r="BY30" s="123">
        <v>0.68</v>
      </c>
      <c r="BZ30" s="123">
        <v>3100</v>
      </c>
      <c r="CA30" s="123">
        <v>200</v>
      </c>
      <c r="CB30" s="123">
        <v>13600</v>
      </c>
      <c r="CC30" s="123">
        <v>6700</v>
      </c>
      <c r="CD30" s="123">
        <v>1600</v>
      </c>
      <c r="CE30" s="123">
        <v>0.38100000000000001</v>
      </c>
      <c r="CF30" s="123">
        <v>0.17</v>
      </c>
      <c r="CG30" s="123">
        <v>0.48499999999999999</v>
      </c>
      <c r="CH30" s="123">
        <v>0.38900000000000001</v>
      </c>
      <c r="CI30" s="123">
        <v>0.11799999999999999</v>
      </c>
      <c r="CJ30" s="123">
        <v>7.8E-2</v>
      </c>
      <c r="CK30" s="123">
        <v>0.16900000000000001</v>
      </c>
      <c r="CL30" s="123">
        <v>9.8000000000000004E-2</v>
      </c>
      <c r="CM30" s="123">
        <v>0.67</v>
      </c>
      <c r="CN30" s="123">
        <v>86739000</v>
      </c>
      <c r="CO30" s="123">
        <v>16700</v>
      </c>
      <c r="CP30" s="123">
        <v>0.2</v>
      </c>
      <c r="CQ30" s="123">
        <v>0.4</v>
      </c>
      <c r="CR30" s="123">
        <v>0.39</v>
      </c>
      <c r="CS30" s="123">
        <v>5500</v>
      </c>
      <c r="CT30" s="124">
        <v>49300</v>
      </c>
      <c r="CU30" s="118">
        <f t="array" ref="CU30">INDEX('Supplemental Data'!B$3:B$53,MATCH($B30,'Supplemental Data'!$A$3:$A$57,0))</f>
        <v>525000</v>
      </c>
      <c r="CV30" s="21">
        <f t="array" ref="CV30">INDEX('Supplemental Data'!C$3:C$53,MATCH($B30,'Supplemental Data'!$A$3:$A$57,0))</f>
        <v>136000</v>
      </c>
      <c r="CW30" s="21">
        <f t="array" ref="CW30">INDEX('Supplemental Data'!D$3:D$53,MATCH($B30,'Supplemental Data'!$A$3:$A$57,0))</f>
        <v>149000</v>
      </c>
      <c r="CX30" s="21">
        <f t="array" ref="CX30">INDEX('Supplemental Data'!E$3:E$53,MATCH($B30,'Supplemental Data'!$A$3:$A$57,0))</f>
        <v>1600</v>
      </c>
      <c r="CY30" s="11">
        <f t="array" ref="CY30">INDEX('Supplemental Data'!F$3:F$53,MATCH($B30,'Supplemental Data'!$A$3:$A$57,0))</f>
        <v>108100000</v>
      </c>
      <c r="CZ30" s="11">
        <f t="array" ref="CZ30">INDEX('Supplemental Data'!G$3:G$53,MATCH($B30,'Supplemental Data'!$A$3:$A$57,0))</f>
        <v>69900000</v>
      </c>
      <c r="DA30" s="11">
        <f t="array" ref="DA30">INDEX('Supplemental Data'!H$3:H$53,MATCH($B30,'Supplemental Data'!$A$3:$A$57,0))</f>
        <v>14500000</v>
      </c>
      <c r="DB30" s="11">
        <f t="array" ref="DB30">INDEX('Supplemental Data'!I$3:I$53,MATCH($B30,'Supplemental Data'!$A$3:$A$57,0))</f>
        <v>2100000</v>
      </c>
      <c r="DC30" s="11">
        <f t="array" ref="DC30">INDEX('Supplemental Data'!J$3:J$53,MATCH($B30,'Supplemental Data'!$A$3:$A$57,0))</f>
        <v>700000</v>
      </c>
      <c r="DD30" s="11">
        <f t="array" ref="DD30">INDEX('Supplemental Data'!K$3:K$53,MATCH($B30,'Supplemental Data'!$A$3:$A$57,0))</f>
        <v>200000</v>
      </c>
      <c r="DE30" s="11">
        <f t="array" ref="DE30">INDEX('Supplemental Data'!L$3:L$53,MATCH($B30,'Supplemental Data'!$A$3:$A$57,0))</f>
        <v>4500000</v>
      </c>
      <c r="DF30" s="11">
        <f t="array" ref="DF30">INDEX('Supplemental Data'!M$3:M$53,MATCH($B30,'Supplemental Data'!$A$3:$A$57,0))</f>
        <v>3300000</v>
      </c>
      <c r="DG30" s="11">
        <f t="array" ref="DG30">INDEX('Supplemental Data'!N$3:N$53,MATCH($B30,'Supplemental Data'!$A$3:$A$57,0))</f>
        <v>26000000</v>
      </c>
      <c r="DH30" s="122">
        <v>0.115</v>
      </c>
      <c r="DI30" s="93">
        <v>0.83099999999999996</v>
      </c>
      <c r="DJ30" s="93">
        <v>3.4000000000000002E-2</v>
      </c>
      <c r="DK30" s="93">
        <v>6.7000000000000004E-2</v>
      </c>
      <c r="DL30" s="93">
        <v>2.3E-2</v>
      </c>
      <c r="DM30" s="93">
        <v>3.0000000000000001E-3</v>
      </c>
      <c r="DN30" s="93">
        <v>1E-3</v>
      </c>
      <c r="DO30" s="93">
        <f>SUM(DM30:DN30)</f>
        <v>4.0000000000000001E-3</v>
      </c>
      <c r="DP30" s="96">
        <v>4.1000000000000002E-2</v>
      </c>
      <c r="DQ30" s="133">
        <v>0.15</v>
      </c>
      <c r="DR30" s="93">
        <v>0.03</v>
      </c>
      <c r="DS30" s="93">
        <v>1E-3</v>
      </c>
      <c r="DT30" s="93">
        <v>0.25</v>
      </c>
      <c r="DU30" s="93">
        <v>7.0000000000000007E-2</v>
      </c>
      <c r="DV30" s="93">
        <v>0.12</v>
      </c>
      <c r="DW30" s="93">
        <v>0</v>
      </c>
      <c r="DX30" s="93">
        <v>0.3</v>
      </c>
      <c r="DY30" s="96">
        <v>0.08</v>
      </c>
      <c r="DZ30" s="140">
        <v>24</v>
      </c>
    </row>
    <row r="31" spans="1:130" ht="13.9" thickBot="1">
      <c r="A31" t="str">
        <f>IFERROR(INDEX($A$57:$A$60,MATCH($C31,E$57:E$60,0)),"Not Included")</f>
        <v>HousingHigh ROR_OverallLOW ROR</v>
      </c>
      <c r="B31" s="159" t="s">
        <v>273</v>
      </c>
      <c r="C31" s="12">
        <f>IF(AND(E31=0,F31=0),1,IF(AND(E31=0,F31=1),2,IF(AND(E31=1,F31=0),4,3)))</f>
        <v>4</v>
      </c>
      <c r="D31" s="12">
        <f>IF(AND(E31=0,F31=0),1,IF(AND(E31=0,F31=1),2,IF(AND(E31=1,F31=0,G31&gt;5),4,IF(AND(E31=1,F31=1,G31&gt;5),3,"Not Inlcuded"))))</f>
        <v>4</v>
      </c>
      <c r="E31" s="12">
        <f>IF(I31&gt;$I$54,1,0)</f>
        <v>1</v>
      </c>
      <c r="F31" s="12">
        <f>IF(L31&gt;$L$54,1,0)</f>
        <v>0</v>
      </c>
      <c r="G31" s="109">
        <v>7</v>
      </c>
      <c r="H31" s="103">
        <v>729710</v>
      </c>
      <c r="I31" s="103">
        <v>9.59285195488618E-3</v>
      </c>
      <c r="J31" s="103">
        <v>25</v>
      </c>
      <c r="K31" s="103">
        <v>858</v>
      </c>
      <c r="L31" s="103">
        <v>1.1758095681846199</v>
      </c>
      <c r="M31" s="103">
        <v>46</v>
      </c>
      <c r="N31" s="104">
        <v>5041</v>
      </c>
      <c r="O31" s="104">
        <f>N31/H31*1000</f>
        <v>6.9082238149401816</v>
      </c>
      <c r="P31" s="106">
        <v>460</v>
      </c>
      <c r="Q31" s="110">
        <f>P31/N31</f>
        <v>9.1251735766712957E-2</v>
      </c>
      <c r="R31" s="95">
        <v>1348</v>
      </c>
      <c r="S31" s="5">
        <v>30</v>
      </c>
      <c r="T31" s="5">
        <v>89013</v>
      </c>
      <c r="U31" s="5">
        <v>32130</v>
      </c>
      <c r="V31" s="5">
        <v>57820</v>
      </c>
      <c r="W31" s="5">
        <v>37</v>
      </c>
      <c r="X31" s="5">
        <v>61</v>
      </c>
      <c r="Y31" s="5">
        <v>96</v>
      </c>
      <c r="Z31" s="5">
        <v>101</v>
      </c>
      <c r="AA31" s="5">
        <v>68</v>
      </c>
      <c r="AB31" s="5">
        <v>26</v>
      </c>
      <c r="AC31" s="5">
        <v>3</v>
      </c>
      <c r="AD31" s="5">
        <v>2</v>
      </c>
      <c r="AE31" s="5">
        <v>19978</v>
      </c>
      <c r="AF31" s="5">
        <v>1</v>
      </c>
      <c r="AG31" s="5">
        <v>134.6</v>
      </c>
      <c r="AH31" s="20">
        <v>255555</v>
      </c>
      <c r="AI31" s="19">
        <v>159400</v>
      </c>
      <c r="AJ31" s="5">
        <v>82000</v>
      </c>
      <c r="AK31" s="5">
        <v>0.66004293940995096</v>
      </c>
      <c r="AL31" s="5" t="s">
        <v>242</v>
      </c>
      <c r="AM31" s="5">
        <v>0.21768361900819708</v>
      </c>
      <c r="AN31" s="5">
        <v>34700</v>
      </c>
      <c r="AO31" s="5">
        <v>0.24236893764072073</v>
      </c>
      <c r="AP31" s="5">
        <v>38600</v>
      </c>
      <c r="AQ31" s="5">
        <v>0.54431880185892489</v>
      </c>
      <c r="AR31" s="5">
        <v>86700</v>
      </c>
      <c r="AS31" s="5">
        <v>48000</v>
      </c>
      <c r="AT31" s="5">
        <v>0.60505442985132141</v>
      </c>
      <c r="AU31" s="5">
        <v>904000000</v>
      </c>
      <c r="AV31" s="5">
        <v>5900</v>
      </c>
      <c r="AW31" s="5">
        <v>1180</v>
      </c>
      <c r="AX31" s="5">
        <v>0.11432917497154606</v>
      </c>
      <c r="AY31" s="5">
        <v>258000</v>
      </c>
      <c r="AZ31" s="5">
        <v>123900</v>
      </c>
      <c r="BA31" s="5">
        <v>0.31459506817027644</v>
      </c>
      <c r="BB31" s="5">
        <v>0.34297964389413738</v>
      </c>
      <c r="BC31" s="5">
        <v>0.13207627627860458</v>
      </c>
      <c r="BD31" s="5">
        <v>0.18569373965428346</v>
      </c>
      <c r="BE31" s="5">
        <v>2.5473237787693299E-2</v>
      </c>
      <c r="BF31" s="5">
        <v>2910</v>
      </c>
      <c r="BG31" s="5">
        <v>4720</v>
      </c>
      <c r="BH31" s="20">
        <v>71900</v>
      </c>
      <c r="BI31" s="19">
        <v>37900</v>
      </c>
      <c r="BJ31" s="5">
        <v>12300</v>
      </c>
      <c r="BK31" s="5">
        <v>22400</v>
      </c>
      <c r="BL31" s="5">
        <v>2100</v>
      </c>
      <c r="BM31" s="95">
        <v>1800</v>
      </c>
      <c r="BN31" s="122">
        <v>87000</v>
      </c>
      <c r="BO31" s="123">
        <v>37000</v>
      </c>
      <c r="BP31" s="123">
        <v>0.61</v>
      </c>
      <c r="BQ31" s="123">
        <v>7</v>
      </c>
      <c r="BR31" s="123">
        <v>10</v>
      </c>
      <c r="BS31" s="123">
        <v>8600</v>
      </c>
      <c r="BT31" s="123">
        <v>0.1</v>
      </c>
      <c r="BU31" s="123">
        <v>17200</v>
      </c>
      <c r="BV31" s="123">
        <v>0.2</v>
      </c>
      <c r="BW31" s="123">
        <v>17200</v>
      </c>
      <c r="BX31" s="123">
        <v>34300</v>
      </c>
      <c r="BY31" s="123">
        <v>0.69</v>
      </c>
      <c r="BZ31" s="123">
        <v>3900</v>
      </c>
      <c r="CA31" s="123">
        <v>500</v>
      </c>
      <c r="CB31" s="123">
        <v>7800</v>
      </c>
      <c r="CC31" s="123">
        <v>3800</v>
      </c>
      <c r="CD31" s="123">
        <v>2900</v>
      </c>
      <c r="CE31" s="123">
        <v>0.38100000000000001</v>
      </c>
      <c r="CF31" s="123">
        <v>0.17</v>
      </c>
      <c r="CG31" s="123">
        <v>0.48499999999999999</v>
      </c>
      <c r="CH31" s="123">
        <v>0.38900000000000001</v>
      </c>
      <c r="CI31" s="123">
        <v>0.11799999999999999</v>
      </c>
      <c r="CJ31" s="123">
        <v>7.8E-2</v>
      </c>
      <c r="CK31" s="123">
        <v>0.16900000000000001</v>
      </c>
      <c r="CL31" s="123">
        <v>9.8000000000000004E-2</v>
      </c>
      <c r="CM31" s="123">
        <v>0.73</v>
      </c>
      <c r="CN31" s="123">
        <v>362752000</v>
      </c>
      <c r="CO31" s="123">
        <v>2200</v>
      </c>
      <c r="CP31" s="123">
        <v>0.72</v>
      </c>
      <c r="CQ31" s="123">
        <v>0.26</v>
      </c>
      <c r="CR31" s="123">
        <v>0.03</v>
      </c>
      <c r="CS31" s="123">
        <v>7900</v>
      </c>
      <c r="CT31" s="124">
        <v>59200</v>
      </c>
      <c r="CU31" s="118">
        <f t="array" ref="CU31">INDEX('Supplemental Data'!B$3:B$53,MATCH($B31,'Supplemental Data'!$A$3:$A$57,0))</f>
        <v>666000</v>
      </c>
      <c r="CV31" s="21">
        <f t="array" ref="CV31">INDEX('Supplemental Data'!C$3:C$53,MATCH($B31,'Supplemental Data'!$A$3:$A$57,0))</f>
        <v>206000</v>
      </c>
      <c r="CW31" s="21">
        <f t="array" ref="CW31">INDEX('Supplemental Data'!D$3:D$53,MATCH($B31,'Supplemental Data'!$A$3:$A$57,0))</f>
        <v>258000</v>
      </c>
      <c r="CX31" s="21">
        <f t="array" ref="CX31">INDEX('Supplemental Data'!E$3:E$53,MATCH($B31,'Supplemental Data'!$A$3:$A$57,0))</f>
        <v>6500</v>
      </c>
      <c r="CY31" s="11">
        <f t="array" ref="CY31">INDEX('Supplemental Data'!F$3:F$53,MATCH($B31,'Supplemental Data'!$A$3:$A$57,0))</f>
        <v>462400000</v>
      </c>
      <c r="CZ31" s="11">
        <f t="array" ref="CZ31">INDEX('Supplemental Data'!G$3:G$53,MATCH($B31,'Supplemental Data'!$A$3:$A$57,0))</f>
        <v>278900000</v>
      </c>
      <c r="DA31" s="11">
        <f t="array" ref="DA31">INDEX('Supplemental Data'!H$3:H$53,MATCH($B31,'Supplemental Data'!$A$3:$A$57,0))</f>
        <v>87700000</v>
      </c>
      <c r="DB31" s="11">
        <f t="array" ref="DB31">INDEX('Supplemental Data'!I$3:I$53,MATCH($B31,'Supplemental Data'!$A$3:$A$57,0))</f>
        <v>13700000</v>
      </c>
      <c r="DC31" s="11">
        <f t="array" ref="DC31">INDEX('Supplemental Data'!J$3:J$53,MATCH($B31,'Supplemental Data'!$A$3:$A$57,0))</f>
        <v>2300000</v>
      </c>
      <c r="DD31" s="11">
        <f t="array" ref="DD31">INDEX('Supplemental Data'!K$3:K$53,MATCH($B31,'Supplemental Data'!$A$3:$A$57,0))</f>
        <v>1800000</v>
      </c>
      <c r="DE31" s="11">
        <f t="array" ref="DE31">INDEX('Supplemental Data'!L$3:L$53,MATCH($B31,'Supplemental Data'!$A$3:$A$57,0))</f>
        <v>44300000</v>
      </c>
      <c r="DF31" s="11">
        <f t="array" ref="DF31">INDEX('Supplemental Data'!M$3:M$53,MATCH($B31,'Supplemental Data'!$A$3:$A$57,0))</f>
        <v>3500000</v>
      </c>
      <c r="DG31" s="11">
        <f t="array" ref="DG31">INDEX('Supplemental Data'!N$3:N$53,MATCH($B31,'Supplemental Data'!$A$3:$A$57,0))</f>
        <v>9600000</v>
      </c>
      <c r="DH31" s="122">
        <v>9.9000000000000005E-2</v>
      </c>
      <c r="DI31" s="93">
        <v>0.628</v>
      </c>
      <c r="DJ31" s="93">
        <v>9.7000000000000003E-2</v>
      </c>
      <c r="DK31" s="93">
        <v>0.17799999999999999</v>
      </c>
      <c r="DL31" s="93">
        <v>4.7E-2</v>
      </c>
      <c r="DM31" s="93">
        <v>1E-3</v>
      </c>
      <c r="DN31" s="93">
        <v>0</v>
      </c>
      <c r="DO31" s="93">
        <f>SUM(DM31:DN31)</f>
        <v>1E-3</v>
      </c>
      <c r="DP31" s="96">
        <v>4.9000000000000002E-2</v>
      </c>
      <c r="DQ31" s="133">
        <v>0.06</v>
      </c>
      <c r="DR31" s="93">
        <v>0.02</v>
      </c>
      <c r="DS31" s="93">
        <v>0.04</v>
      </c>
      <c r="DT31" s="93">
        <v>0.12</v>
      </c>
      <c r="DU31" s="93">
        <v>0.21</v>
      </c>
      <c r="DV31" s="93">
        <v>0.11</v>
      </c>
      <c r="DW31" s="93">
        <v>0.14000000000000001</v>
      </c>
      <c r="DX31" s="93">
        <v>0.15</v>
      </c>
      <c r="DY31" s="96">
        <v>0.15</v>
      </c>
      <c r="DZ31" s="140">
        <v>348</v>
      </c>
    </row>
    <row r="32" spans="1:130" ht="13.9" thickBot="1">
      <c r="A32" t="str">
        <f>IFERROR(INDEX($A$57:$A$60,MATCH($C32,E$57:E$60,0)),"Not Included")</f>
        <v>HousingHigh ROR_OverallLOW ROR</v>
      </c>
      <c r="B32" s="159" t="s">
        <v>274</v>
      </c>
      <c r="C32" s="12">
        <f>IF(AND(E32=0,F32=0),1,IF(AND(E32=0,F32=1),2,IF(AND(E32=1,F32=0),4,3)))</f>
        <v>4</v>
      </c>
      <c r="D32" s="12">
        <f>IF(AND(E32=0,F32=0),1,IF(AND(E32=0,F32=1),2,IF(AND(E32=1,F32=0,G32&gt;5),4,IF(AND(E32=1,F32=1,G32&gt;5),3,"Not Inlcuded"))))</f>
        <v>4</v>
      </c>
      <c r="E32" s="12">
        <f>IF(I32&gt;$I$54,1,0)</f>
        <v>1</v>
      </c>
      <c r="F32" s="12">
        <f>IF(L32&gt;$L$54,1,0)</f>
        <v>0</v>
      </c>
      <c r="G32" s="109">
        <v>14</v>
      </c>
      <c r="H32" s="103">
        <v>1363304</v>
      </c>
      <c r="I32" s="103">
        <v>1.02691696056052E-2</v>
      </c>
      <c r="J32" s="103">
        <v>23</v>
      </c>
      <c r="K32" s="103">
        <v>1224</v>
      </c>
      <c r="L32" s="103">
        <v>0.89781882837576898</v>
      </c>
      <c r="M32" s="103">
        <v>51</v>
      </c>
      <c r="N32" s="104">
        <v>5493</v>
      </c>
      <c r="O32" s="104">
        <f>N32/H32*1000</f>
        <v>4.0291820459706713</v>
      </c>
      <c r="P32" s="106">
        <v>220</v>
      </c>
      <c r="Q32" s="110">
        <f>P32/N32</f>
        <v>4.0050973966866923E-2</v>
      </c>
      <c r="R32" s="95">
        <v>1256</v>
      </c>
      <c r="S32" s="5">
        <v>27</v>
      </c>
      <c r="T32" s="5">
        <v>146085</v>
      </c>
      <c r="U32" s="5">
        <v>33680</v>
      </c>
      <c r="V32" s="5">
        <v>60183</v>
      </c>
      <c r="W32" s="5">
        <v>30</v>
      </c>
      <c r="X32" s="5">
        <v>56</v>
      </c>
      <c r="Y32" s="5">
        <v>98</v>
      </c>
      <c r="Z32" s="5">
        <v>103</v>
      </c>
      <c r="AA32" s="5">
        <v>75</v>
      </c>
      <c r="AB32" s="5">
        <v>29</v>
      </c>
      <c r="AC32" s="5">
        <v>4</v>
      </c>
      <c r="AD32" s="5">
        <v>1</v>
      </c>
      <c r="AE32" s="5">
        <v>558758</v>
      </c>
      <c r="AF32" s="5">
        <v>1</v>
      </c>
      <c r="AG32" s="5">
        <v>165.9</v>
      </c>
      <c r="AH32" s="20">
        <v>308041</v>
      </c>
      <c r="AI32" s="19">
        <v>200700</v>
      </c>
      <c r="AJ32" s="5">
        <v>100000</v>
      </c>
      <c r="AK32" s="5">
        <v>0.68517056820024869</v>
      </c>
      <c r="AL32" s="5" t="s">
        <v>242</v>
      </c>
      <c r="AM32" s="5">
        <v>0.18620902629389996</v>
      </c>
      <c r="AN32" s="5">
        <v>37400</v>
      </c>
      <c r="AO32" s="5">
        <v>0.26435356055964815</v>
      </c>
      <c r="AP32" s="5">
        <v>53100</v>
      </c>
      <c r="AQ32" s="5">
        <v>0.58826810912043193</v>
      </c>
      <c r="AR32" s="5">
        <v>118100</v>
      </c>
      <c r="AS32" s="5">
        <v>66400</v>
      </c>
      <c r="AT32" s="5">
        <v>0.56878912390039438</v>
      </c>
      <c r="AU32" s="5">
        <v>1157000000</v>
      </c>
      <c r="AV32" s="5">
        <v>7100</v>
      </c>
      <c r="AW32" s="5">
        <v>1400</v>
      </c>
      <c r="AX32" s="5">
        <v>0.31363064654734341</v>
      </c>
      <c r="AY32" s="5">
        <v>399500</v>
      </c>
      <c r="AZ32" s="5">
        <v>182000</v>
      </c>
      <c r="BA32" s="5">
        <v>0.33408599360623986</v>
      </c>
      <c r="BB32" s="5">
        <v>0.35767743460641416</v>
      </c>
      <c r="BC32" s="5">
        <v>0.12819458598342071</v>
      </c>
      <c r="BD32" s="5">
        <v>0.16934387204161466</v>
      </c>
      <c r="BE32" s="5">
        <v>3.2563474054678368E-2</v>
      </c>
      <c r="BF32" s="5">
        <v>6360</v>
      </c>
      <c r="BG32" s="5">
        <v>16200</v>
      </c>
      <c r="BH32" s="20">
        <v>71900</v>
      </c>
      <c r="BI32" s="19">
        <v>48200</v>
      </c>
      <c r="BJ32" s="5">
        <v>10000</v>
      </c>
      <c r="BK32" s="5">
        <v>26100</v>
      </c>
      <c r="BL32" s="5">
        <v>4300</v>
      </c>
      <c r="BM32" s="95">
        <v>3000</v>
      </c>
      <c r="BN32" s="122">
        <v>114600</v>
      </c>
      <c r="BO32" s="123">
        <v>47600</v>
      </c>
      <c r="BP32" s="123">
        <v>0.66</v>
      </c>
      <c r="BQ32" s="123">
        <v>7</v>
      </c>
      <c r="BR32" s="123">
        <v>10</v>
      </c>
      <c r="BS32" s="123">
        <v>11600</v>
      </c>
      <c r="BT32" s="123">
        <v>0.1</v>
      </c>
      <c r="BU32" s="123">
        <v>27200</v>
      </c>
      <c r="BV32" s="123">
        <v>0.24</v>
      </c>
      <c r="BW32" s="123">
        <v>22000</v>
      </c>
      <c r="BX32" s="123">
        <v>47100</v>
      </c>
      <c r="BY32" s="123">
        <v>0.7</v>
      </c>
      <c r="BZ32" s="123">
        <v>7700</v>
      </c>
      <c r="CA32" s="123">
        <v>1400</v>
      </c>
      <c r="CB32" s="123">
        <v>32500</v>
      </c>
      <c r="CC32" s="123">
        <v>16000</v>
      </c>
      <c r="CD32" s="123">
        <v>3800</v>
      </c>
      <c r="CE32" s="123">
        <v>0.38100000000000001</v>
      </c>
      <c r="CF32" s="123">
        <v>0.17</v>
      </c>
      <c r="CG32" s="123">
        <v>0.48499999999999999</v>
      </c>
      <c r="CH32" s="123">
        <v>0.38900000000000001</v>
      </c>
      <c r="CI32" s="123">
        <v>0.11799999999999999</v>
      </c>
      <c r="CJ32" s="123">
        <v>7.8E-2</v>
      </c>
      <c r="CK32" s="123">
        <v>0.16900000000000001</v>
      </c>
      <c r="CL32" s="123">
        <v>9.8000000000000004E-2</v>
      </c>
      <c r="CM32" s="123">
        <v>0.71</v>
      </c>
      <c r="CN32" s="123">
        <v>518544000</v>
      </c>
      <c r="CO32" s="123">
        <v>2300</v>
      </c>
      <c r="CP32" s="123">
        <v>0.64</v>
      </c>
      <c r="CQ32" s="123">
        <v>0.34</v>
      </c>
      <c r="CR32" s="123">
        <v>0.02</v>
      </c>
      <c r="CS32" s="123">
        <v>15700</v>
      </c>
      <c r="CT32" s="124">
        <v>59200</v>
      </c>
      <c r="CU32" s="118">
        <f t="array" ref="CU32">INDEX('Supplemental Data'!B$3:B$53,MATCH($B32,'Supplemental Data'!$A$3:$A$57,0))</f>
        <v>984000</v>
      </c>
      <c r="CV32" s="21">
        <f t="array" ref="CV32">INDEX('Supplemental Data'!C$3:C$53,MATCH($B32,'Supplemental Data'!$A$3:$A$57,0))</f>
        <v>323000</v>
      </c>
      <c r="CW32" s="21">
        <f t="array" ref="CW32">INDEX('Supplemental Data'!D$3:D$53,MATCH($B32,'Supplemental Data'!$A$3:$A$57,0))</f>
        <v>400000</v>
      </c>
      <c r="CX32" s="21">
        <f t="array" ref="CX32">INDEX('Supplemental Data'!E$3:E$53,MATCH($B32,'Supplemental Data'!$A$3:$A$57,0))</f>
        <v>8900</v>
      </c>
      <c r="CY32" s="11">
        <f t="array" ref="CY32">INDEX('Supplemental Data'!F$3:F$53,MATCH($B32,'Supplemental Data'!$A$3:$A$57,0))</f>
        <v>640200000</v>
      </c>
      <c r="CZ32" s="11">
        <f t="array" ref="CZ32">INDEX('Supplemental Data'!G$3:G$53,MATCH($B32,'Supplemental Data'!$A$3:$A$57,0))</f>
        <v>309200000</v>
      </c>
      <c r="DA32" s="11">
        <f t="array" ref="DA32">INDEX('Supplemental Data'!H$3:H$53,MATCH($B32,'Supplemental Data'!$A$3:$A$57,0))</f>
        <v>103900000</v>
      </c>
      <c r="DB32" s="11">
        <f t="array" ref="DB32">INDEX('Supplemental Data'!I$3:I$53,MATCH($B32,'Supplemental Data'!$A$3:$A$57,0))</f>
        <v>18700000</v>
      </c>
      <c r="DC32" s="11">
        <f t="array" ref="DC32">INDEX('Supplemental Data'!J$3:J$53,MATCH($B32,'Supplemental Data'!$A$3:$A$57,0))</f>
        <v>6900000</v>
      </c>
      <c r="DD32" s="11">
        <f t="array" ref="DD32">INDEX('Supplemental Data'!K$3:K$53,MATCH($B32,'Supplemental Data'!$A$3:$A$57,0))</f>
        <v>8800000</v>
      </c>
      <c r="DE32" s="11">
        <f t="array" ref="DE32">INDEX('Supplemental Data'!L$3:L$53,MATCH($B32,'Supplemental Data'!$A$3:$A$57,0))</f>
        <v>43400000</v>
      </c>
      <c r="DF32" s="11">
        <f t="array" ref="DF32">INDEX('Supplemental Data'!M$3:M$53,MATCH($B32,'Supplemental Data'!$A$3:$A$57,0))</f>
        <v>4500000</v>
      </c>
      <c r="DG32" s="11">
        <f t="array" ref="DG32">INDEX('Supplemental Data'!N$3:N$53,MATCH($B32,'Supplemental Data'!$A$3:$A$57,0))</f>
        <v>21500000</v>
      </c>
      <c r="DH32" s="122">
        <v>9.1999999999999998E-2</v>
      </c>
      <c r="DI32" s="93">
        <v>0.48099999999999998</v>
      </c>
      <c r="DJ32" s="93">
        <v>0.28599999999999998</v>
      </c>
      <c r="DK32" s="93">
        <v>0.111</v>
      </c>
      <c r="DL32" s="93">
        <v>6.8000000000000005E-2</v>
      </c>
      <c r="DM32" s="93">
        <v>1E-3</v>
      </c>
      <c r="DN32" s="93">
        <v>0</v>
      </c>
      <c r="DO32" s="93">
        <f>SUM(DM32:DN32)</f>
        <v>1E-3</v>
      </c>
      <c r="DP32" s="96">
        <v>5.1999999999999998E-2</v>
      </c>
      <c r="DQ32" s="133">
        <v>0.28000000000000003</v>
      </c>
      <c r="DR32" s="93">
        <v>0.05</v>
      </c>
      <c r="DS32" s="93">
        <v>5.0000000000000001E-3</v>
      </c>
      <c r="DT32" s="93">
        <v>0.01</v>
      </c>
      <c r="DU32" s="93">
        <v>7.0000000000000007E-2</v>
      </c>
      <c r="DV32" s="93">
        <v>0.34</v>
      </c>
      <c r="DW32" s="93">
        <v>0.1</v>
      </c>
      <c r="DX32" s="93">
        <v>0.05</v>
      </c>
      <c r="DY32" s="96">
        <v>0.1</v>
      </c>
      <c r="DZ32" s="140">
        <v>174</v>
      </c>
    </row>
    <row r="33" spans="1:130" ht="13.9" thickBot="1">
      <c r="A33" t="str">
        <f>IFERROR(INDEX($A$57:$A$60,MATCH($C33,E$57:E$60,0)),"Not Included")</f>
        <v>HousingHigh ROR_OverallHigh ROR</v>
      </c>
      <c r="B33" s="159" t="s">
        <v>275</v>
      </c>
      <c r="C33" s="12">
        <f>IF(AND(E33=0,F33=0),1,IF(AND(E33=0,F33=1),2,IF(AND(E33=1,F33=0),4,3)))</f>
        <v>3</v>
      </c>
      <c r="D33" s="12">
        <f>IF(AND(E33=0,F33=0),1,IF(AND(E33=0,F33=1),2,IF(AND(E33=1,F33=0,G33&gt;5),4,IF(AND(E33=1,F33=1,G33&gt;5),3,"Not Inlcuded"))))</f>
        <v>3</v>
      </c>
      <c r="E33" s="12">
        <f>IF(I33&gt;$I$54,1,0)</f>
        <v>1</v>
      </c>
      <c r="F33" s="12">
        <f>IF(L33&gt;$L$54,1,0)</f>
        <v>1</v>
      </c>
      <c r="G33" s="109">
        <v>16</v>
      </c>
      <c r="H33" s="103">
        <v>1317567</v>
      </c>
      <c r="I33" s="103">
        <v>1.21435949746768E-2</v>
      </c>
      <c r="J33" s="103">
        <v>21</v>
      </c>
      <c r="K33" s="103">
        <v>3496</v>
      </c>
      <c r="L33" s="103">
        <v>2.6533755019668801</v>
      </c>
      <c r="M33" s="103">
        <v>22</v>
      </c>
      <c r="N33" s="104">
        <v>12084</v>
      </c>
      <c r="O33" s="104">
        <f>N33/H33*1000</f>
        <v>9.171450104624661</v>
      </c>
      <c r="P33" s="106">
        <v>1001</v>
      </c>
      <c r="Q33" s="110">
        <f>P33/N33</f>
        <v>8.2836809003641182E-2</v>
      </c>
      <c r="R33" s="95">
        <v>842</v>
      </c>
      <c r="S33" s="5">
        <v>28</v>
      </c>
      <c r="T33" s="5">
        <v>103626</v>
      </c>
      <c r="U33" s="5">
        <v>30190</v>
      </c>
      <c r="V33" s="5">
        <v>46616</v>
      </c>
      <c r="W33" s="5">
        <v>38</v>
      </c>
      <c r="X33" s="5">
        <v>71</v>
      </c>
      <c r="Y33" s="5">
        <v>103</v>
      </c>
      <c r="Z33" s="5">
        <v>104</v>
      </c>
      <c r="AA33" s="5">
        <v>66</v>
      </c>
      <c r="AB33" s="5">
        <v>20</v>
      </c>
      <c r="AC33" s="5">
        <v>3</v>
      </c>
      <c r="AD33" s="5">
        <v>1</v>
      </c>
      <c r="AE33" s="5">
        <v>17321</v>
      </c>
      <c r="AF33" s="5">
        <v>0</v>
      </c>
      <c r="AG33" s="5">
        <v>90.2</v>
      </c>
      <c r="AH33" s="20">
        <v>256857</v>
      </c>
      <c r="AI33" s="19">
        <v>204900</v>
      </c>
      <c r="AJ33" s="5">
        <v>99000</v>
      </c>
      <c r="AK33" s="5">
        <v>0.72444555750340878</v>
      </c>
      <c r="AL33" s="5" t="s">
        <v>240</v>
      </c>
      <c r="AM33" s="5">
        <v>0.18824143702756646</v>
      </c>
      <c r="AN33" s="5">
        <v>38600</v>
      </c>
      <c r="AO33" s="5">
        <v>0.26665137637063679</v>
      </c>
      <c r="AP33" s="5">
        <v>54600</v>
      </c>
      <c r="AQ33" s="5">
        <v>0.58791350897654238</v>
      </c>
      <c r="AR33" s="5">
        <v>120400</v>
      </c>
      <c r="AS33" s="5">
        <v>70200</v>
      </c>
      <c r="AT33" s="5">
        <v>0.62702231407627473</v>
      </c>
      <c r="AU33" s="5">
        <v>698000000</v>
      </c>
      <c r="AV33" s="5">
        <v>41500</v>
      </c>
      <c r="AW33" s="5">
        <v>1020</v>
      </c>
      <c r="AX33" s="5">
        <v>9.9316408398540307E-2</v>
      </c>
      <c r="AY33" s="5">
        <v>266100</v>
      </c>
      <c r="AZ33" s="5">
        <v>138900</v>
      </c>
      <c r="BA33" s="5">
        <v>0.29391311419712673</v>
      </c>
      <c r="BB33" s="5">
        <v>0.37593831747523199</v>
      </c>
      <c r="BC33" s="5">
        <v>0.16985763001806717</v>
      </c>
      <c r="BD33" s="5">
        <v>0.23298154913528607</v>
      </c>
      <c r="BE33" s="5">
        <v>3.777052317108575E-2</v>
      </c>
      <c r="BF33" s="5">
        <v>7940</v>
      </c>
      <c r="BG33" s="5">
        <v>17070</v>
      </c>
      <c r="BH33" s="20">
        <v>67050</v>
      </c>
      <c r="BI33" s="19">
        <v>31200</v>
      </c>
      <c r="BJ33" s="5">
        <v>15100</v>
      </c>
      <c r="BK33" s="5">
        <v>31800</v>
      </c>
      <c r="BL33" s="5">
        <v>3000</v>
      </c>
      <c r="BM33" s="95">
        <v>6100</v>
      </c>
      <c r="BN33" s="122">
        <v>86900</v>
      </c>
      <c r="BO33" s="123">
        <v>31300</v>
      </c>
      <c r="BP33" s="123">
        <v>0.7</v>
      </c>
      <c r="BQ33" s="123">
        <v>3</v>
      </c>
      <c r="BR33" s="123">
        <v>5</v>
      </c>
      <c r="BS33" s="123">
        <v>6600</v>
      </c>
      <c r="BT33" s="123">
        <v>0.08</v>
      </c>
      <c r="BU33" s="123">
        <v>17600</v>
      </c>
      <c r="BV33" s="123">
        <v>0.2</v>
      </c>
      <c r="BW33" s="123">
        <v>16500</v>
      </c>
      <c r="BX33" s="123">
        <v>42300</v>
      </c>
      <c r="BY33" s="123">
        <v>0.77</v>
      </c>
      <c r="BZ33" s="123">
        <v>7300</v>
      </c>
      <c r="CA33" s="123">
        <v>900</v>
      </c>
      <c r="CB33" s="123">
        <v>32600</v>
      </c>
      <c r="CC33" s="123">
        <v>16000</v>
      </c>
      <c r="CD33" s="123">
        <v>2500</v>
      </c>
      <c r="CE33" s="123">
        <v>0.38100000000000001</v>
      </c>
      <c r="CF33" s="123">
        <v>0.17</v>
      </c>
      <c r="CG33" s="123">
        <v>0.48499999999999999</v>
      </c>
      <c r="CH33" s="123">
        <v>0.38900000000000001</v>
      </c>
      <c r="CI33" s="123">
        <v>0.11799999999999999</v>
      </c>
      <c r="CJ33" s="123">
        <v>7.8E-2</v>
      </c>
      <c r="CK33" s="123">
        <v>0.16900000000000001</v>
      </c>
      <c r="CL33" s="123">
        <v>9.8000000000000004E-2</v>
      </c>
      <c r="CM33" s="123">
        <v>0.74</v>
      </c>
      <c r="CN33" s="123">
        <v>209999000</v>
      </c>
      <c r="CO33" s="123">
        <v>13800</v>
      </c>
      <c r="CP33" s="123">
        <v>0.46</v>
      </c>
      <c r="CQ33" s="123">
        <v>0.38</v>
      </c>
      <c r="CR33" s="123">
        <v>0.16</v>
      </c>
      <c r="CS33" s="123">
        <v>9700</v>
      </c>
      <c r="CT33" s="124">
        <v>55500</v>
      </c>
      <c r="CU33" s="118">
        <f t="array" ref="CU33">INDEX('Supplemental Data'!B$3:B$53,MATCH($B33,'Supplemental Data'!$A$3:$A$57,0))</f>
        <v>864000</v>
      </c>
      <c r="CV33" s="21">
        <f t="array" ref="CV33">INDEX('Supplemental Data'!C$3:C$53,MATCH($B33,'Supplemental Data'!$A$3:$A$57,0))</f>
        <v>253000</v>
      </c>
      <c r="CW33" s="21">
        <f t="array" ref="CW33">INDEX('Supplemental Data'!D$3:D$53,MATCH($B33,'Supplemental Data'!$A$3:$A$57,0))</f>
        <v>266000</v>
      </c>
      <c r="CX33" s="21">
        <f t="array" ref="CX33">INDEX('Supplemental Data'!E$3:E$53,MATCH($B33,'Supplemental Data'!$A$3:$A$57,0))</f>
        <v>12700</v>
      </c>
      <c r="CY33" s="11">
        <f t="array" ref="CY33">INDEX('Supplemental Data'!F$3:F$53,MATCH($B33,'Supplemental Data'!$A$3:$A$57,0))</f>
        <v>305400000</v>
      </c>
      <c r="CZ33" s="11">
        <f t="array" ref="CZ33">INDEX('Supplemental Data'!G$3:G$53,MATCH($B33,'Supplemental Data'!$A$3:$A$57,0))</f>
        <v>241000000</v>
      </c>
      <c r="DA33" s="11">
        <f t="array" ref="DA33">INDEX('Supplemental Data'!H$3:H$53,MATCH($B33,'Supplemental Data'!$A$3:$A$57,0))</f>
        <v>82100000</v>
      </c>
      <c r="DB33" s="11">
        <f t="array" ref="DB33">INDEX('Supplemental Data'!I$3:I$53,MATCH($B33,'Supplemental Data'!$A$3:$A$57,0))</f>
        <v>9200000</v>
      </c>
      <c r="DC33" s="11">
        <f t="array" ref="DC33">INDEX('Supplemental Data'!J$3:J$53,MATCH($B33,'Supplemental Data'!$A$3:$A$57,0))</f>
        <v>4100000</v>
      </c>
      <c r="DD33" s="11">
        <f t="array" ref="DD33">INDEX('Supplemental Data'!K$3:K$53,MATCH($B33,'Supplemental Data'!$A$3:$A$57,0))</f>
        <v>1300000</v>
      </c>
      <c r="DE33" s="11">
        <f t="array" ref="DE33">INDEX('Supplemental Data'!L$3:L$53,MATCH($B33,'Supplemental Data'!$A$3:$A$57,0))</f>
        <v>22100000</v>
      </c>
      <c r="DF33" s="11">
        <f t="array" ref="DF33">INDEX('Supplemental Data'!M$3:M$53,MATCH($B33,'Supplemental Data'!$A$3:$A$57,0))</f>
        <v>4500000</v>
      </c>
      <c r="DG33" s="11">
        <f t="array" ref="DG33">INDEX('Supplemental Data'!N$3:N$53,MATCH($B33,'Supplemental Data'!$A$3:$A$57,0))</f>
        <v>27800000</v>
      </c>
      <c r="DH33" s="122">
        <v>9.7000000000000003E-2</v>
      </c>
      <c r="DI33" s="93">
        <v>0.76900000000000002</v>
      </c>
      <c r="DJ33" s="93">
        <v>6.7000000000000004E-2</v>
      </c>
      <c r="DK33" s="93">
        <v>5.8000000000000003E-2</v>
      </c>
      <c r="DL33" s="93">
        <v>0.05</v>
      </c>
      <c r="DM33" s="93">
        <v>6.0000000000000001E-3</v>
      </c>
      <c r="DN33" s="93">
        <v>0</v>
      </c>
      <c r="DO33" s="93">
        <f>SUM(DM33:DN33)</f>
        <v>6.0000000000000001E-3</v>
      </c>
      <c r="DP33" s="96">
        <v>4.9000000000000002E-2</v>
      </c>
      <c r="DQ33" s="133">
        <v>0.24</v>
      </c>
      <c r="DR33" s="93">
        <v>0.12</v>
      </c>
      <c r="DS33" s="93">
        <v>3.0000000000000001E-3</v>
      </c>
      <c r="DT33" s="93">
        <v>0.25</v>
      </c>
      <c r="DU33" s="93">
        <v>0.09</v>
      </c>
      <c r="DV33" s="93">
        <v>0.22</v>
      </c>
      <c r="DW33" s="93">
        <v>0.01</v>
      </c>
      <c r="DX33" s="93">
        <v>0</v>
      </c>
      <c r="DY33" s="96">
        <v>7.0000000000000007E-2</v>
      </c>
      <c r="DZ33" s="140">
        <v>139</v>
      </c>
    </row>
    <row r="34" spans="1:130" ht="13.9" thickBot="1">
      <c r="A34" t="str">
        <f>IFERROR(INDEX($A$57:$A$60,MATCH($C34,E$57:E$60,0)),"Not Included")</f>
        <v>HousingHigh ROR_OverallHigh ROR</v>
      </c>
      <c r="B34" s="159" t="s">
        <v>276</v>
      </c>
      <c r="C34" s="12">
        <f>IF(AND(E34=0,F34=0),1,IF(AND(E34=0,F34=1),2,IF(AND(E34=1,F34=0),4,3)))</f>
        <v>3</v>
      </c>
      <c r="D34" s="12">
        <f>IF(AND(E34=0,F34=0),1,IF(AND(E34=0,F34=1),2,IF(AND(E34=1,F34=0,G34&gt;5),4,IF(AND(E34=1,F34=1,G34&gt;5),3,"Not Inlcuded"))))</f>
        <v>3</v>
      </c>
      <c r="E34" s="12">
        <f>IF(I34&gt;$I$54,1,0)</f>
        <v>1</v>
      </c>
      <c r="F34" s="12">
        <f>IF(L34&gt;$L$54,1,0)</f>
        <v>1</v>
      </c>
      <c r="G34" s="109">
        <v>6</v>
      </c>
      <c r="H34" s="103">
        <v>482884</v>
      </c>
      <c r="I34" s="103">
        <v>1.24253443891286E-2</v>
      </c>
      <c r="J34" s="103">
        <v>20</v>
      </c>
      <c r="K34" s="103">
        <v>1594</v>
      </c>
      <c r="L34" s="103">
        <v>3.3009998260451701</v>
      </c>
      <c r="M34" s="103">
        <v>13</v>
      </c>
      <c r="N34" s="104">
        <v>15345</v>
      </c>
      <c r="O34" s="104">
        <f>N34/H34*1000</f>
        <v>31.777818275196523</v>
      </c>
      <c r="P34" s="106">
        <v>368</v>
      </c>
      <c r="Q34" s="110">
        <f>P34/N34</f>
        <v>2.3981753014011079E-2</v>
      </c>
      <c r="R34" s="95">
        <v>759</v>
      </c>
      <c r="S34" s="5">
        <v>26</v>
      </c>
      <c r="T34" s="5">
        <v>40621</v>
      </c>
      <c r="U34" s="5">
        <v>26500</v>
      </c>
      <c r="V34" s="5">
        <v>35319</v>
      </c>
      <c r="W34" s="5">
        <v>38</v>
      </c>
      <c r="X34" s="5">
        <v>80</v>
      </c>
      <c r="Y34" s="5">
        <v>102</v>
      </c>
      <c r="Z34" s="5">
        <v>102</v>
      </c>
      <c r="AA34" s="5">
        <v>66</v>
      </c>
      <c r="AB34" s="5">
        <v>16</v>
      </c>
      <c r="AC34" s="5">
        <v>2</v>
      </c>
      <c r="AD34" s="5">
        <v>3</v>
      </c>
      <c r="AE34" s="5">
        <v>10265</v>
      </c>
      <c r="AF34" s="5">
        <v>0</v>
      </c>
      <c r="AG34" s="5">
        <v>86.6</v>
      </c>
      <c r="AH34" s="20">
        <v>175884</v>
      </c>
      <c r="AI34" s="19">
        <v>52000</v>
      </c>
      <c r="AJ34" s="5">
        <v>28000</v>
      </c>
      <c r="AK34" s="5">
        <v>0.73587164248062664</v>
      </c>
      <c r="AL34" s="5" t="s">
        <v>240</v>
      </c>
      <c r="AM34" s="5">
        <v>0.19875513889422522</v>
      </c>
      <c r="AN34" s="5">
        <v>10300</v>
      </c>
      <c r="AO34" s="5">
        <v>0.24912590771122295</v>
      </c>
      <c r="AP34" s="5">
        <v>13000</v>
      </c>
      <c r="AQ34" s="5">
        <v>0.58264494563338076</v>
      </c>
      <c r="AR34" s="5">
        <v>30300</v>
      </c>
      <c r="AS34" s="5">
        <v>18900</v>
      </c>
      <c r="AT34" s="5">
        <v>0.60335861321776818</v>
      </c>
      <c r="AU34" s="5">
        <v>160000000</v>
      </c>
      <c r="AV34" s="5">
        <v>15700</v>
      </c>
      <c r="AW34" s="5">
        <v>860</v>
      </c>
      <c r="AX34" s="5">
        <v>0.10065468599566472</v>
      </c>
      <c r="AY34" s="5">
        <v>97100</v>
      </c>
      <c r="AZ34" s="5">
        <v>50600</v>
      </c>
      <c r="BA34" s="5">
        <v>0.30458939871694485</v>
      </c>
      <c r="BB34" s="5">
        <v>0.38144702608486386</v>
      </c>
      <c r="BC34" s="5">
        <v>0.14783433342751751</v>
      </c>
      <c r="BD34" s="5">
        <v>0.20545472091975603</v>
      </c>
      <c r="BE34" s="5">
        <v>3.5743499642426818E-2</v>
      </c>
      <c r="BF34" s="5">
        <v>2400</v>
      </c>
      <c r="BG34" s="5">
        <v>4380</v>
      </c>
      <c r="BH34" s="20">
        <v>57150</v>
      </c>
      <c r="BI34" s="19">
        <v>11300</v>
      </c>
      <c r="BJ34" s="5">
        <v>6700</v>
      </c>
      <c r="BK34" s="5">
        <v>5400</v>
      </c>
      <c r="BL34" s="5">
        <v>900</v>
      </c>
      <c r="BM34" s="95">
        <v>1900</v>
      </c>
      <c r="BN34" s="122">
        <v>28000</v>
      </c>
      <c r="BO34" s="123">
        <v>11600</v>
      </c>
      <c r="BP34" s="123">
        <v>0.71</v>
      </c>
      <c r="BQ34" s="123">
        <v>3</v>
      </c>
      <c r="BR34" s="123">
        <v>5</v>
      </c>
      <c r="BS34" s="123">
        <v>2400</v>
      </c>
      <c r="BT34" s="123">
        <v>0.08</v>
      </c>
      <c r="BU34" s="123">
        <v>5800</v>
      </c>
      <c r="BV34" s="123">
        <v>0.21</v>
      </c>
      <c r="BW34" s="123">
        <v>5900</v>
      </c>
      <c r="BX34" s="123">
        <v>13600</v>
      </c>
      <c r="BY34" s="123">
        <v>0.76</v>
      </c>
      <c r="BZ34" s="123">
        <v>2800</v>
      </c>
      <c r="CA34" s="123">
        <v>200</v>
      </c>
      <c r="CB34" s="123">
        <v>6900</v>
      </c>
      <c r="CC34" s="123">
        <v>3400</v>
      </c>
      <c r="CD34" s="123">
        <v>900</v>
      </c>
      <c r="CE34" s="123">
        <v>0.38100000000000001</v>
      </c>
      <c r="CF34" s="123">
        <v>0.17</v>
      </c>
      <c r="CG34" s="123">
        <v>0.48499999999999999</v>
      </c>
      <c r="CH34" s="123">
        <v>0.38900000000000001</v>
      </c>
      <c r="CI34" s="123">
        <v>0.11799999999999999</v>
      </c>
      <c r="CJ34" s="123">
        <v>7.8E-2</v>
      </c>
      <c r="CK34" s="123">
        <v>0.16900000000000001</v>
      </c>
      <c r="CL34" s="123">
        <v>9.8000000000000004E-2</v>
      </c>
      <c r="CM34" s="123">
        <v>0.73</v>
      </c>
      <c r="CN34" s="123">
        <v>59758000</v>
      </c>
      <c r="CO34" s="123">
        <v>4500</v>
      </c>
      <c r="CP34" s="123">
        <v>0.38</v>
      </c>
      <c r="CQ34" s="123">
        <v>0.46</v>
      </c>
      <c r="CR34" s="123">
        <v>0.16</v>
      </c>
      <c r="CS34" s="123">
        <v>2900</v>
      </c>
      <c r="CT34" s="124">
        <v>47900</v>
      </c>
      <c r="CU34" s="118">
        <f t="array" ref="CU34">INDEX('Supplemental Data'!B$3:B$53,MATCH($B34,'Supplemental Data'!$A$3:$A$57,0))</f>
        <v>371000</v>
      </c>
      <c r="CV34" s="21">
        <f t="array" ref="CV34">INDEX('Supplemental Data'!C$3:C$53,MATCH($B34,'Supplemental Data'!$A$3:$A$57,0))</f>
        <v>107000</v>
      </c>
      <c r="CW34" s="21">
        <f t="array" ref="CW34">INDEX('Supplemental Data'!D$3:D$53,MATCH($B34,'Supplemental Data'!$A$3:$A$57,0))</f>
        <v>97000</v>
      </c>
      <c r="CX34" s="21">
        <f t="array" ref="CX34">INDEX('Supplemental Data'!E$3:E$53,MATCH($B34,'Supplemental Data'!$A$3:$A$57,0))</f>
        <v>1800</v>
      </c>
      <c r="CY34" s="11">
        <f t="array" ref="CY34">INDEX('Supplemental Data'!F$3:F$53,MATCH($B34,'Supplemental Data'!$A$3:$A$57,0))</f>
        <v>76600000</v>
      </c>
      <c r="CZ34" s="11">
        <f t="array" ref="CZ34">INDEX('Supplemental Data'!G$3:G$53,MATCH($B34,'Supplemental Data'!$A$3:$A$57,0))</f>
        <v>32500000</v>
      </c>
      <c r="DA34" s="11">
        <f t="array" ref="DA34">INDEX('Supplemental Data'!H$3:H$53,MATCH($B34,'Supplemental Data'!$A$3:$A$57,0))</f>
        <v>31600000</v>
      </c>
      <c r="DB34" s="11">
        <f t="array" ref="DB34">INDEX('Supplemental Data'!I$3:I$53,MATCH($B34,'Supplemental Data'!$A$3:$A$57,0))</f>
        <v>1700000</v>
      </c>
      <c r="DC34" s="11">
        <f t="array" ref="DC34">INDEX('Supplemental Data'!J$3:J$53,MATCH($B34,'Supplemental Data'!$A$3:$A$57,0))</f>
        <v>1100000</v>
      </c>
      <c r="DD34" s="11">
        <f t="array" ref="DD34">INDEX('Supplemental Data'!K$3:K$53,MATCH($B34,'Supplemental Data'!$A$3:$A$57,0))</f>
        <v>200000</v>
      </c>
      <c r="DE34" s="11">
        <f t="array" ref="DE34">INDEX('Supplemental Data'!L$3:L$53,MATCH($B34,'Supplemental Data'!$A$3:$A$57,0))</f>
        <v>6300000</v>
      </c>
      <c r="DF34" s="11">
        <f t="array" ref="DF34">INDEX('Supplemental Data'!M$3:M$53,MATCH($B34,'Supplemental Data'!$A$3:$A$57,0))</f>
        <v>1600000</v>
      </c>
      <c r="DG34" s="11">
        <f t="array" ref="DG34">INDEX('Supplemental Data'!N$3:N$53,MATCH($B34,'Supplemental Data'!$A$3:$A$57,0))</f>
        <v>8400000</v>
      </c>
      <c r="DH34" s="122">
        <v>0.111</v>
      </c>
      <c r="DI34" s="93">
        <v>0.76600000000000001</v>
      </c>
      <c r="DJ34" s="93">
        <v>4.2000000000000003E-2</v>
      </c>
      <c r="DK34" s="93">
        <v>0.12</v>
      </c>
      <c r="DL34" s="93">
        <v>2.1999999999999999E-2</v>
      </c>
      <c r="DM34" s="93">
        <v>6.0000000000000001E-3</v>
      </c>
      <c r="DN34" s="93">
        <v>0</v>
      </c>
      <c r="DO34" s="93">
        <f>SUM(DM34:DN34)</f>
        <v>6.0000000000000001E-3</v>
      </c>
      <c r="DP34" s="96">
        <v>4.3999999999999997E-2</v>
      </c>
      <c r="DQ34" s="133">
        <v>0.26</v>
      </c>
      <c r="DR34" s="93">
        <v>0.12</v>
      </c>
      <c r="DS34" s="93">
        <v>0</v>
      </c>
      <c r="DT34" s="93">
        <v>0.09</v>
      </c>
      <c r="DU34" s="93">
        <v>0.04</v>
      </c>
      <c r="DV34" s="93">
        <v>0.37</v>
      </c>
      <c r="DW34" s="93">
        <v>0</v>
      </c>
      <c r="DX34" s="93">
        <v>0.08</v>
      </c>
      <c r="DY34" s="96">
        <v>0.04</v>
      </c>
      <c r="DZ34" s="140">
        <v>0</v>
      </c>
    </row>
    <row r="35" spans="1:130" ht="13.9" thickBot="1">
      <c r="A35" t="str">
        <f>IFERROR(INDEX($A$57:$A$60,MATCH($C35,E$57:E$60,0)),"Not Included")</f>
        <v>HousingHigh ROR_OverallLOW ROR</v>
      </c>
      <c r="B35" s="159" t="s">
        <v>277</v>
      </c>
      <c r="C35" s="12">
        <f>IF(AND(E35=0,F35=0),1,IF(AND(E35=0,F35=1),2,IF(AND(E35=1,F35=0),4,3)))</f>
        <v>4</v>
      </c>
      <c r="D35" s="12">
        <f>IF(AND(E35=0,F35=0),1,IF(AND(E35=0,F35=1),2,IF(AND(E35=1,F35=0,G35&gt;5),4,IF(AND(E35=1,F35=1,G35&gt;5),3,"Not Inlcuded"))))</f>
        <v>4</v>
      </c>
      <c r="E35" s="12">
        <f>IF(I35&gt;$I$54,1,0)</f>
        <v>1</v>
      </c>
      <c r="F35" s="12">
        <f>IF(L35&gt;$L$54,1,0)</f>
        <v>0</v>
      </c>
      <c r="G35" s="109">
        <v>16</v>
      </c>
      <c r="H35" s="103">
        <v>1274756</v>
      </c>
      <c r="I35" s="103">
        <v>1.2551421605389501E-2</v>
      </c>
      <c r="J35" s="103">
        <v>19</v>
      </c>
      <c r="K35" s="103">
        <v>2726</v>
      </c>
      <c r="L35" s="103">
        <v>2.13844845601824</v>
      </c>
      <c r="M35" s="103">
        <v>31</v>
      </c>
      <c r="N35" s="104">
        <v>11911</v>
      </c>
      <c r="O35" s="104">
        <f>N35/H35*1000</f>
        <v>9.3437489213622058</v>
      </c>
      <c r="P35" s="106">
        <v>710</v>
      </c>
      <c r="Q35" s="110">
        <f>P35/N35</f>
        <v>5.9608765007136258E-2</v>
      </c>
      <c r="R35" s="95">
        <v>817</v>
      </c>
      <c r="S35" s="5">
        <v>25</v>
      </c>
      <c r="T35" s="5">
        <v>126726</v>
      </c>
      <c r="U35" s="5">
        <v>26500</v>
      </c>
      <c r="V35" s="5">
        <v>38600</v>
      </c>
      <c r="W35" s="5">
        <v>35</v>
      </c>
      <c r="X35" s="5">
        <v>81</v>
      </c>
      <c r="Y35" s="5">
        <v>101</v>
      </c>
      <c r="Z35" s="5">
        <v>103</v>
      </c>
      <c r="AA35" s="5">
        <v>69</v>
      </c>
      <c r="AB35" s="5">
        <v>17</v>
      </c>
      <c r="AC35" s="5">
        <v>3</v>
      </c>
      <c r="AD35" s="5">
        <v>1</v>
      </c>
      <c r="AE35" s="5">
        <v>28737</v>
      </c>
      <c r="AF35" s="5">
        <v>0</v>
      </c>
      <c r="AG35" s="5">
        <v>88.4</v>
      </c>
      <c r="AH35" s="20">
        <v>202029</v>
      </c>
      <c r="AI35" s="19">
        <v>129000</v>
      </c>
      <c r="AJ35" s="5">
        <v>78000</v>
      </c>
      <c r="AK35" s="5">
        <v>0.76845263900577188</v>
      </c>
      <c r="AL35" s="5" t="s">
        <v>240</v>
      </c>
      <c r="AM35" s="5">
        <v>0.25624292778199742</v>
      </c>
      <c r="AN35" s="5">
        <v>33100</v>
      </c>
      <c r="AO35" s="5">
        <v>0.30856571543719868</v>
      </c>
      <c r="AP35" s="5">
        <v>39800</v>
      </c>
      <c r="AQ35" s="5">
        <v>0.50557252026723298</v>
      </c>
      <c r="AR35" s="5">
        <v>65200</v>
      </c>
      <c r="AS35" s="5">
        <v>39900</v>
      </c>
      <c r="AT35" s="5">
        <v>0.56247810639043183</v>
      </c>
      <c r="AU35" s="5">
        <v>465000000</v>
      </c>
      <c r="AV35" s="5">
        <v>29700</v>
      </c>
      <c r="AW35" s="5">
        <v>870</v>
      </c>
      <c r="AX35" s="5">
        <v>1.8968343902065147E-2</v>
      </c>
      <c r="AY35" s="5">
        <v>302200</v>
      </c>
      <c r="AZ35" s="5">
        <v>161900</v>
      </c>
      <c r="BA35" s="5">
        <v>0.27036190093635853</v>
      </c>
      <c r="BB35" s="5">
        <v>0.36088787931604888</v>
      </c>
      <c r="BC35" s="5">
        <v>0.15931619675145667</v>
      </c>
      <c r="BD35" s="5">
        <v>0.23425916207024486</v>
      </c>
      <c r="BE35" s="5">
        <v>3.5553471794460459E-2</v>
      </c>
      <c r="BF35" s="5">
        <v>4520</v>
      </c>
      <c r="BG35" s="5">
        <v>18390</v>
      </c>
      <c r="BH35" s="20">
        <v>57800</v>
      </c>
      <c r="BI35" s="19">
        <v>26700</v>
      </c>
      <c r="BJ35" s="5">
        <v>10200</v>
      </c>
      <c r="BK35" s="5">
        <v>29600</v>
      </c>
      <c r="BL35" s="5">
        <v>2100</v>
      </c>
      <c r="BM35" s="95">
        <v>5400</v>
      </c>
      <c r="BN35" s="122">
        <v>58700</v>
      </c>
      <c r="BO35" s="123">
        <v>27300</v>
      </c>
      <c r="BP35" s="123">
        <v>0.71</v>
      </c>
      <c r="BQ35" s="123">
        <v>3</v>
      </c>
      <c r="BR35" s="123">
        <v>5</v>
      </c>
      <c r="BS35" s="123">
        <v>6300</v>
      </c>
      <c r="BT35" s="123">
        <v>0.11</v>
      </c>
      <c r="BU35" s="123">
        <v>14900</v>
      </c>
      <c r="BV35" s="123">
        <v>0.25</v>
      </c>
      <c r="BW35" s="123">
        <v>11600</v>
      </c>
      <c r="BX35" s="123">
        <v>25600</v>
      </c>
      <c r="BY35" s="123">
        <v>0.69</v>
      </c>
      <c r="BZ35" s="123">
        <v>5700</v>
      </c>
      <c r="CA35" s="123">
        <v>400</v>
      </c>
      <c r="CB35" s="123">
        <v>36600</v>
      </c>
      <c r="CC35" s="123">
        <v>18000</v>
      </c>
      <c r="CD35" s="123">
        <v>2200</v>
      </c>
      <c r="CE35" s="123">
        <v>0.38100000000000001</v>
      </c>
      <c r="CF35" s="123">
        <v>0.17</v>
      </c>
      <c r="CG35" s="123">
        <v>0.48499999999999999</v>
      </c>
      <c r="CH35" s="123">
        <v>0.38900000000000001</v>
      </c>
      <c r="CI35" s="123">
        <v>0.11799999999999999</v>
      </c>
      <c r="CJ35" s="123">
        <v>7.8E-2</v>
      </c>
      <c r="CK35" s="123">
        <v>0.16900000000000001</v>
      </c>
      <c r="CL35" s="123">
        <v>9.8000000000000004E-2</v>
      </c>
      <c r="CM35" s="123">
        <v>0.71</v>
      </c>
      <c r="CN35" s="123">
        <v>144693000</v>
      </c>
      <c r="CO35" s="123">
        <v>8800</v>
      </c>
      <c r="CP35" s="123">
        <v>0.51</v>
      </c>
      <c r="CQ35" s="123">
        <v>0.35</v>
      </c>
      <c r="CR35" s="123">
        <v>0.14000000000000001</v>
      </c>
      <c r="CS35" s="123">
        <v>5900</v>
      </c>
      <c r="CT35" s="124">
        <v>48500</v>
      </c>
      <c r="CU35" s="118">
        <f t="array" ref="CU35">INDEX('Supplemental Data'!B$3:B$53,MATCH($B35,'Supplemental Data'!$A$3:$A$57,0))</f>
        <v>1034000</v>
      </c>
      <c r="CV35" s="21">
        <f t="array" ref="CV35">INDEX('Supplemental Data'!C$3:C$53,MATCH($B35,'Supplemental Data'!$A$3:$A$57,0))</f>
        <v>319000</v>
      </c>
      <c r="CW35" s="21">
        <f t="array" ref="CW35">INDEX('Supplemental Data'!D$3:D$53,MATCH($B35,'Supplemental Data'!$A$3:$A$57,0))</f>
        <v>302000</v>
      </c>
      <c r="CX35" s="21">
        <f t="array" ref="CX35">INDEX('Supplemental Data'!E$3:E$53,MATCH($B35,'Supplemental Data'!$A$3:$A$57,0))</f>
        <v>4200</v>
      </c>
      <c r="CY35" s="11">
        <f t="array" ref="CY35">INDEX('Supplemental Data'!F$3:F$53,MATCH($B35,'Supplemental Data'!$A$3:$A$57,0))</f>
        <v>171000000</v>
      </c>
      <c r="CZ35" s="11">
        <f t="array" ref="CZ35">INDEX('Supplemental Data'!G$3:G$53,MATCH($B35,'Supplemental Data'!$A$3:$A$57,0))</f>
        <v>195500000</v>
      </c>
      <c r="DA35" s="11">
        <f t="array" ref="DA35">INDEX('Supplemental Data'!H$3:H$53,MATCH($B35,'Supplemental Data'!$A$3:$A$57,0))</f>
        <v>45000000</v>
      </c>
      <c r="DB35" s="11">
        <f t="array" ref="DB35">INDEX('Supplemental Data'!I$3:I$53,MATCH($B35,'Supplemental Data'!$A$3:$A$57,0))</f>
        <v>6400000</v>
      </c>
      <c r="DC35" s="11">
        <f t="array" ref="DC35">INDEX('Supplemental Data'!J$3:J$53,MATCH($B35,'Supplemental Data'!$A$3:$A$57,0))</f>
        <v>2700000</v>
      </c>
      <c r="DD35" s="11">
        <f t="array" ref="DD35">INDEX('Supplemental Data'!K$3:K$53,MATCH($B35,'Supplemental Data'!$A$3:$A$57,0))</f>
        <v>300000</v>
      </c>
      <c r="DE35" s="11">
        <f t="array" ref="DE35">INDEX('Supplemental Data'!L$3:L$53,MATCH($B35,'Supplemental Data'!$A$3:$A$57,0))</f>
        <v>17900000</v>
      </c>
      <c r="DF35" s="11">
        <f t="array" ref="DF35">INDEX('Supplemental Data'!M$3:M$53,MATCH($B35,'Supplemental Data'!$A$3:$A$57,0))</f>
        <v>5400000</v>
      </c>
      <c r="DG35" s="11">
        <f t="array" ref="DG35">INDEX('Supplemental Data'!N$3:N$53,MATCH($B35,'Supplemental Data'!$A$3:$A$57,0))</f>
        <v>20700000</v>
      </c>
      <c r="DH35" s="122">
        <v>0.113</v>
      </c>
      <c r="DI35" s="93">
        <v>0.79300000000000004</v>
      </c>
      <c r="DJ35" s="93">
        <v>5.8000000000000003E-2</v>
      </c>
      <c r="DK35" s="93">
        <v>7.4999999999999997E-2</v>
      </c>
      <c r="DL35" s="93">
        <v>0.03</v>
      </c>
      <c r="DM35" s="93">
        <v>5.0000000000000001E-3</v>
      </c>
      <c r="DN35" s="93">
        <v>0</v>
      </c>
      <c r="DO35" s="93">
        <f>SUM(DM35:DN35)</f>
        <v>5.0000000000000001E-3</v>
      </c>
      <c r="DP35" s="96">
        <v>3.9E-2</v>
      </c>
      <c r="DQ35" s="133">
        <v>0.15</v>
      </c>
      <c r="DR35" s="93">
        <v>0.05</v>
      </c>
      <c r="DS35" s="93">
        <v>0.03</v>
      </c>
      <c r="DT35" s="93">
        <v>0.33</v>
      </c>
      <c r="DU35" s="93">
        <v>0.05</v>
      </c>
      <c r="DV35" s="93">
        <v>0.12</v>
      </c>
      <c r="DW35" s="93">
        <v>0</v>
      </c>
      <c r="DX35" s="93">
        <v>0.02</v>
      </c>
      <c r="DY35" s="96">
        <v>0.24</v>
      </c>
      <c r="DZ35" s="140">
        <v>0</v>
      </c>
    </row>
    <row r="36" spans="1:130" ht="13.9" thickBot="1">
      <c r="A36" t="str">
        <f>IFERROR(INDEX($A$57:$A$60,MATCH($C36,E$57:E$60,0)),"Not Included")</f>
        <v>HousingHigh ROR_OverallHigh ROR</v>
      </c>
      <c r="B36" s="159" t="s">
        <v>278</v>
      </c>
      <c r="C36" s="12">
        <f>IF(AND(E36=0,F36=0),1,IF(AND(E36=0,F36=1),2,IF(AND(E36=1,F36=0),4,3)))</f>
        <v>3</v>
      </c>
      <c r="D36" s="12">
        <f>IF(AND(E36=0,F36=0),1,IF(AND(E36=0,F36=1),2,IF(AND(E36=1,F36=0,G36&gt;5),4,IF(AND(E36=1,F36=1,G36&gt;5),3,"Not Inlcuded"))))</f>
        <v>3</v>
      </c>
      <c r="E36" s="12">
        <f>IF(I36&gt;$I$54,1,0)</f>
        <v>1</v>
      </c>
      <c r="F36" s="12">
        <f>IF(L36&gt;$L$54,1,0)</f>
        <v>1</v>
      </c>
      <c r="G36" s="109">
        <v>10</v>
      </c>
      <c r="H36" s="103">
        <v>698748</v>
      </c>
      <c r="I36" s="103">
        <v>1.43113110878313E-2</v>
      </c>
      <c r="J36" s="103">
        <v>18</v>
      </c>
      <c r="K36" s="103">
        <v>2145</v>
      </c>
      <c r="L36" s="103">
        <v>3.0697762283398302</v>
      </c>
      <c r="M36" s="103">
        <v>18</v>
      </c>
      <c r="N36" s="104">
        <v>2470</v>
      </c>
      <c r="O36" s="104">
        <f>N36/H36*1000</f>
        <v>3.5348938386943503</v>
      </c>
      <c r="P36" s="106">
        <v>727</v>
      </c>
      <c r="Q36" s="110">
        <f>P36/N36</f>
        <v>0.294331983805668</v>
      </c>
      <c r="R36" s="95">
        <v>915</v>
      </c>
      <c r="S36" s="5">
        <v>21</v>
      </c>
      <c r="T36" s="5">
        <v>83994</v>
      </c>
      <c r="U36" s="5">
        <v>26500</v>
      </c>
      <c r="V36" s="5">
        <v>49294</v>
      </c>
      <c r="W36" s="5">
        <v>17</v>
      </c>
      <c r="X36" s="5">
        <v>30</v>
      </c>
      <c r="Y36" s="5">
        <v>74</v>
      </c>
      <c r="Z36" s="5">
        <v>95</v>
      </c>
      <c r="AA36" s="5">
        <v>86</v>
      </c>
      <c r="AB36" s="5">
        <v>51</v>
      </c>
      <c r="AC36" s="5">
        <v>15</v>
      </c>
      <c r="AD36" s="5">
        <v>2</v>
      </c>
      <c r="AE36" s="5">
        <v>33810</v>
      </c>
      <c r="AF36" s="5">
        <v>0</v>
      </c>
      <c r="AG36" s="5">
        <v>117.9</v>
      </c>
      <c r="AH36" s="20">
        <v>301753</v>
      </c>
      <c r="AI36" s="19">
        <v>55900</v>
      </c>
      <c r="AJ36" s="5">
        <v>27000</v>
      </c>
      <c r="AK36" s="5">
        <v>0.70555044219456564</v>
      </c>
      <c r="AL36" s="5" t="s">
        <v>242</v>
      </c>
      <c r="AM36" s="5">
        <v>0.16270628832984677</v>
      </c>
      <c r="AN36" s="5">
        <v>9100</v>
      </c>
      <c r="AO36" s="5">
        <v>0.28010513329399772</v>
      </c>
      <c r="AP36" s="5">
        <v>15700</v>
      </c>
      <c r="AQ36" s="5">
        <v>0.62434515188900208</v>
      </c>
      <c r="AR36" s="5">
        <v>34900</v>
      </c>
      <c r="AS36" s="5">
        <v>21300</v>
      </c>
      <c r="AT36" s="5">
        <v>0.47915993537964457</v>
      </c>
      <c r="AU36" s="5">
        <v>234000000</v>
      </c>
      <c r="AV36" s="5">
        <v>3900</v>
      </c>
      <c r="AW36" s="5">
        <v>1170</v>
      </c>
      <c r="AX36" s="5">
        <v>7.8837534096549866E-2</v>
      </c>
      <c r="AY36" s="5">
        <v>242100</v>
      </c>
      <c r="AZ36" s="5">
        <v>116800</v>
      </c>
      <c r="BA36" s="5">
        <v>0.31484786732881603</v>
      </c>
      <c r="BB36" s="5">
        <v>0.31729051897254906</v>
      </c>
      <c r="BC36" s="5">
        <v>0.14091419801940408</v>
      </c>
      <c r="BD36" s="5">
        <v>0.19013151077990656</v>
      </c>
      <c r="BE36" s="5">
        <v>4.8800076840135292E-2</v>
      </c>
      <c r="BF36" s="5">
        <v>6900</v>
      </c>
      <c r="BG36" s="5">
        <v>18650</v>
      </c>
      <c r="BH36" s="20">
        <v>57650</v>
      </c>
      <c r="BI36" s="19">
        <v>15500</v>
      </c>
      <c r="BJ36" s="5">
        <v>2800</v>
      </c>
      <c r="BK36" s="5">
        <v>3300</v>
      </c>
      <c r="BL36" s="5">
        <v>700</v>
      </c>
      <c r="BM36" s="95">
        <v>1600</v>
      </c>
      <c r="BN36" s="122">
        <v>37100</v>
      </c>
      <c r="BO36" s="123">
        <v>15300</v>
      </c>
      <c r="BP36" s="123">
        <v>0.69</v>
      </c>
      <c r="BQ36" s="123">
        <v>3</v>
      </c>
      <c r="BR36" s="123">
        <v>4</v>
      </c>
      <c r="BS36" s="123">
        <v>3900</v>
      </c>
      <c r="BT36" s="123">
        <v>0.1</v>
      </c>
      <c r="BU36" s="123">
        <v>8300</v>
      </c>
      <c r="BV36" s="123">
        <v>0.22</v>
      </c>
      <c r="BW36" s="123">
        <v>7100</v>
      </c>
      <c r="BX36" s="123">
        <v>16900</v>
      </c>
      <c r="BY36" s="123">
        <v>0.73</v>
      </c>
      <c r="BZ36" s="123">
        <v>7400</v>
      </c>
      <c r="CA36" s="123">
        <v>300</v>
      </c>
      <c r="CB36" s="123">
        <v>40700</v>
      </c>
      <c r="CC36" s="123">
        <v>20000</v>
      </c>
      <c r="CD36" s="123">
        <v>1200</v>
      </c>
      <c r="CE36" s="123">
        <v>0.38100000000000001</v>
      </c>
      <c r="CF36" s="123">
        <v>0.17</v>
      </c>
      <c r="CG36" s="123">
        <v>0.48499999999999999</v>
      </c>
      <c r="CH36" s="123">
        <v>0.38900000000000001</v>
      </c>
      <c r="CI36" s="123">
        <v>0.11799999999999999</v>
      </c>
      <c r="CJ36" s="123">
        <v>7.8E-2</v>
      </c>
      <c r="CK36" s="123">
        <v>0.16900000000000001</v>
      </c>
      <c r="CL36" s="123">
        <v>9.8000000000000004E-2</v>
      </c>
      <c r="CM36" s="123">
        <v>0.6</v>
      </c>
      <c r="CN36" s="123">
        <v>128510000</v>
      </c>
      <c r="CO36" s="123">
        <v>2100</v>
      </c>
      <c r="CP36" s="123">
        <v>0.69</v>
      </c>
      <c r="CQ36" s="123">
        <v>0.25</v>
      </c>
      <c r="CR36" s="123">
        <v>0.06</v>
      </c>
      <c r="CS36" s="123">
        <v>4600</v>
      </c>
      <c r="CT36" s="124">
        <v>43900</v>
      </c>
      <c r="CU36" s="118">
        <f t="array" ref="CU36">INDEX('Supplemental Data'!B$3:B$53,MATCH($B36,'Supplemental Data'!$A$3:$A$57,0))</f>
        <v>615000</v>
      </c>
      <c r="CV36" s="21">
        <f t="array" ref="CV36">INDEX('Supplemental Data'!C$3:C$53,MATCH($B36,'Supplemental Data'!$A$3:$A$57,0))</f>
        <v>225000</v>
      </c>
      <c r="CW36" s="21">
        <f t="array" ref="CW36">INDEX('Supplemental Data'!D$3:D$53,MATCH($B36,'Supplemental Data'!$A$3:$A$57,0))</f>
        <v>242000</v>
      </c>
      <c r="CX36" s="21">
        <f t="array" ref="CX36">INDEX('Supplemental Data'!E$3:E$53,MATCH($B36,'Supplemental Data'!$A$3:$A$57,0))</f>
        <v>3600</v>
      </c>
      <c r="CY36" s="11">
        <f t="array" ref="CY36">INDEX('Supplemental Data'!F$3:F$53,MATCH($B36,'Supplemental Data'!$A$3:$A$57,0))</f>
        <v>158500000</v>
      </c>
      <c r="CZ36" s="11">
        <f t="array" ref="CZ36">INDEX('Supplemental Data'!G$3:G$53,MATCH($B36,'Supplemental Data'!$A$3:$A$57,0))</f>
        <v>28400000</v>
      </c>
      <c r="DA36" s="11">
        <f t="array" ref="DA36">INDEX('Supplemental Data'!H$3:H$53,MATCH($B36,'Supplemental Data'!$A$3:$A$57,0))</f>
        <v>18000000</v>
      </c>
      <c r="DB36" s="11">
        <f t="array" ref="DB36">INDEX('Supplemental Data'!I$3:I$53,MATCH($B36,'Supplemental Data'!$A$3:$A$57,0))</f>
        <v>2000000</v>
      </c>
      <c r="DC36" s="11">
        <f t="array" ref="DC36">INDEX('Supplemental Data'!J$3:J$53,MATCH($B36,'Supplemental Data'!$A$3:$A$57,0))</f>
        <v>2000000</v>
      </c>
      <c r="DD36" s="11">
        <f t="array" ref="DD36">INDEX('Supplemental Data'!K$3:K$53,MATCH($B36,'Supplemental Data'!$A$3:$A$57,0))</f>
        <v>500000</v>
      </c>
      <c r="DE36" s="11">
        <f t="array" ref="DE36">INDEX('Supplemental Data'!L$3:L$53,MATCH($B36,'Supplemental Data'!$A$3:$A$57,0))</f>
        <v>10600000</v>
      </c>
      <c r="DF36" s="11">
        <f t="array" ref="DF36">INDEX('Supplemental Data'!M$3:M$53,MATCH($B36,'Supplemental Data'!$A$3:$A$57,0))</f>
        <v>2000000</v>
      </c>
      <c r="DG36" s="11">
        <f t="array" ref="DG36">INDEX('Supplemental Data'!N$3:N$53,MATCH($B36,'Supplemental Data'!$A$3:$A$57,0))</f>
        <v>12400000</v>
      </c>
      <c r="DH36" s="122">
        <v>0.13100000000000001</v>
      </c>
      <c r="DI36" s="93">
        <v>0.45100000000000001</v>
      </c>
      <c r="DJ36" s="93">
        <v>8.5999999999999993E-2</v>
      </c>
      <c r="DK36" s="93">
        <v>0.30099999999999999</v>
      </c>
      <c r="DL36" s="93">
        <v>8.4000000000000005E-2</v>
      </c>
      <c r="DM36" s="93">
        <v>6.0000000000000001E-3</v>
      </c>
      <c r="DN36" s="93">
        <v>7.0000000000000001E-3</v>
      </c>
      <c r="DO36" s="93">
        <f>SUM(DM36:DN36)</f>
        <v>1.3000000000000001E-2</v>
      </c>
      <c r="DP36" s="96">
        <v>6.6000000000000003E-2</v>
      </c>
      <c r="DQ36" s="133">
        <v>0.31</v>
      </c>
      <c r="DR36" s="93">
        <v>5.0000000000000001E-3</v>
      </c>
      <c r="DS36" s="93">
        <v>0.06</v>
      </c>
      <c r="DT36" s="93">
        <v>0.09</v>
      </c>
      <c r="DU36" s="93">
        <v>0.18</v>
      </c>
      <c r="DV36" s="93">
        <v>0</v>
      </c>
      <c r="DW36" s="93">
        <v>0</v>
      </c>
      <c r="DX36" s="93">
        <v>0.27</v>
      </c>
      <c r="DY36" s="96">
        <v>0.08</v>
      </c>
      <c r="DZ36" s="140">
        <v>0</v>
      </c>
    </row>
    <row r="37" spans="1:130" ht="13.9" thickBot="1">
      <c r="A37" t="str">
        <f>IFERROR(INDEX($A$57:$A$60,MATCH($C37,E$57:E$60,0)),"Not Included")</f>
        <v>HousingHigh ROR_OverallLOW ROR</v>
      </c>
      <c r="B37" s="159" t="s">
        <v>279</v>
      </c>
      <c r="C37" s="12">
        <f>IF(AND(E37=0,F37=0),1,IF(AND(E37=0,F37=1),2,IF(AND(E37=1,F37=0),4,3)))</f>
        <v>4</v>
      </c>
      <c r="D37" s="12">
        <f>IF(AND(E37=0,F37=0),1,IF(AND(E37=0,F37=1),2,IF(AND(E37=1,F37=0,G37&gt;5),4,IF(AND(E37=1,F37=1,G37&gt;5),3,"Not Inlcuded"))))</f>
        <v>4</v>
      </c>
      <c r="E37" s="12">
        <f>IF(I37&gt;$I$54,1,0)</f>
        <v>1</v>
      </c>
      <c r="F37" s="12">
        <f>IF(L37&gt;$L$54,1,0)</f>
        <v>0</v>
      </c>
      <c r="G37" s="109">
        <v>7</v>
      </c>
      <c r="H37" s="103">
        <v>473221</v>
      </c>
      <c r="I37" s="103">
        <v>1.4792242947798099E-2</v>
      </c>
      <c r="J37" s="103">
        <v>16</v>
      </c>
      <c r="K37" s="103">
        <v>737</v>
      </c>
      <c r="L37" s="103">
        <v>1.5574118646467501</v>
      </c>
      <c r="M37" s="103">
        <v>40</v>
      </c>
      <c r="N37" s="104">
        <v>5288</v>
      </c>
      <c r="O37" s="104">
        <f>N37/H37*1000</f>
        <v>11.174482958279535</v>
      </c>
      <c r="P37" s="106">
        <v>319</v>
      </c>
      <c r="Q37" s="110">
        <f>P37/N37</f>
        <v>6.0325264750378214E-2</v>
      </c>
      <c r="R37" s="95">
        <v>842</v>
      </c>
      <c r="S37" s="5">
        <v>27</v>
      </c>
      <c r="T37" s="5">
        <v>43226</v>
      </c>
      <c r="U37" s="5">
        <v>26500</v>
      </c>
      <c r="V37" s="5">
        <v>36528</v>
      </c>
      <c r="W37" s="5">
        <v>36</v>
      </c>
      <c r="X37" s="5">
        <v>53</v>
      </c>
      <c r="Y37" s="5">
        <v>95</v>
      </c>
      <c r="Z37" s="5">
        <v>101</v>
      </c>
      <c r="AA37" s="5">
        <v>73</v>
      </c>
      <c r="AB37" s="5">
        <v>27</v>
      </c>
      <c r="AC37" s="5">
        <v>8</v>
      </c>
      <c r="AD37" s="5">
        <v>2</v>
      </c>
      <c r="AE37" s="5">
        <v>17415</v>
      </c>
      <c r="AF37" s="5">
        <v>0</v>
      </c>
      <c r="AG37" s="5">
        <v>84.3</v>
      </c>
      <c r="AH37" s="20">
        <v>203675</v>
      </c>
      <c r="AI37" s="19">
        <v>51500</v>
      </c>
      <c r="AJ37" s="5">
        <v>27000</v>
      </c>
      <c r="AK37" s="5">
        <v>0.7168587414457992</v>
      </c>
      <c r="AL37" s="5" t="s">
        <v>242</v>
      </c>
      <c r="AM37" s="5">
        <v>0.17442582247051522</v>
      </c>
      <c r="AN37" s="5">
        <v>9000</v>
      </c>
      <c r="AO37" s="5">
        <v>0.25500465549348234</v>
      </c>
      <c r="AP37" s="5">
        <v>13100</v>
      </c>
      <c r="AQ37" s="5">
        <v>0.63367085661080069</v>
      </c>
      <c r="AR37" s="5">
        <v>32600</v>
      </c>
      <c r="AS37" s="5">
        <v>20100</v>
      </c>
      <c r="AT37" s="5">
        <v>0.55628194460953284</v>
      </c>
      <c r="AU37" s="5">
        <v>168000000</v>
      </c>
      <c r="AV37" s="5">
        <v>19900</v>
      </c>
      <c r="AW37" s="5">
        <v>850</v>
      </c>
      <c r="AX37" s="5">
        <v>0.11032386556682565</v>
      </c>
      <c r="AY37" s="5">
        <v>129900</v>
      </c>
      <c r="AZ37" s="5">
        <v>62100</v>
      </c>
      <c r="BA37" s="5">
        <v>0.34839308239318911</v>
      </c>
      <c r="BB37" s="5">
        <v>0.30778440383165961</v>
      </c>
      <c r="BC37" s="5">
        <v>0.10390164768831094</v>
      </c>
      <c r="BD37" s="5">
        <v>0.18317611835293623</v>
      </c>
      <c r="BE37" s="5">
        <v>3.7734884506975437E-2</v>
      </c>
      <c r="BF37" s="5">
        <v>3330</v>
      </c>
      <c r="BG37" s="5">
        <v>11550</v>
      </c>
      <c r="BH37" s="20">
        <v>44200</v>
      </c>
      <c r="BI37" s="19">
        <v>12100</v>
      </c>
      <c r="BJ37" s="5">
        <v>3700</v>
      </c>
      <c r="BK37" s="5">
        <v>5300</v>
      </c>
      <c r="BL37" s="5">
        <v>900</v>
      </c>
      <c r="BM37" s="95">
        <v>3100</v>
      </c>
      <c r="BN37" s="122">
        <v>27300</v>
      </c>
      <c r="BO37" s="123">
        <v>12400</v>
      </c>
      <c r="BP37" s="123">
        <v>0.71</v>
      </c>
      <c r="BQ37" s="123">
        <v>7</v>
      </c>
      <c r="BR37" s="123">
        <v>10</v>
      </c>
      <c r="BS37" s="123">
        <v>3300</v>
      </c>
      <c r="BT37" s="123">
        <v>0.12</v>
      </c>
      <c r="BU37" s="123">
        <v>7700</v>
      </c>
      <c r="BV37" s="123">
        <v>0.28000000000000003</v>
      </c>
      <c r="BW37" s="123">
        <v>5300</v>
      </c>
      <c r="BX37" s="123">
        <v>11400</v>
      </c>
      <c r="BY37" s="123">
        <v>0.68</v>
      </c>
      <c r="BZ37" s="123">
        <v>2300</v>
      </c>
      <c r="CA37" s="123">
        <v>600</v>
      </c>
      <c r="CB37" s="123">
        <v>19800</v>
      </c>
      <c r="CC37" s="123">
        <v>9800</v>
      </c>
      <c r="CD37" s="123">
        <v>1000</v>
      </c>
      <c r="CE37" s="123">
        <v>0.38100000000000001</v>
      </c>
      <c r="CF37" s="123">
        <v>0.17</v>
      </c>
      <c r="CG37" s="123">
        <v>0.48499999999999999</v>
      </c>
      <c r="CH37" s="123">
        <v>0.38900000000000001</v>
      </c>
      <c r="CI37" s="123">
        <v>0.11799999999999999</v>
      </c>
      <c r="CJ37" s="123">
        <v>7.8E-2</v>
      </c>
      <c r="CK37" s="123">
        <v>0.16900000000000001</v>
      </c>
      <c r="CL37" s="123">
        <v>9.8000000000000004E-2</v>
      </c>
      <c r="CM37" s="123">
        <v>0.67</v>
      </c>
      <c r="CN37" s="123">
        <v>70574000</v>
      </c>
      <c r="CO37" s="123">
        <v>7400</v>
      </c>
      <c r="CP37" s="123">
        <v>0.38</v>
      </c>
      <c r="CQ37" s="123">
        <v>0.34</v>
      </c>
      <c r="CR37" s="123">
        <v>0.27</v>
      </c>
      <c r="CS37" s="123">
        <v>1900</v>
      </c>
      <c r="CT37" s="124">
        <v>40300</v>
      </c>
      <c r="CU37" s="118">
        <f t="array" ref="CU37">INDEX('Supplemental Data'!B$3:B$53,MATCH($B37,'Supplemental Data'!$A$3:$A$57,0))</f>
        <v>340000</v>
      </c>
      <c r="CV37" s="21">
        <f t="array" ref="CV37">INDEX('Supplemental Data'!C$3:C$53,MATCH($B37,'Supplemental Data'!$A$3:$A$57,0))</f>
        <v>102000</v>
      </c>
      <c r="CW37" s="21">
        <f t="array" ref="CW37">INDEX('Supplemental Data'!D$3:D$53,MATCH($B37,'Supplemental Data'!$A$3:$A$57,0))</f>
        <v>130000</v>
      </c>
      <c r="CX37" s="21">
        <f t="array" ref="CX37">INDEX('Supplemental Data'!E$3:E$53,MATCH($B37,'Supplemental Data'!$A$3:$A$57,0))</f>
        <v>2000</v>
      </c>
      <c r="CY37" s="11">
        <f t="array" ref="CY37">INDEX('Supplemental Data'!F$3:F$53,MATCH($B37,'Supplemental Data'!$A$3:$A$57,0))</f>
        <v>82200000</v>
      </c>
      <c r="CZ37" s="11">
        <f t="array" ref="CZ37">INDEX('Supplemental Data'!G$3:G$53,MATCH($B37,'Supplemental Data'!$A$3:$A$57,0))</f>
        <v>35500000</v>
      </c>
      <c r="DA37" s="11">
        <f t="array" ref="DA37">INDEX('Supplemental Data'!H$3:H$53,MATCH($B37,'Supplemental Data'!$A$3:$A$57,0))</f>
        <v>14700000</v>
      </c>
      <c r="DB37" s="11">
        <f t="array" ref="DB37">INDEX('Supplemental Data'!I$3:I$53,MATCH($B37,'Supplemental Data'!$A$3:$A$57,0))</f>
        <v>2800000</v>
      </c>
      <c r="DC37" s="11">
        <f t="array" ref="DC37">INDEX('Supplemental Data'!J$3:J$53,MATCH($B37,'Supplemental Data'!$A$3:$A$57,0))</f>
        <v>1400000</v>
      </c>
      <c r="DD37" s="11">
        <f t="array" ref="DD37">INDEX('Supplemental Data'!K$3:K$53,MATCH($B37,'Supplemental Data'!$A$3:$A$57,0))</f>
        <v>600000</v>
      </c>
      <c r="DE37" s="11">
        <f t="array" ref="DE37">INDEX('Supplemental Data'!L$3:L$53,MATCH($B37,'Supplemental Data'!$A$3:$A$57,0))</f>
        <v>7700000</v>
      </c>
      <c r="DF37" s="11">
        <f t="array" ref="DF37">INDEX('Supplemental Data'!M$3:M$53,MATCH($B37,'Supplemental Data'!$A$3:$A$57,0))</f>
        <v>1600000</v>
      </c>
      <c r="DG37" s="11">
        <f t="array" ref="DG37">INDEX('Supplemental Data'!N$3:N$53,MATCH($B37,'Supplemental Data'!$A$3:$A$57,0))</f>
        <v>21100000</v>
      </c>
      <c r="DH37" s="122">
        <v>0.191</v>
      </c>
      <c r="DI37" s="93">
        <v>0.34799999999999998</v>
      </c>
      <c r="DJ37" s="93">
        <v>1.6E-2</v>
      </c>
      <c r="DK37" s="93">
        <v>0.503</v>
      </c>
      <c r="DL37" s="93">
        <v>1.4E-2</v>
      </c>
      <c r="DM37" s="93">
        <v>8.1000000000000003E-2</v>
      </c>
      <c r="DN37" s="93">
        <v>0</v>
      </c>
      <c r="DO37" s="93">
        <f>SUM(DM37:DN37)</f>
        <v>8.1000000000000003E-2</v>
      </c>
      <c r="DP37" s="96">
        <v>3.6999999999999998E-2</v>
      </c>
      <c r="DQ37" s="133">
        <v>0.15</v>
      </c>
      <c r="DR37" s="93">
        <v>0.04</v>
      </c>
      <c r="DS37" s="93">
        <v>0.02</v>
      </c>
      <c r="DT37" s="93">
        <v>0.13</v>
      </c>
      <c r="DU37" s="93">
        <v>0.02</v>
      </c>
      <c r="DV37" s="93">
        <v>0.41</v>
      </c>
      <c r="DW37" s="93">
        <v>0.17</v>
      </c>
      <c r="DX37" s="93">
        <v>2E-3</v>
      </c>
      <c r="DY37" s="96">
        <v>0.06</v>
      </c>
      <c r="DZ37" s="140">
        <v>0</v>
      </c>
    </row>
    <row r="38" spans="1:130" ht="13.9" thickBot="1">
      <c r="A38" t="str">
        <f>IFERROR(INDEX($A$57:$A$60,MATCH($C38,E$57:E$60,0)),"Not Included")</f>
        <v>HousingHigh ROR_OverallHigh ROR</v>
      </c>
      <c r="B38" s="159" t="s">
        <v>280</v>
      </c>
      <c r="C38" s="12">
        <f>IF(AND(E38=0,F38=0),1,IF(AND(E38=0,F38=1),2,IF(AND(E38=1,F38=0),4,3)))</f>
        <v>3</v>
      </c>
      <c r="D38" s="12">
        <f>IF(AND(E38=0,F38=0),1,IF(AND(E38=0,F38=1),2,IF(AND(E38=1,F38=0,G38&gt;5),4,IF(AND(E38=1,F38=1,G38&gt;5),3,"Not Inlcuded"))))</f>
        <v>3</v>
      </c>
      <c r="E38" s="12">
        <f>IF(I38&gt;$I$54,1,0)</f>
        <v>1</v>
      </c>
      <c r="F38" s="12">
        <f>IF(L38&gt;$L$54,1,0)</f>
        <v>1</v>
      </c>
      <c r="G38" s="109">
        <v>11</v>
      </c>
      <c r="H38" s="103">
        <v>703389</v>
      </c>
      <c r="I38" s="103">
        <v>1.5638572681688199E-2</v>
      </c>
      <c r="J38" s="103">
        <v>15</v>
      </c>
      <c r="K38" s="103">
        <v>2205</v>
      </c>
      <c r="L38" s="103">
        <v>3.1348229784656798</v>
      </c>
      <c r="M38" s="103">
        <v>14</v>
      </c>
      <c r="N38" s="104">
        <v>22269</v>
      </c>
      <c r="O38" s="104">
        <f>N38/H38*1000</f>
        <v>31.659579549865008</v>
      </c>
      <c r="P38" s="106">
        <v>768</v>
      </c>
      <c r="Q38" s="110">
        <f>P38/N38</f>
        <v>3.4487404014549375E-2</v>
      </c>
      <c r="R38" s="95">
        <v>697</v>
      </c>
      <c r="S38" s="5">
        <v>26</v>
      </c>
      <c r="T38" s="5">
        <v>53551</v>
      </c>
      <c r="U38" s="5">
        <v>26500</v>
      </c>
      <c r="V38" s="5">
        <v>30965</v>
      </c>
      <c r="W38" s="5">
        <v>47</v>
      </c>
      <c r="X38" s="5">
        <v>73</v>
      </c>
      <c r="Y38" s="5">
        <v>104</v>
      </c>
      <c r="Z38" s="5">
        <v>105</v>
      </c>
      <c r="AA38" s="5">
        <v>68</v>
      </c>
      <c r="AB38" s="5">
        <v>26</v>
      </c>
      <c r="AC38" s="5">
        <v>3</v>
      </c>
      <c r="AD38" s="5">
        <v>1</v>
      </c>
      <c r="AE38" s="5">
        <v>4726</v>
      </c>
      <c r="AF38" s="5">
        <v>0</v>
      </c>
      <c r="AG38" s="5">
        <v>79.099999999999994</v>
      </c>
      <c r="AH38" s="20">
        <v>128101</v>
      </c>
      <c r="AI38" s="19">
        <v>96600</v>
      </c>
      <c r="AJ38" s="5">
        <v>52000</v>
      </c>
      <c r="AK38" s="5">
        <v>0.71715230001348984</v>
      </c>
      <c r="AL38" s="5" t="s">
        <v>240</v>
      </c>
      <c r="AM38" s="5">
        <v>0.17437446341942758</v>
      </c>
      <c r="AN38" s="5">
        <v>16900</v>
      </c>
      <c r="AO38" s="5">
        <v>0.23782285341911727</v>
      </c>
      <c r="AP38" s="5">
        <v>23000</v>
      </c>
      <c r="AQ38" s="5">
        <v>0.60905903162075781</v>
      </c>
      <c r="AR38" s="5">
        <v>58800</v>
      </c>
      <c r="AS38" s="5">
        <v>37700</v>
      </c>
      <c r="AT38" s="5">
        <v>0.48753376272595056</v>
      </c>
      <c r="AU38" s="5">
        <v>274000000</v>
      </c>
      <c r="AV38" s="5">
        <v>48400</v>
      </c>
      <c r="AW38" s="5">
        <v>740</v>
      </c>
      <c r="AX38" s="5">
        <v>1.1587512437468236E-2</v>
      </c>
      <c r="AY38" s="5">
        <v>181100</v>
      </c>
      <c r="AZ38" s="5">
        <v>87800</v>
      </c>
      <c r="BA38" s="5">
        <v>0.34418996408968844</v>
      </c>
      <c r="BB38" s="5">
        <v>0.2810270765243208</v>
      </c>
      <c r="BC38" s="5">
        <v>0.10199019786248645</v>
      </c>
      <c r="BD38" s="5">
        <v>0.23854949767459663</v>
      </c>
      <c r="BE38" s="5">
        <v>3.2578287231814961E-2</v>
      </c>
      <c r="BF38" s="5">
        <v>2370</v>
      </c>
      <c r="BG38" s="5">
        <v>13910</v>
      </c>
      <c r="BH38" s="20">
        <v>43700</v>
      </c>
      <c r="BI38" s="19">
        <v>22400</v>
      </c>
      <c r="BJ38" s="5">
        <v>9900</v>
      </c>
      <c r="BK38" s="5">
        <v>10600</v>
      </c>
      <c r="BL38" s="5">
        <v>2300</v>
      </c>
      <c r="BM38" s="95">
        <v>5800</v>
      </c>
      <c r="BN38" s="122">
        <v>46900</v>
      </c>
      <c r="BO38" s="123">
        <v>20800</v>
      </c>
      <c r="BP38" s="123">
        <v>0.7</v>
      </c>
      <c r="BQ38" s="123">
        <v>2</v>
      </c>
      <c r="BR38" s="123">
        <v>3</v>
      </c>
      <c r="BS38" s="123">
        <v>4200</v>
      </c>
      <c r="BT38" s="123">
        <v>0.09</v>
      </c>
      <c r="BU38" s="123">
        <v>11200</v>
      </c>
      <c r="BV38" s="123">
        <v>0.24</v>
      </c>
      <c r="BW38" s="123">
        <v>10100</v>
      </c>
      <c r="BX38" s="123">
        <v>21400</v>
      </c>
      <c r="BY38" s="123">
        <v>0.72</v>
      </c>
      <c r="BZ38" s="123">
        <v>2500</v>
      </c>
      <c r="CA38" s="123">
        <v>500</v>
      </c>
      <c r="CB38" s="123">
        <v>23600</v>
      </c>
      <c r="CC38" s="123">
        <v>11600</v>
      </c>
      <c r="CD38" s="123">
        <v>1600</v>
      </c>
      <c r="CE38" s="123">
        <v>0.38100000000000001</v>
      </c>
      <c r="CF38" s="123">
        <v>0.17</v>
      </c>
      <c r="CG38" s="123">
        <v>0.48499999999999999</v>
      </c>
      <c r="CH38" s="123">
        <v>0.38900000000000001</v>
      </c>
      <c r="CI38" s="123">
        <v>0.11799999999999999</v>
      </c>
      <c r="CJ38" s="123">
        <v>7.8E-2</v>
      </c>
      <c r="CK38" s="123">
        <v>0.16900000000000001</v>
      </c>
      <c r="CL38" s="123">
        <v>9.8000000000000004E-2</v>
      </c>
      <c r="CM38" s="123">
        <v>0.67</v>
      </c>
      <c r="CN38" s="123">
        <v>88382000</v>
      </c>
      <c r="CO38" s="123">
        <v>20100</v>
      </c>
      <c r="CP38" s="123">
        <v>0.09</v>
      </c>
      <c r="CQ38" s="123">
        <v>0.48</v>
      </c>
      <c r="CR38" s="123">
        <v>0.43</v>
      </c>
      <c r="CS38" s="123">
        <v>2800</v>
      </c>
      <c r="CT38" s="124">
        <v>37200</v>
      </c>
      <c r="CU38" s="118">
        <f t="array" ref="CU38">INDEX('Supplemental Data'!B$3:B$53,MATCH($B38,'Supplemental Data'!$A$3:$A$57,0))</f>
        <v>563000</v>
      </c>
      <c r="CV38" s="21">
        <f t="array" ref="CV38">INDEX('Supplemental Data'!C$3:C$53,MATCH($B38,'Supplemental Data'!$A$3:$A$57,0))</f>
        <v>171000</v>
      </c>
      <c r="CW38" s="21">
        <f t="array" ref="CW38">INDEX('Supplemental Data'!D$3:D$53,MATCH($B38,'Supplemental Data'!$A$3:$A$57,0))</f>
        <v>181000</v>
      </c>
      <c r="CX38" s="21">
        <f t="array" ref="CX38">INDEX('Supplemental Data'!E$3:E$53,MATCH($B38,'Supplemental Data'!$A$3:$A$57,0))</f>
        <v>1300</v>
      </c>
      <c r="CY38" s="11">
        <f t="array" ref="CY38">INDEX('Supplemental Data'!F$3:F$53,MATCH($B38,'Supplemental Data'!$A$3:$A$57,0))</f>
        <v>111800000</v>
      </c>
      <c r="CZ38" s="11">
        <f t="array" ref="CZ38">INDEX('Supplemental Data'!G$3:G$53,MATCH($B38,'Supplemental Data'!$A$3:$A$57,0))</f>
        <v>71000000</v>
      </c>
      <c r="DA38" s="11">
        <f t="array" ref="DA38">INDEX('Supplemental Data'!H$3:H$53,MATCH($B38,'Supplemental Data'!$A$3:$A$57,0))</f>
        <v>50000000</v>
      </c>
      <c r="DB38" s="11">
        <f t="array" ref="DB38">INDEX('Supplemental Data'!I$3:I$53,MATCH($B38,'Supplemental Data'!$A$3:$A$57,0))</f>
        <v>4400000</v>
      </c>
      <c r="DC38" s="11">
        <f t="array" ref="DC38">INDEX('Supplemental Data'!J$3:J$53,MATCH($B38,'Supplemental Data'!$A$3:$A$57,0))</f>
        <v>3200000</v>
      </c>
      <c r="DD38" s="11">
        <f t="array" ref="DD38">INDEX('Supplemental Data'!K$3:K$53,MATCH($B38,'Supplemental Data'!$A$3:$A$57,0))</f>
        <v>800000</v>
      </c>
      <c r="DE38" s="11">
        <f t="array" ref="DE38">INDEX('Supplemental Data'!L$3:L$53,MATCH($B38,'Supplemental Data'!$A$3:$A$57,0))</f>
        <v>3600000</v>
      </c>
      <c r="DF38" s="11">
        <f t="array" ref="DF38">INDEX('Supplemental Data'!M$3:M$53,MATCH($B38,'Supplemental Data'!$A$3:$A$57,0))</f>
        <v>2300000</v>
      </c>
      <c r="DG38" s="11">
        <f t="array" ref="DG38">INDEX('Supplemental Data'!N$3:N$53,MATCH($B38,'Supplemental Data'!$A$3:$A$57,0))</f>
        <v>26700000</v>
      </c>
      <c r="DH38" s="122">
        <v>0.17</v>
      </c>
      <c r="DI38" s="93">
        <v>0.68300000000000005</v>
      </c>
      <c r="DJ38" s="93">
        <v>0.14399999999999999</v>
      </c>
      <c r="DK38" s="93">
        <v>8.3000000000000004E-2</v>
      </c>
      <c r="DL38" s="93">
        <v>1.4E-2</v>
      </c>
      <c r="DM38" s="93">
        <v>4.0000000000000001E-3</v>
      </c>
      <c r="DN38" s="93">
        <v>4.0000000000000001E-3</v>
      </c>
      <c r="DO38" s="93">
        <f>SUM(DM38:DN38)</f>
        <v>8.0000000000000002E-3</v>
      </c>
      <c r="DP38" s="96">
        <v>6.8000000000000005E-2</v>
      </c>
      <c r="DQ38" s="133">
        <v>0.04</v>
      </c>
      <c r="DR38" s="93">
        <v>0.13</v>
      </c>
      <c r="DS38" s="93">
        <v>3.0000000000000001E-3</v>
      </c>
      <c r="DT38" s="93">
        <v>0.06</v>
      </c>
      <c r="DU38" s="93">
        <v>0.17</v>
      </c>
      <c r="DV38" s="93">
        <v>0</v>
      </c>
      <c r="DW38" s="93">
        <v>0.34</v>
      </c>
      <c r="DX38" s="93">
        <v>0.04</v>
      </c>
      <c r="DY38" s="96">
        <v>0.22</v>
      </c>
      <c r="DZ38" s="140">
        <v>0</v>
      </c>
    </row>
    <row r="39" spans="1:130" ht="13.9" thickBot="1">
      <c r="A39" t="str">
        <f>IFERROR(INDEX($A$57:$A$60,MATCH($C39,E$57:E$60,0)),"Not Included")</f>
        <v>HousingHigh ROR_OverallLOW ROR</v>
      </c>
      <c r="B39" s="159" t="s">
        <v>281</v>
      </c>
      <c r="C39" s="12">
        <f>IF(AND(E39=0,F39=0),1,IF(AND(E39=0,F39=1),2,IF(AND(E39=1,F39=0),4,3)))</f>
        <v>4</v>
      </c>
      <c r="D39" s="12">
        <f>IF(AND(E39=0,F39=0),1,IF(AND(E39=0,F39=1),2,IF(AND(E39=1,F39=0,G39&gt;5),4,IF(AND(E39=1,F39=1,G39&gt;5),3,"Not Inlcuded"))))</f>
        <v>4</v>
      </c>
      <c r="E39" s="12">
        <f>IF(I39&gt;$I$54,1,0)</f>
        <v>1</v>
      </c>
      <c r="F39" s="12">
        <f>IF(L39&gt;$L$54,1,0)</f>
        <v>0</v>
      </c>
      <c r="G39" s="109">
        <v>75</v>
      </c>
      <c r="H39" s="103">
        <v>4289280</v>
      </c>
      <c r="I39" s="103">
        <v>1.74854521038495E-2</v>
      </c>
      <c r="J39" s="103">
        <v>14</v>
      </c>
      <c r="K39" s="103">
        <v>10024</v>
      </c>
      <c r="L39" s="103">
        <v>2.3369889585198398</v>
      </c>
      <c r="M39" s="103">
        <v>26</v>
      </c>
      <c r="N39" s="104">
        <v>36161</v>
      </c>
      <c r="O39" s="104">
        <f>N39/H39*1000</f>
        <v>8.4305524470307383</v>
      </c>
      <c r="P39" s="106">
        <v>3938</v>
      </c>
      <c r="Q39" s="110">
        <f>P39/N39</f>
        <v>0.10890185559027682</v>
      </c>
      <c r="R39" s="95">
        <v>1021</v>
      </c>
      <c r="S39" s="5">
        <v>21</v>
      </c>
      <c r="T39" s="5">
        <v>443892</v>
      </c>
      <c r="U39" s="5">
        <v>26500</v>
      </c>
      <c r="V39" s="5">
        <v>54870</v>
      </c>
      <c r="W39" s="5">
        <v>23</v>
      </c>
      <c r="X39" s="5">
        <v>33</v>
      </c>
      <c r="Y39" s="5">
        <v>71</v>
      </c>
      <c r="Z39" s="5">
        <v>92</v>
      </c>
      <c r="AA39" s="5">
        <v>83</v>
      </c>
      <c r="AB39" s="5">
        <v>56</v>
      </c>
      <c r="AC39" s="5">
        <v>19</v>
      </c>
      <c r="AD39" s="5">
        <v>4</v>
      </c>
      <c r="AE39" s="5">
        <v>127388</v>
      </c>
      <c r="AF39" s="5">
        <v>0</v>
      </c>
      <c r="AG39" s="5">
        <v>99</v>
      </c>
      <c r="AH39" s="20">
        <v>245169</v>
      </c>
      <c r="AI39" s="19">
        <v>454500</v>
      </c>
      <c r="AJ39" s="5">
        <v>212000</v>
      </c>
      <c r="AK39" s="5">
        <v>0.70243657360326006</v>
      </c>
      <c r="AL39" s="5" t="s">
        <v>245</v>
      </c>
      <c r="AM39" s="5">
        <v>0.20049670476642997</v>
      </c>
      <c r="AN39" s="5">
        <v>91100</v>
      </c>
      <c r="AO39" s="5">
        <v>0.23704784028016085</v>
      </c>
      <c r="AP39" s="5">
        <v>107800</v>
      </c>
      <c r="AQ39" s="5">
        <v>0.62111853161928399</v>
      </c>
      <c r="AR39" s="5">
        <v>282300</v>
      </c>
      <c r="AS39" s="5">
        <v>172700</v>
      </c>
      <c r="AT39" s="5">
        <v>0.56696039140823529</v>
      </c>
      <c r="AU39" s="5">
        <v>2007000000</v>
      </c>
      <c r="AV39" s="5">
        <v>23100</v>
      </c>
      <c r="AW39" s="5">
        <v>1240</v>
      </c>
      <c r="AX39" s="5">
        <v>0.22304121906444643</v>
      </c>
      <c r="AY39" s="5">
        <v>1645200</v>
      </c>
      <c r="AZ39" s="5">
        <v>766200</v>
      </c>
      <c r="BA39" s="5">
        <v>0.30339788144942537</v>
      </c>
      <c r="BB39" s="5">
        <v>0.35036715759329451</v>
      </c>
      <c r="BC39" s="5">
        <v>0.14216314495427593</v>
      </c>
      <c r="BD39" s="5">
        <v>0.15851814623699123</v>
      </c>
      <c r="BE39" s="5">
        <v>3.1262049813291795E-2</v>
      </c>
      <c r="BF39" s="5">
        <v>27490</v>
      </c>
      <c r="BG39" s="5">
        <v>91070</v>
      </c>
      <c r="BH39" s="20">
        <v>50400</v>
      </c>
      <c r="BI39" s="19">
        <v>103900</v>
      </c>
      <c r="BJ39" s="5">
        <v>24500</v>
      </c>
      <c r="BK39" s="5">
        <v>40200</v>
      </c>
      <c r="BL39" s="5">
        <v>9000</v>
      </c>
      <c r="BM39" s="95">
        <v>12300</v>
      </c>
      <c r="BN39" s="122">
        <v>261000</v>
      </c>
      <c r="BO39" s="123">
        <v>101300</v>
      </c>
      <c r="BP39" s="123">
        <v>0.68</v>
      </c>
      <c r="BQ39" s="123">
        <v>4</v>
      </c>
      <c r="BR39" s="123">
        <v>5</v>
      </c>
      <c r="BS39" s="123">
        <v>30300</v>
      </c>
      <c r="BT39" s="123">
        <v>0.12</v>
      </c>
      <c r="BU39" s="123">
        <v>56100</v>
      </c>
      <c r="BV39" s="123">
        <v>0.22</v>
      </c>
      <c r="BW39" s="123">
        <v>50000</v>
      </c>
      <c r="BX39" s="123">
        <v>117400</v>
      </c>
      <c r="BY39" s="123">
        <v>0.73</v>
      </c>
      <c r="BZ39" s="123">
        <v>33600</v>
      </c>
      <c r="CA39" s="123">
        <v>5900</v>
      </c>
      <c r="CB39" s="123">
        <v>143300</v>
      </c>
      <c r="CC39" s="123">
        <v>70500</v>
      </c>
      <c r="CD39" s="123">
        <v>8000</v>
      </c>
      <c r="CE39" s="123">
        <v>0.38100000000000001</v>
      </c>
      <c r="CF39" s="123">
        <v>0.17</v>
      </c>
      <c r="CG39" s="123">
        <v>0.48499999999999999</v>
      </c>
      <c r="CH39" s="123">
        <v>0.38900000000000001</v>
      </c>
      <c r="CI39" s="123">
        <v>0.11799999999999999</v>
      </c>
      <c r="CJ39" s="123">
        <v>7.8E-2</v>
      </c>
      <c r="CK39" s="123">
        <v>0.16900000000000001</v>
      </c>
      <c r="CL39" s="123">
        <v>9.8000000000000004E-2</v>
      </c>
      <c r="CM39" s="123">
        <v>0.7</v>
      </c>
      <c r="CN39" s="123">
        <v>830291000</v>
      </c>
      <c r="CO39" s="123">
        <v>7200</v>
      </c>
      <c r="CP39" s="123">
        <v>0.53</v>
      </c>
      <c r="CQ39" s="123">
        <v>0.44</v>
      </c>
      <c r="CR39" s="123">
        <v>0.03</v>
      </c>
      <c r="CS39" s="123">
        <v>16600</v>
      </c>
      <c r="CT39" s="124">
        <v>41200</v>
      </c>
      <c r="CU39" s="118">
        <f t="array" ref="CU39">INDEX('Supplemental Data'!B$3:B$53,MATCH($B39,'Supplemental Data'!$A$3:$A$57,0))</f>
        <v>3666000</v>
      </c>
      <c r="CV39" s="21">
        <f t="array" ref="CV39">INDEX('Supplemental Data'!C$3:C$53,MATCH($B39,'Supplemental Data'!$A$3:$A$57,0))</f>
        <v>1263000</v>
      </c>
      <c r="CW39" s="21">
        <f t="array" ref="CW39">INDEX('Supplemental Data'!D$3:D$53,MATCH($B39,'Supplemental Data'!$A$3:$A$57,0))</f>
        <v>1645000</v>
      </c>
      <c r="CX39" s="21">
        <f t="array" ref="CX39">INDEX('Supplemental Data'!E$3:E$53,MATCH($B39,'Supplemental Data'!$A$3:$A$57,0))</f>
        <v>22400</v>
      </c>
      <c r="CY39" s="11">
        <f t="array" ref="CY39">INDEX('Supplemental Data'!F$3:F$53,MATCH($B39,'Supplemental Data'!$A$3:$A$57,0))</f>
        <v>1239200000</v>
      </c>
      <c r="CZ39" s="11">
        <f t="array" ref="CZ39">INDEX('Supplemental Data'!G$3:G$53,MATCH($B39,'Supplemental Data'!$A$3:$A$57,0))</f>
        <v>403600000</v>
      </c>
      <c r="DA39" s="11">
        <f t="array" ref="DA39">INDEX('Supplemental Data'!H$3:H$53,MATCH($B39,'Supplemental Data'!$A$3:$A$57,0))</f>
        <v>143200000</v>
      </c>
      <c r="DB39" s="11">
        <f t="array" ref="DB39">INDEX('Supplemental Data'!I$3:I$53,MATCH($B39,'Supplemental Data'!$A$3:$A$57,0))</f>
        <v>39300000</v>
      </c>
      <c r="DC39" s="11">
        <f t="array" ref="DC39">INDEX('Supplemental Data'!J$3:J$53,MATCH($B39,'Supplemental Data'!$A$3:$A$57,0))</f>
        <v>8800000</v>
      </c>
      <c r="DD39" s="11">
        <f t="array" ref="DD39">INDEX('Supplemental Data'!K$3:K$53,MATCH($B39,'Supplemental Data'!$A$3:$A$57,0))</f>
        <v>20100000</v>
      </c>
      <c r="DE39" s="11">
        <f t="array" ref="DE39">INDEX('Supplemental Data'!L$3:L$53,MATCH($B39,'Supplemental Data'!$A$3:$A$57,0))</f>
        <v>71500000</v>
      </c>
      <c r="DF39" s="11">
        <f t="array" ref="DF39">INDEX('Supplemental Data'!M$3:M$53,MATCH($B39,'Supplemental Data'!$A$3:$A$57,0))</f>
        <v>13300000</v>
      </c>
      <c r="DG39" s="11">
        <f t="array" ref="DG39">INDEX('Supplemental Data'!N$3:N$53,MATCH($B39,'Supplemental Data'!$A$3:$A$57,0))</f>
        <v>67900000</v>
      </c>
      <c r="DH39" s="122">
        <v>0.14000000000000001</v>
      </c>
      <c r="DI39" s="93">
        <v>0.51200000000000001</v>
      </c>
      <c r="DJ39" s="93">
        <v>0.14399999999999999</v>
      </c>
      <c r="DK39" s="93">
        <v>0.27</v>
      </c>
      <c r="DL39" s="93">
        <v>2.8000000000000001E-2</v>
      </c>
      <c r="DM39" s="93">
        <v>1E-3</v>
      </c>
      <c r="DN39" s="93">
        <v>0</v>
      </c>
      <c r="DO39" s="93">
        <f>SUM(DM39:DN39)</f>
        <v>1E-3</v>
      </c>
      <c r="DP39" s="96">
        <v>4.5999999999999999E-2</v>
      </c>
      <c r="DQ39" s="133">
        <v>0.19</v>
      </c>
      <c r="DR39" s="93">
        <v>0.05</v>
      </c>
      <c r="DS39" s="93">
        <v>0.03</v>
      </c>
      <c r="DT39" s="93">
        <v>0.34</v>
      </c>
      <c r="DU39" s="93">
        <v>0.06</v>
      </c>
      <c r="DV39" s="93">
        <v>0</v>
      </c>
      <c r="DW39" s="93">
        <v>0</v>
      </c>
      <c r="DX39" s="93">
        <v>0.28999999999999998</v>
      </c>
      <c r="DY39" s="96">
        <v>0.05</v>
      </c>
      <c r="DZ39" s="140">
        <v>562</v>
      </c>
    </row>
    <row r="40" spans="1:130" ht="13.9" thickBot="1">
      <c r="A40" t="str">
        <f>IFERROR(INDEX($A$57:$A$60,MATCH($C40,E$57:E$60,0)),"Not Included")</f>
        <v>HousingHigh ROR_OverallHigh ROR</v>
      </c>
      <c r="B40" s="159" t="s">
        <v>282</v>
      </c>
      <c r="C40" s="12">
        <f>IF(AND(E40=0,F40=0),1,IF(AND(E40=0,F40=1),2,IF(AND(E40=1,F40=0),4,3)))</f>
        <v>3</v>
      </c>
      <c r="D40" s="12">
        <f>IF(AND(E40=0,F40=0),1,IF(AND(E40=0,F40=1),2,IF(AND(E40=1,F40=0,G40&gt;5),4,IF(AND(E40=1,F40=1,G40&gt;5),3,"Not Inlcuded"))))</f>
        <v>3</v>
      </c>
      <c r="E40" s="12">
        <f>IF(I40&gt;$I$54,1,0)</f>
        <v>1</v>
      </c>
      <c r="F40" s="12">
        <f>IF(L40&gt;$L$54,1,0)</f>
        <v>1</v>
      </c>
      <c r="G40" s="109">
        <v>31</v>
      </c>
      <c r="H40" s="103">
        <v>1613988</v>
      </c>
      <c r="I40" s="103">
        <v>1.9207082084872901E-2</v>
      </c>
      <c r="J40" s="103">
        <v>13</v>
      </c>
      <c r="K40" s="103">
        <v>6134</v>
      </c>
      <c r="L40" s="103">
        <v>3.8005239196326102</v>
      </c>
      <c r="M40" s="103">
        <v>8</v>
      </c>
      <c r="N40" s="104">
        <v>7170</v>
      </c>
      <c r="O40" s="104">
        <f>N40/H40*1000</f>
        <v>4.4424122112432061</v>
      </c>
      <c r="P40" s="106">
        <v>1977</v>
      </c>
      <c r="Q40" s="110">
        <f>P40/N40</f>
        <v>0.27573221757322175</v>
      </c>
      <c r="R40" s="95">
        <v>970</v>
      </c>
      <c r="S40" s="5">
        <v>20</v>
      </c>
      <c r="T40" s="5">
        <v>136282</v>
      </c>
      <c r="U40" s="5">
        <v>26500</v>
      </c>
      <c r="V40" s="5">
        <v>48747</v>
      </c>
      <c r="W40" s="5">
        <v>24</v>
      </c>
      <c r="X40" s="5">
        <v>40</v>
      </c>
      <c r="Y40" s="5">
        <v>86</v>
      </c>
      <c r="Z40" s="5">
        <v>100</v>
      </c>
      <c r="AA40" s="5">
        <v>80</v>
      </c>
      <c r="AB40" s="5">
        <v>44</v>
      </c>
      <c r="AC40" s="5">
        <v>11</v>
      </c>
      <c r="AD40" s="5">
        <v>1</v>
      </c>
      <c r="AE40" s="5">
        <v>84989</v>
      </c>
      <c r="AF40" s="5">
        <v>0</v>
      </c>
      <c r="AG40" s="5">
        <v>107.7</v>
      </c>
      <c r="AH40" s="20">
        <v>268765</v>
      </c>
      <c r="AI40" s="19">
        <v>103100</v>
      </c>
      <c r="AJ40" s="5">
        <v>49000</v>
      </c>
      <c r="AK40" s="5">
        <v>0.70465267703133394</v>
      </c>
      <c r="AL40" s="5" t="s">
        <v>242</v>
      </c>
      <c r="AM40" s="5">
        <v>0.17493265112312731</v>
      </c>
      <c r="AN40" s="5">
        <v>18100</v>
      </c>
      <c r="AO40" s="5">
        <v>0.25366784890594413</v>
      </c>
      <c r="AP40" s="5">
        <v>26200</v>
      </c>
      <c r="AQ40" s="5">
        <v>0.61566563947516328</v>
      </c>
      <c r="AR40" s="5">
        <v>63500</v>
      </c>
      <c r="AS40" s="5">
        <v>37500</v>
      </c>
      <c r="AT40" s="5">
        <v>0.5101003602676274</v>
      </c>
      <c r="AU40" s="5">
        <v>395000000</v>
      </c>
      <c r="AV40" s="5">
        <v>7300</v>
      </c>
      <c r="AW40" s="5">
        <v>1100</v>
      </c>
      <c r="AX40" s="5">
        <v>0.17267297584113561</v>
      </c>
      <c r="AY40" s="5">
        <v>470500</v>
      </c>
      <c r="AZ40" s="5">
        <v>213000</v>
      </c>
      <c r="BA40" s="5">
        <v>0.33280069297841047</v>
      </c>
      <c r="BB40" s="5">
        <v>0.3321108298538944</v>
      </c>
      <c r="BC40" s="5">
        <v>0.11587848164345385</v>
      </c>
      <c r="BD40" s="5">
        <v>0.16211913557086272</v>
      </c>
      <c r="BE40" s="5">
        <v>3.5266897754703166E-2</v>
      </c>
      <c r="BF40" s="5">
        <v>10980</v>
      </c>
      <c r="BG40" s="5">
        <v>18290</v>
      </c>
      <c r="BH40" s="20">
        <v>52700</v>
      </c>
      <c r="BI40" s="19">
        <v>22100</v>
      </c>
      <c r="BJ40" s="5">
        <v>4400</v>
      </c>
      <c r="BK40" s="5">
        <v>8500</v>
      </c>
      <c r="BL40" s="5">
        <v>2300</v>
      </c>
      <c r="BM40" s="95">
        <v>3300</v>
      </c>
      <c r="BN40" s="122">
        <v>58100</v>
      </c>
      <c r="BO40" s="123">
        <v>21800</v>
      </c>
      <c r="BP40" s="123">
        <v>0.68</v>
      </c>
      <c r="BQ40" s="123">
        <v>3</v>
      </c>
      <c r="BR40" s="123">
        <v>4</v>
      </c>
      <c r="BS40" s="123">
        <v>5600</v>
      </c>
      <c r="BT40" s="123">
        <v>0.1</v>
      </c>
      <c r="BU40" s="123">
        <v>12000</v>
      </c>
      <c r="BV40" s="123">
        <v>0.21</v>
      </c>
      <c r="BW40" s="123">
        <v>10600</v>
      </c>
      <c r="BX40" s="123">
        <v>26600</v>
      </c>
      <c r="BY40" s="123">
        <v>0.74</v>
      </c>
      <c r="BZ40" s="123">
        <v>9700</v>
      </c>
      <c r="CA40" s="123">
        <v>1400</v>
      </c>
      <c r="CB40" s="123">
        <v>46700</v>
      </c>
      <c r="CC40" s="123">
        <v>23000</v>
      </c>
      <c r="CD40" s="123">
        <v>1700</v>
      </c>
      <c r="CE40" s="123">
        <v>0.38100000000000001</v>
      </c>
      <c r="CF40" s="123">
        <v>0.17</v>
      </c>
      <c r="CG40" s="123">
        <v>0.48499999999999999</v>
      </c>
      <c r="CH40" s="123">
        <v>0.38900000000000001</v>
      </c>
      <c r="CI40" s="123">
        <v>0.11799999999999999</v>
      </c>
      <c r="CJ40" s="123">
        <v>7.8E-2</v>
      </c>
      <c r="CK40" s="123">
        <v>0.16900000000000001</v>
      </c>
      <c r="CL40" s="123">
        <v>9.8000000000000004E-2</v>
      </c>
      <c r="CM40" s="123">
        <v>0.61</v>
      </c>
      <c r="CN40" s="123">
        <v>155457000</v>
      </c>
      <c r="CO40" s="123">
        <v>2500</v>
      </c>
      <c r="CP40" s="123">
        <v>0.6</v>
      </c>
      <c r="CQ40" s="123">
        <v>0.36</v>
      </c>
      <c r="CR40" s="123">
        <v>0.04</v>
      </c>
      <c r="CS40" s="123">
        <v>4200</v>
      </c>
      <c r="CT40" s="124">
        <v>42300</v>
      </c>
      <c r="CU40" s="118">
        <f t="array" ref="CU40">INDEX('Supplemental Data'!B$3:B$53,MATCH($B40,'Supplemental Data'!$A$3:$A$57,0))</f>
        <v>1229000</v>
      </c>
      <c r="CV40" s="21">
        <f t="array" ref="CV40">INDEX('Supplemental Data'!C$3:C$53,MATCH($B40,'Supplemental Data'!$A$3:$A$57,0))</f>
        <v>416000</v>
      </c>
      <c r="CW40" s="21">
        <f t="array" ref="CW40">INDEX('Supplemental Data'!D$3:D$53,MATCH($B40,'Supplemental Data'!$A$3:$A$57,0))</f>
        <v>471000</v>
      </c>
      <c r="CX40" s="21">
        <f t="array" ref="CX40">INDEX('Supplemental Data'!E$3:E$53,MATCH($B40,'Supplemental Data'!$A$3:$A$57,0))</f>
        <v>9000</v>
      </c>
      <c r="CY40" s="11">
        <f t="array" ref="CY40">INDEX('Supplemental Data'!F$3:F$53,MATCH($B40,'Supplemental Data'!$A$3:$A$57,0))</f>
        <v>224100000</v>
      </c>
      <c r="CZ40" s="11">
        <f t="array" ref="CZ40">INDEX('Supplemental Data'!G$3:G$53,MATCH($B40,'Supplemental Data'!$A$3:$A$57,0))</f>
        <v>71600000</v>
      </c>
      <c r="DA40" s="11">
        <f t="array" ref="DA40">INDEX('Supplemental Data'!H$3:H$53,MATCH($B40,'Supplemental Data'!$A$3:$A$57,0))</f>
        <v>26100000</v>
      </c>
      <c r="DB40" s="11">
        <f t="array" ref="DB40">INDEX('Supplemental Data'!I$3:I$53,MATCH($B40,'Supplemental Data'!$A$3:$A$57,0))</f>
        <v>8700000</v>
      </c>
      <c r="DC40" s="11">
        <f t="array" ref="DC40">INDEX('Supplemental Data'!J$3:J$53,MATCH($B40,'Supplemental Data'!$A$3:$A$57,0))</f>
        <v>2200000</v>
      </c>
      <c r="DD40" s="11">
        <f t="array" ref="DD40">INDEX('Supplemental Data'!K$3:K$53,MATCH($B40,'Supplemental Data'!$A$3:$A$57,0))</f>
        <v>1100000</v>
      </c>
      <c r="DE40" s="11">
        <f t="array" ref="DE40">INDEX('Supplemental Data'!L$3:L$53,MATCH($B40,'Supplemental Data'!$A$3:$A$57,0))</f>
        <v>36300000</v>
      </c>
      <c r="DF40" s="11">
        <f t="array" ref="DF40">INDEX('Supplemental Data'!M$3:M$53,MATCH($B40,'Supplemental Data'!$A$3:$A$57,0))</f>
        <v>4900000</v>
      </c>
      <c r="DG40" s="11">
        <f t="array" ref="DG40">INDEX('Supplemental Data'!N$3:N$53,MATCH($B40,'Supplemental Data'!$A$3:$A$57,0))</f>
        <v>20300000</v>
      </c>
      <c r="DH40" s="122">
        <v>0.151</v>
      </c>
      <c r="DI40" s="93">
        <v>0.52100000000000002</v>
      </c>
      <c r="DJ40" s="93">
        <v>4.1000000000000002E-2</v>
      </c>
      <c r="DK40" s="93">
        <v>0.32400000000000001</v>
      </c>
      <c r="DL40" s="93">
        <v>3.3000000000000002E-2</v>
      </c>
      <c r="DM40" s="93">
        <v>3.3000000000000002E-2</v>
      </c>
      <c r="DN40" s="93">
        <v>2E-3</v>
      </c>
      <c r="DO40" s="93">
        <f>SUM(DM40:DN40)</f>
        <v>3.5000000000000003E-2</v>
      </c>
      <c r="DP40" s="96">
        <v>4.7E-2</v>
      </c>
      <c r="DQ40" s="133">
        <v>0.11</v>
      </c>
      <c r="DR40" s="93">
        <v>2E-3</v>
      </c>
      <c r="DS40" s="93">
        <v>0.04</v>
      </c>
      <c r="DT40" s="93">
        <v>0</v>
      </c>
      <c r="DU40" s="93">
        <v>0.09</v>
      </c>
      <c r="DV40" s="93">
        <v>0</v>
      </c>
      <c r="DW40" s="93">
        <v>0</v>
      </c>
      <c r="DX40" s="93">
        <v>0.67</v>
      </c>
      <c r="DY40" s="96">
        <v>0.08</v>
      </c>
      <c r="DZ40" s="140">
        <v>176</v>
      </c>
    </row>
    <row r="41" spans="1:130" ht="13.9" thickBot="1">
      <c r="A41" t="str">
        <f>IFERROR(INDEX($A$57:$A$60,MATCH($C41,E$57:E$60,0)),"Not Included")</f>
        <v>HousingHigh ROR_OverallLOW ROR</v>
      </c>
      <c r="B41" s="159" t="s">
        <v>283</v>
      </c>
      <c r="C41" s="12">
        <f>IF(AND(E41=0,F41=0),1,IF(AND(E41=0,F41=1),2,IF(AND(E41=1,F41=0),4,3)))</f>
        <v>4</v>
      </c>
      <c r="D41" s="12">
        <f>IF(AND(E41=0,F41=0),1,IF(AND(E41=0,F41=1),2,IF(AND(E41=1,F41=0,G41&gt;5),4,IF(AND(E41=1,F41=1,G41&gt;5),3,"Not Inlcuded"))))</f>
        <v>4</v>
      </c>
      <c r="E41" s="12">
        <f>IF(I41&gt;$I$54,1,0)</f>
        <v>1</v>
      </c>
      <c r="F41" s="12">
        <f>IF(L41&gt;$L$54,1,0)</f>
        <v>0</v>
      </c>
      <c r="G41" s="109">
        <v>58</v>
      </c>
      <c r="H41" s="103">
        <v>2524302</v>
      </c>
      <c r="I41" s="103">
        <v>2.2976648594344101E-2</v>
      </c>
      <c r="J41" s="103">
        <v>12</v>
      </c>
      <c r="K41" s="103">
        <v>3592</v>
      </c>
      <c r="L41" s="103">
        <v>1.4229676163945499</v>
      </c>
      <c r="M41" s="103">
        <v>43</v>
      </c>
      <c r="N41" s="104">
        <v>16043</v>
      </c>
      <c r="O41" s="104">
        <f>N41/H41*1000</f>
        <v>6.355420231018317</v>
      </c>
      <c r="P41" s="106">
        <v>1395</v>
      </c>
      <c r="Q41" s="110">
        <f>P41/N41</f>
        <v>8.6953811631241038E-2</v>
      </c>
      <c r="R41" s="95">
        <v>793</v>
      </c>
      <c r="S41" s="5">
        <v>24</v>
      </c>
      <c r="T41" s="5">
        <v>213289</v>
      </c>
      <c r="U41" s="5">
        <v>26500</v>
      </c>
      <c r="V41" s="5">
        <v>43618</v>
      </c>
      <c r="W41" s="5">
        <v>34</v>
      </c>
      <c r="X41" s="5">
        <v>53</v>
      </c>
      <c r="Y41" s="5">
        <v>97</v>
      </c>
      <c r="Z41" s="5">
        <v>105</v>
      </c>
      <c r="AA41" s="5">
        <v>77</v>
      </c>
      <c r="AB41" s="5">
        <v>38</v>
      </c>
      <c r="AC41" s="5">
        <v>7</v>
      </c>
      <c r="AD41" s="5">
        <v>1</v>
      </c>
      <c r="AE41" s="5">
        <v>283756</v>
      </c>
      <c r="AF41" s="5">
        <v>0</v>
      </c>
      <c r="AG41" s="5">
        <v>74.400000000000006</v>
      </c>
      <c r="AH41" s="20">
        <v>201294</v>
      </c>
      <c r="AI41" s="19">
        <v>303100</v>
      </c>
      <c r="AJ41" s="5">
        <v>139000</v>
      </c>
      <c r="AK41" s="5">
        <v>0.68014581545942909</v>
      </c>
      <c r="AL41" s="5" t="s">
        <v>242</v>
      </c>
      <c r="AM41" s="5">
        <v>0.14625576530982562</v>
      </c>
      <c r="AN41" s="5">
        <v>44300</v>
      </c>
      <c r="AO41" s="5">
        <v>0.18413360342586421</v>
      </c>
      <c r="AP41" s="5">
        <v>55800</v>
      </c>
      <c r="AQ41" s="5">
        <v>0.68427216881223074</v>
      </c>
      <c r="AR41" s="5">
        <v>207400</v>
      </c>
      <c r="AS41" s="5">
        <v>128800</v>
      </c>
      <c r="AT41" s="5">
        <v>0.54604966490957996</v>
      </c>
      <c r="AU41" s="5">
        <v>1068000000</v>
      </c>
      <c r="AV41" s="5">
        <v>64600</v>
      </c>
      <c r="AW41" s="5">
        <v>1050</v>
      </c>
      <c r="AX41" s="5">
        <v>6.7260043623556837E-2</v>
      </c>
      <c r="AY41" s="5">
        <v>749400</v>
      </c>
      <c r="AZ41" s="5">
        <v>340000</v>
      </c>
      <c r="BA41" s="5">
        <v>0.35242860679672705</v>
      </c>
      <c r="BB41" s="5">
        <v>0.32325832782388758</v>
      </c>
      <c r="BC41" s="5">
        <v>9.5826722738907646E-2</v>
      </c>
      <c r="BD41" s="5">
        <v>0.15898105227979153</v>
      </c>
      <c r="BE41" s="5">
        <v>2.8732983314966088E-2</v>
      </c>
      <c r="BF41" s="5">
        <v>10230</v>
      </c>
      <c r="BG41" s="5">
        <v>38890</v>
      </c>
      <c r="BH41" s="20">
        <v>53800</v>
      </c>
      <c r="BI41" s="19">
        <v>57600</v>
      </c>
      <c r="BJ41" s="5">
        <v>27500</v>
      </c>
      <c r="BK41" s="5">
        <v>31800</v>
      </c>
      <c r="BL41" s="5">
        <v>3300</v>
      </c>
      <c r="BM41" s="95">
        <v>8300</v>
      </c>
      <c r="BN41" s="122">
        <v>159400</v>
      </c>
      <c r="BO41" s="123">
        <v>55300</v>
      </c>
      <c r="BP41" s="123">
        <v>0.65</v>
      </c>
      <c r="BQ41" s="123">
        <v>3</v>
      </c>
      <c r="BR41" s="123">
        <v>4</v>
      </c>
      <c r="BS41" s="123">
        <v>12900</v>
      </c>
      <c r="BT41" s="123">
        <v>0.08</v>
      </c>
      <c r="BU41" s="123">
        <v>24900</v>
      </c>
      <c r="BV41" s="123">
        <v>0.16</v>
      </c>
      <c r="BW41" s="123">
        <v>33300</v>
      </c>
      <c r="BX41" s="123">
        <v>76500</v>
      </c>
      <c r="BY41" s="123">
        <v>0.78</v>
      </c>
      <c r="BZ41" s="123">
        <v>12900</v>
      </c>
      <c r="CA41" s="123">
        <v>1800</v>
      </c>
      <c r="CB41" s="123">
        <v>78100</v>
      </c>
      <c r="CC41" s="123">
        <v>38400</v>
      </c>
      <c r="CD41" s="123">
        <v>4400</v>
      </c>
      <c r="CE41" s="123">
        <v>0.38100000000000001</v>
      </c>
      <c r="CF41" s="123">
        <v>0.17</v>
      </c>
      <c r="CG41" s="123">
        <v>0.48499999999999999</v>
      </c>
      <c r="CH41" s="123">
        <v>0.38900000000000001</v>
      </c>
      <c r="CI41" s="123">
        <v>0.11799999999999999</v>
      </c>
      <c r="CJ41" s="123">
        <v>7.8E-2</v>
      </c>
      <c r="CK41" s="123">
        <v>0.16900000000000001</v>
      </c>
      <c r="CL41" s="123">
        <v>9.8000000000000004E-2</v>
      </c>
      <c r="CM41" s="123">
        <v>0.71</v>
      </c>
      <c r="CN41" s="123">
        <v>403223000</v>
      </c>
      <c r="CO41" s="123">
        <v>12900</v>
      </c>
      <c r="CP41" s="123">
        <v>0.15</v>
      </c>
      <c r="CQ41" s="123">
        <v>0.76</v>
      </c>
      <c r="CR41" s="123">
        <v>0.08</v>
      </c>
      <c r="CS41" s="123">
        <v>10000</v>
      </c>
      <c r="CT41" s="124">
        <v>42500</v>
      </c>
      <c r="CU41" s="118">
        <f t="array" ref="CU41">INDEX('Supplemental Data'!B$3:B$53,MATCH($B41,'Supplemental Data'!$A$3:$A$57,0))</f>
        <v>1952000</v>
      </c>
      <c r="CV41" s="21">
        <f t="array" ref="CV41">INDEX('Supplemental Data'!C$3:C$53,MATCH($B41,'Supplemental Data'!$A$3:$A$57,0))</f>
        <v>649000</v>
      </c>
      <c r="CW41" s="21">
        <f t="array" ref="CW41">INDEX('Supplemental Data'!D$3:D$53,MATCH($B41,'Supplemental Data'!$A$3:$A$57,0))</f>
        <v>749000</v>
      </c>
      <c r="CX41" s="21">
        <f t="array" ref="CX41">INDEX('Supplemental Data'!E$3:E$53,MATCH($B41,'Supplemental Data'!$A$3:$A$57,0))</f>
        <v>10500</v>
      </c>
      <c r="CY41" s="11">
        <f t="array" ref="CY41">INDEX('Supplemental Data'!F$3:F$53,MATCH($B41,'Supplemental Data'!$A$3:$A$57,0))</f>
        <v>532300000</v>
      </c>
      <c r="CZ41" s="11">
        <f t="array" ref="CZ41">INDEX('Supplemental Data'!G$3:G$53,MATCH($B41,'Supplemental Data'!$A$3:$A$57,0))</f>
        <v>270800000</v>
      </c>
      <c r="DA41" s="11">
        <f t="array" ref="DA41">INDEX('Supplemental Data'!H$3:H$53,MATCH($B41,'Supplemental Data'!$A$3:$A$57,0))</f>
        <v>149600000</v>
      </c>
      <c r="DB41" s="11">
        <f t="array" ref="DB41">INDEX('Supplemental Data'!I$3:I$53,MATCH($B41,'Supplemental Data'!$A$3:$A$57,0))</f>
        <v>11900000</v>
      </c>
      <c r="DC41" s="11">
        <f t="array" ref="DC41">INDEX('Supplemental Data'!J$3:J$53,MATCH($B41,'Supplemental Data'!$A$3:$A$57,0))</f>
        <v>2700000</v>
      </c>
      <c r="DD41" s="11">
        <f t="array" ref="DD41">INDEX('Supplemental Data'!K$3:K$53,MATCH($B41,'Supplemental Data'!$A$3:$A$57,0))</f>
        <v>12700000</v>
      </c>
      <c r="DE41" s="11">
        <f t="array" ref="DE41">INDEX('Supplemental Data'!L$3:L$53,MATCH($B41,'Supplemental Data'!$A$3:$A$57,0))</f>
        <v>31800000</v>
      </c>
      <c r="DF41" s="11">
        <f t="array" ref="DF41">INDEX('Supplemental Data'!M$3:M$53,MATCH($B41,'Supplemental Data'!$A$3:$A$57,0))</f>
        <v>7300000</v>
      </c>
      <c r="DG41" s="11">
        <f t="array" ref="DG41">INDEX('Supplemental Data'!N$3:N$53,MATCH($B41,'Supplemental Data'!$A$3:$A$57,0))</f>
        <v>49000000</v>
      </c>
      <c r="DH41" s="122">
        <v>0.151</v>
      </c>
      <c r="DI41" s="93">
        <v>0.503</v>
      </c>
      <c r="DJ41" s="93">
        <v>0.30299999999999999</v>
      </c>
      <c r="DK41" s="93">
        <v>0.1</v>
      </c>
      <c r="DL41" s="93">
        <v>4.2999999999999997E-2</v>
      </c>
      <c r="DM41" s="93">
        <v>2E-3</v>
      </c>
      <c r="DN41" s="93">
        <v>0</v>
      </c>
      <c r="DO41" s="93">
        <f>SUM(DM41:DN41)</f>
        <v>2E-3</v>
      </c>
      <c r="DP41" s="96">
        <v>4.8000000000000001E-2</v>
      </c>
      <c r="DQ41" s="133">
        <v>0.21</v>
      </c>
      <c r="DR41" s="93">
        <v>0.01</v>
      </c>
      <c r="DS41" s="93">
        <v>0.02</v>
      </c>
      <c r="DT41" s="93">
        <v>0</v>
      </c>
      <c r="DU41" s="93">
        <v>0.06</v>
      </c>
      <c r="DV41" s="93">
        <v>0</v>
      </c>
      <c r="DW41" s="93">
        <v>0</v>
      </c>
      <c r="DX41" s="93">
        <v>0.59</v>
      </c>
      <c r="DY41" s="96">
        <v>0.11</v>
      </c>
      <c r="DZ41" s="140">
        <v>39</v>
      </c>
    </row>
    <row r="42" spans="1:130" ht="13.9" hidden="1" thickBot="1">
      <c r="A42" t="str">
        <f>IFERROR(INDEX($A$57:$A$60,MATCH($C42,E$57:E$60,0)),"Not Included")</f>
        <v>HousingHigh ROR_OverallHigh ROR</v>
      </c>
      <c r="B42" s="159" t="s">
        <v>284</v>
      </c>
      <c r="C42" s="12">
        <f>IF(AND(E42=0,F42=0),1,IF(AND(E42=0,F42=1),2,IF(AND(E42=1,F42=0),4,3)))</f>
        <v>3</v>
      </c>
      <c r="D42" s="12" t="str">
        <f>IF(AND(E42=0,F42=0),1,IF(AND(E42=0,F42=1),2,IF(AND(E42=1,F42=0,G42&gt;5),4,IF(AND(E42=1,F42=1,G42&gt;5),3,"Not Inlcuded"))))</f>
        <v>Not Inlcuded</v>
      </c>
      <c r="E42" s="12">
        <f>IF(I42&gt;$I$54,1,0)</f>
        <v>1</v>
      </c>
      <c r="F42" s="12">
        <f>IF(L42&gt;$L$54,1,0)</f>
        <v>1</v>
      </c>
      <c r="G42" s="109">
        <v>3</v>
      </c>
      <c r="H42" s="103">
        <v>208827</v>
      </c>
      <c r="I42" s="103">
        <v>1.43659584249163E-2</v>
      </c>
      <c r="J42" s="103">
        <v>17</v>
      </c>
      <c r="K42" s="103">
        <v>606</v>
      </c>
      <c r="L42" s="103">
        <v>2.9019236018330901</v>
      </c>
      <c r="M42" s="103">
        <v>19</v>
      </c>
      <c r="N42" s="104">
        <v>2882</v>
      </c>
      <c r="O42" s="104">
        <f>N42/H42*1000</f>
        <v>13.800897393536276</v>
      </c>
      <c r="P42" s="106">
        <v>231</v>
      </c>
      <c r="Q42" s="110">
        <f>P42/N42</f>
        <v>8.0152671755725186E-2</v>
      </c>
      <c r="R42" s="95">
        <v>1177</v>
      </c>
      <c r="S42" s="5">
        <v>32</v>
      </c>
      <c r="T42" s="5">
        <v>24049</v>
      </c>
      <c r="U42" s="5">
        <v>29350</v>
      </c>
      <c r="V42" s="5">
        <v>50579</v>
      </c>
      <c r="W42" s="5">
        <v>53</v>
      </c>
      <c r="X42" s="5">
        <v>70</v>
      </c>
      <c r="Y42" s="5">
        <v>96</v>
      </c>
      <c r="Z42" s="5">
        <v>103</v>
      </c>
      <c r="AA42" s="5">
        <v>60</v>
      </c>
      <c r="AB42" s="5">
        <v>23</v>
      </c>
      <c r="AC42" s="5">
        <v>6</v>
      </c>
      <c r="AD42" s="5">
        <v>3</v>
      </c>
      <c r="AE42" s="5">
        <v>11102</v>
      </c>
      <c r="AF42" s="5">
        <v>1</v>
      </c>
      <c r="AG42" s="5">
        <v>121.7</v>
      </c>
      <c r="AH42" s="20">
        <v>300808</v>
      </c>
      <c r="AI42" s="19">
        <v>62400</v>
      </c>
      <c r="AJ42" s="5">
        <v>37000</v>
      </c>
      <c r="AK42" s="5">
        <v>0.75240251572327044</v>
      </c>
      <c r="AL42" s="5" t="s">
        <v>242</v>
      </c>
      <c r="AM42" s="5">
        <v>0.31435845703031179</v>
      </c>
      <c r="AN42" s="5">
        <v>19600</v>
      </c>
      <c r="AO42" s="5">
        <v>0.30372612127908283</v>
      </c>
      <c r="AP42" s="5">
        <v>19000</v>
      </c>
      <c r="AQ42" s="5">
        <v>0.43938447743030534</v>
      </c>
      <c r="AR42" s="5">
        <v>27400</v>
      </c>
      <c r="AS42" s="5">
        <v>15500</v>
      </c>
      <c r="AT42" s="5">
        <v>0.57087357087357082</v>
      </c>
      <c r="AU42" s="5">
        <v>372000000</v>
      </c>
      <c r="AV42" s="5">
        <v>0</v>
      </c>
      <c r="AW42" s="5">
        <v>1040</v>
      </c>
      <c r="AX42" s="5">
        <v>0.18495707038665696</v>
      </c>
      <c r="AY42" s="5">
        <v>75000</v>
      </c>
      <c r="AZ42" s="5">
        <v>38400</v>
      </c>
      <c r="BA42" s="5">
        <v>0.27951100416814945</v>
      </c>
      <c r="BB42" s="5">
        <v>0.30490866053819138</v>
      </c>
      <c r="BC42" s="5">
        <v>0.16251298366852379</v>
      </c>
      <c r="BD42" s="5">
        <v>0.22185211300917174</v>
      </c>
      <c r="BE42" s="5">
        <v>3.4040871024763872E-2</v>
      </c>
      <c r="BF42" s="5">
        <v>1100</v>
      </c>
      <c r="BG42" s="5">
        <v>1480</v>
      </c>
      <c r="BH42" s="20">
        <v>63350</v>
      </c>
      <c r="BI42" s="19">
        <v>9100</v>
      </c>
      <c r="BJ42" s="5">
        <v>8700</v>
      </c>
      <c r="BK42" s="5">
        <v>15700</v>
      </c>
      <c r="BL42" s="5">
        <v>1700</v>
      </c>
      <c r="BM42" s="95">
        <v>400</v>
      </c>
      <c r="BN42" s="122">
        <v>22600</v>
      </c>
      <c r="BO42" s="123">
        <v>9500</v>
      </c>
      <c r="BP42" s="123">
        <v>0.66</v>
      </c>
      <c r="BQ42" s="123">
        <v>3</v>
      </c>
      <c r="BR42" s="123">
        <v>5</v>
      </c>
      <c r="BS42" s="123">
        <v>1900</v>
      </c>
      <c r="BT42" s="123">
        <v>0.08</v>
      </c>
      <c r="BU42" s="123">
        <v>5300</v>
      </c>
      <c r="BV42" s="123">
        <v>0.23</v>
      </c>
      <c r="BW42" s="123">
        <v>4600</v>
      </c>
      <c r="BX42" s="123">
        <v>9300</v>
      </c>
      <c r="BY42" s="123">
        <v>0.7</v>
      </c>
      <c r="BZ42" s="123">
        <v>1200</v>
      </c>
      <c r="CA42" s="123">
        <v>100</v>
      </c>
      <c r="CB42" s="123">
        <v>2100</v>
      </c>
      <c r="CC42" s="123">
        <v>1000</v>
      </c>
      <c r="CD42" s="123">
        <v>700</v>
      </c>
      <c r="CE42" s="123">
        <v>0.38100000000000001</v>
      </c>
      <c r="CF42" s="123">
        <v>0.17</v>
      </c>
      <c r="CG42" s="123">
        <v>0.48499999999999999</v>
      </c>
      <c r="CH42" s="123">
        <v>0.38900000000000001</v>
      </c>
      <c r="CI42" s="123">
        <v>0.11799999999999999</v>
      </c>
      <c r="CJ42" s="123">
        <v>7.8E-2</v>
      </c>
      <c r="CK42" s="123">
        <v>0.16900000000000001</v>
      </c>
      <c r="CL42" s="123">
        <v>9.8000000000000004E-2</v>
      </c>
      <c r="CM42" s="123">
        <v>0.76</v>
      </c>
      <c r="CN42" s="123">
        <v>73923000</v>
      </c>
      <c r="CO42" s="123" t="s">
        <v>246</v>
      </c>
      <c r="CP42" s="123">
        <v>0.75</v>
      </c>
      <c r="CQ42" s="123">
        <v>0.25</v>
      </c>
      <c r="CR42" s="123">
        <v>0</v>
      </c>
      <c r="CS42" s="123">
        <v>1900</v>
      </c>
      <c r="CT42" s="124">
        <v>52900</v>
      </c>
      <c r="CU42" s="118">
        <f t="array" ref="CU42">INDEX('Supplemental Data'!B$3:B$53,MATCH($B42,'Supplemental Data'!$A$3:$A$57,0))</f>
        <v>213000</v>
      </c>
      <c r="CV42" s="21">
        <f t="array" ref="CV42">INDEX('Supplemental Data'!C$3:C$53,MATCH($B42,'Supplemental Data'!$A$3:$A$57,0))</f>
        <v>65000</v>
      </c>
      <c r="CW42" s="21">
        <f t="array" ref="CW42">INDEX('Supplemental Data'!D$3:D$53,MATCH($B42,'Supplemental Data'!$A$3:$A$57,0))</f>
        <v>75000</v>
      </c>
      <c r="CX42" s="21">
        <f t="array" ref="CX42">INDEX('Supplemental Data'!E$3:E$53,MATCH($B42,'Supplemental Data'!$A$3:$A$57,0))</f>
        <v>1800</v>
      </c>
      <c r="CY42" s="11">
        <f t="array" ref="CY42">INDEX('Supplemental Data'!F$3:F$53,MATCH($B42,'Supplemental Data'!$A$3:$A$57,0))</f>
        <v>91700000</v>
      </c>
      <c r="CZ42" s="11">
        <f t="array" ref="CZ42">INDEX('Supplemental Data'!G$3:G$53,MATCH($B42,'Supplemental Data'!$A$3:$A$57,0))</f>
        <v>196000000</v>
      </c>
      <c r="DA42" s="11">
        <f t="array" ref="DA42">INDEX('Supplemental Data'!H$3:H$53,MATCH($B42,'Supplemental Data'!$A$3:$A$57,0))</f>
        <v>61700000</v>
      </c>
      <c r="DB42" s="11">
        <f t="array" ref="DB42">INDEX('Supplemental Data'!I$3:I$53,MATCH($B42,'Supplemental Data'!$A$3:$A$57,0))</f>
        <v>7100000</v>
      </c>
      <c r="DC42" s="11">
        <f t="array" ref="DC42">INDEX('Supplemental Data'!J$3:J$53,MATCH($B42,'Supplemental Data'!$A$3:$A$57,0))</f>
        <v>4600000</v>
      </c>
      <c r="DD42" s="11">
        <f t="array" ref="DD42">INDEX('Supplemental Data'!K$3:K$53,MATCH($B42,'Supplemental Data'!$A$3:$A$57,0))</f>
        <v>1200000</v>
      </c>
      <c r="DE42" s="11">
        <f t="array" ref="DE42">INDEX('Supplemental Data'!L$3:L$53,MATCH($B42,'Supplemental Data'!$A$3:$A$57,0))</f>
        <v>5500000</v>
      </c>
      <c r="DF42" s="11">
        <f t="array" ref="DF42">INDEX('Supplemental Data'!M$3:M$53,MATCH($B42,'Supplemental Data'!$A$3:$A$57,0))</f>
        <v>1400000</v>
      </c>
      <c r="DG42" s="11">
        <f t="array" ref="DG42">INDEX('Supplemental Data'!N$3:N$53,MATCH($B42,'Supplemental Data'!$A$3:$A$57,0))</f>
        <v>2800000</v>
      </c>
      <c r="DH42" s="122">
        <v>0.124</v>
      </c>
      <c r="DI42" s="93">
        <v>0.68899999999999995</v>
      </c>
      <c r="DJ42" s="93">
        <v>4.2999999999999997E-2</v>
      </c>
      <c r="DK42" s="93">
        <v>0.17399999999999999</v>
      </c>
      <c r="DL42" s="93">
        <v>0.03</v>
      </c>
      <c r="DM42" s="93">
        <v>2E-3</v>
      </c>
      <c r="DN42" s="93">
        <v>0</v>
      </c>
      <c r="DO42" s="93">
        <f>SUM(DM42:DN42)</f>
        <v>2E-3</v>
      </c>
      <c r="DP42" s="96">
        <v>0.06</v>
      </c>
      <c r="DQ42" s="133">
        <v>0.12</v>
      </c>
      <c r="DR42" s="93">
        <v>7.0000000000000007E-2</v>
      </c>
      <c r="DS42" s="93">
        <v>0.13</v>
      </c>
      <c r="DT42" s="93">
        <v>0.2</v>
      </c>
      <c r="DU42" s="93">
        <v>0.08</v>
      </c>
      <c r="DV42" s="93">
        <v>0.12</v>
      </c>
      <c r="DW42" s="93">
        <v>0.01</v>
      </c>
      <c r="DX42" s="93">
        <v>0.15</v>
      </c>
      <c r="DY42" s="96">
        <v>0.13</v>
      </c>
      <c r="DZ42" s="140">
        <v>0</v>
      </c>
    </row>
    <row r="43" spans="1:130" ht="13.9" thickBot="1">
      <c r="A43" t="str">
        <f>IFERROR(INDEX($A$57:$A$60,MATCH($C43,E$57:E$60,0)),"Not Included")</f>
        <v>HousingHigh ROR_OverallLOW ROR</v>
      </c>
      <c r="B43" s="159" t="s">
        <v>285</v>
      </c>
      <c r="C43" s="12">
        <f>IF(AND(E43=0,F43=0),1,IF(AND(E43=0,F43=1),2,IF(AND(E43=1,F43=0),4,3)))</f>
        <v>4</v>
      </c>
      <c r="D43" s="12">
        <f>IF(AND(E43=0,F43=0),1,IF(AND(E43=0,F43=1),2,IF(AND(E43=1,F43=0,G43&gt;5),4,IF(AND(E43=1,F43=1,G43&gt;5),3,"Not Inlcuded"))))</f>
        <v>4</v>
      </c>
      <c r="E43" s="12">
        <f>IF(I43&gt;$I$54,1,0)</f>
        <v>1</v>
      </c>
      <c r="F43" s="12">
        <f>IF(L43&gt;$L$54,1,0)</f>
        <v>0</v>
      </c>
      <c r="G43" s="109">
        <v>20</v>
      </c>
      <c r="H43" s="103">
        <v>692835</v>
      </c>
      <c r="I43" s="103">
        <v>2.8866901931917401E-2</v>
      </c>
      <c r="J43" s="103">
        <v>11</v>
      </c>
      <c r="K43" s="103">
        <v>1594</v>
      </c>
      <c r="L43" s="103">
        <v>2.3006920839738099</v>
      </c>
      <c r="M43" s="103">
        <v>27</v>
      </c>
      <c r="N43" s="104">
        <v>19340</v>
      </c>
      <c r="O43" s="104">
        <f>N43/H43*1000</f>
        <v>27.914294168164137</v>
      </c>
      <c r="P43" s="106">
        <v>566</v>
      </c>
      <c r="Q43" s="110">
        <f>P43/N43</f>
        <v>2.9265770423991727E-2</v>
      </c>
      <c r="R43" s="95">
        <v>727</v>
      </c>
      <c r="S43" s="5">
        <v>31</v>
      </c>
      <c r="T43" s="5">
        <v>52421</v>
      </c>
      <c r="U43" s="5">
        <v>26500</v>
      </c>
      <c r="V43" s="5">
        <v>32603</v>
      </c>
      <c r="W43" s="5">
        <v>51</v>
      </c>
      <c r="X43" s="5">
        <v>63</v>
      </c>
      <c r="Y43" s="5">
        <v>100</v>
      </c>
      <c r="Z43" s="5">
        <v>105</v>
      </c>
      <c r="AA43" s="5">
        <v>69</v>
      </c>
      <c r="AB43" s="5">
        <v>35</v>
      </c>
      <c r="AC43" s="5">
        <v>5</v>
      </c>
      <c r="AD43" s="5">
        <v>0</v>
      </c>
      <c r="AE43" s="5">
        <v>56448</v>
      </c>
      <c r="AF43" s="5">
        <v>0</v>
      </c>
      <c r="AG43" s="5">
        <v>66.3</v>
      </c>
      <c r="AH43" s="20">
        <v>126502</v>
      </c>
      <c r="AI43" s="19">
        <v>136300</v>
      </c>
      <c r="AJ43" s="5">
        <v>62000</v>
      </c>
      <c r="AK43" s="5">
        <v>0.669879035488264</v>
      </c>
      <c r="AL43" s="5" t="s">
        <v>242</v>
      </c>
      <c r="AM43" s="5">
        <v>0.12066664711403097</v>
      </c>
      <c r="AN43" s="5">
        <v>16500</v>
      </c>
      <c r="AO43" s="5">
        <v>0.15872829657437823</v>
      </c>
      <c r="AP43" s="5">
        <v>21600</v>
      </c>
      <c r="AQ43" s="5">
        <v>0.72397788596902868</v>
      </c>
      <c r="AR43" s="5">
        <v>98700</v>
      </c>
      <c r="AS43" s="5">
        <v>63500</v>
      </c>
      <c r="AT43" s="5">
        <v>0.48076468402742595</v>
      </c>
      <c r="AU43" s="5">
        <v>429000000</v>
      </c>
      <c r="AV43" s="5">
        <v>83100</v>
      </c>
      <c r="AW43" s="5">
        <v>780</v>
      </c>
      <c r="AX43" s="5">
        <v>8.0922286267665441E-2</v>
      </c>
      <c r="AY43" s="5">
        <v>206300</v>
      </c>
      <c r="AZ43" s="5">
        <v>91600</v>
      </c>
      <c r="BA43" s="5">
        <v>0.38720181305010448</v>
      </c>
      <c r="BB43" s="5">
        <v>0.26276534519617978</v>
      </c>
      <c r="BC43" s="5">
        <v>7.3805700254973586E-2</v>
      </c>
      <c r="BD43" s="5">
        <v>0.18363421515799555</v>
      </c>
      <c r="BE43" s="5">
        <v>2.0031350770897148E-2</v>
      </c>
      <c r="BF43" s="5">
        <v>1110</v>
      </c>
      <c r="BG43" s="5">
        <v>7000</v>
      </c>
      <c r="BH43" s="20">
        <v>43200</v>
      </c>
      <c r="BI43" s="19">
        <v>25600</v>
      </c>
      <c r="BJ43" s="5">
        <v>8000</v>
      </c>
      <c r="BK43" s="5">
        <v>17200</v>
      </c>
      <c r="BL43" s="5">
        <v>1400</v>
      </c>
      <c r="BM43" s="95">
        <v>9100</v>
      </c>
      <c r="BN43" s="122">
        <v>69200</v>
      </c>
      <c r="BO43" s="123">
        <v>25600</v>
      </c>
      <c r="BP43" s="123">
        <v>0.66</v>
      </c>
      <c r="BQ43" s="123">
        <v>7</v>
      </c>
      <c r="BR43" s="123">
        <v>10</v>
      </c>
      <c r="BS43" s="123">
        <v>3700</v>
      </c>
      <c r="BT43" s="123">
        <v>0.05</v>
      </c>
      <c r="BU43" s="123">
        <v>11100</v>
      </c>
      <c r="BV43" s="123">
        <v>0.16</v>
      </c>
      <c r="BW43" s="123">
        <v>15800</v>
      </c>
      <c r="BX43" s="123">
        <v>34800</v>
      </c>
      <c r="BY43" s="123">
        <v>0.81</v>
      </c>
      <c r="BZ43" s="123">
        <v>1700</v>
      </c>
      <c r="CA43" s="123">
        <v>200</v>
      </c>
      <c r="CB43" s="123">
        <v>20800</v>
      </c>
      <c r="CC43" s="123">
        <v>10200</v>
      </c>
      <c r="CD43" s="123">
        <v>2000</v>
      </c>
      <c r="CE43" s="123">
        <v>0.38100000000000001</v>
      </c>
      <c r="CF43" s="123">
        <v>0.17</v>
      </c>
      <c r="CG43" s="123">
        <v>0.48499999999999999</v>
      </c>
      <c r="CH43" s="123">
        <v>0.38900000000000001</v>
      </c>
      <c r="CI43" s="123">
        <v>0.11799999999999999</v>
      </c>
      <c r="CJ43" s="123">
        <v>7.8E-2</v>
      </c>
      <c r="CK43" s="123">
        <v>0.16900000000000001</v>
      </c>
      <c r="CL43" s="123">
        <v>9.8000000000000004E-2</v>
      </c>
      <c r="CM43" s="123">
        <v>0.64</v>
      </c>
      <c r="CN43" s="123">
        <v>146453000</v>
      </c>
      <c r="CO43" s="123">
        <v>31500</v>
      </c>
      <c r="CP43" s="123">
        <v>0.03</v>
      </c>
      <c r="CQ43" s="123">
        <v>0.52</v>
      </c>
      <c r="CR43" s="123">
        <v>0.46</v>
      </c>
      <c r="CS43" s="123">
        <v>3500</v>
      </c>
      <c r="CT43" s="124">
        <v>35200</v>
      </c>
      <c r="CU43" s="118">
        <f t="array" ref="CU43">INDEX('Supplemental Data'!B$3:B$53,MATCH($B43,'Supplemental Data'!$A$3:$A$57,0))</f>
        <v>525000</v>
      </c>
      <c r="CV43" s="21">
        <f t="array" ref="CV43">INDEX('Supplemental Data'!C$3:C$53,MATCH($B43,'Supplemental Data'!$A$3:$A$57,0))</f>
        <v>151000</v>
      </c>
      <c r="CW43" s="21">
        <f t="array" ref="CW43">INDEX('Supplemental Data'!D$3:D$53,MATCH($B43,'Supplemental Data'!$A$3:$A$57,0))</f>
        <v>206000</v>
      </c>
      <c r="CX43" s="21">
        <f t="array" ref="CX43">INDEX('Supplemental Data'!E$3:E$53,MATCH($B43,'Supplemental Data'!$A$3:$A$57,0))</f>
        <v>1600</v>
      </c>
      <c r="CY43" s="11">
        <f t="array" ref="CY43">INDEX('Supplemental Data'!F$3:F$53,MATCH($B43,'Supplemental Data'!$A$3:$A$57,0))</f>
        <v>179400000</v>
      </c>
      <c r="CZ43" s="11">
        <f t="array" ref="CZ43">INDEX('Supplemental Data'!G$3:G$53,MATCH($B43,'Supplemental Data'!$A$3:$A$57,0))</f>
        <v>134100000</v>
      </c>
      <c r="DA43" s="11">
        <f t="array" ref="DA43">INDEX('Supplemental Data'!H$3:H$53,MATCH($B43,'Supplemental Data'!$A$3:$A$57,0))</f>
        <v>44300000</v>
      </c>
      <c r="DB43" s="11">
        <f t="array" ref="DB43">INDEX('Supplemental Data'!I$3:I$53,MATCH($B43,'Supplemental Data'!$A$3:$A$57,0))</f>
        <v>4400000</v>
      </c>
      <c r="DC43" s="11">
        <f t="array" ref="DC43">INDEX('Supplemental Data'!J$3:J$53,MATCH($B43,'Supplemental Data'!$A$3:$A$57,0))</f>
        <v>1900000</v>
      </c>
      <c r="DD43" s="11">
        <f t="array" ref="DD43">INDEX('Supplemental Data'!K$3:K$53,MATCH($B43,'Supplemental Data'!$A$3:$A$57,0))</f>
        <v>2500000</v>
      </c>
      <c r="DE43" s="11">
        <f t="array" ref="DE43">INDEX('Supplemental Data'!L$3:L$53,MATCH($B43,'Supplemental Data'!$A$3:$A$57,0))</f>
        <v>1500000</v>
      </c>
      <c r="DF43" s="11">
        <f t="array" ref="DF43">INDEX('Supplemental Data'!M$3:M$53,MATCH($B43,'Supplemental Data'!$A$3:$A$57,0))</f>
        <v>2500000</v>
      </c>
      <c r="DG43" s="11">
        <f t="array" ref="DG43">INDEX('Supplemental Data'!N$3:N$53,MATCH($B43,'Supplemental Data'!$A$3:$A$57,0))</f>
        <v>58200000</v>
      </c>
      <c r="DH43" s="122">
        <v>0.20300000000000001</v>
      </c>
      <c r="DI43" s="93">
        <v>0.55900000000000005</v>
      </c>
      <c r="DJ43" s="93">
        <v>0.35699999999999998</v>
      </c>
      <c r="DK43" s="93">
        <v>3.1E-2</v>
      </c>
      <c r="DL43" s="93">
        <v>8.0000000000000002E-3</v>
      </c>
      <c r="DM43" s="93">
        <v>4.0000000000000001E-3</v>
      </c>
      <c r="DN43" s="93">
        <v>0</v>
      </c>
      <c r="DO43" s="93">
        <f>SUM(DM43:DN43)</f>
        <v>4.0000000000000001E-3</v>
      </c>
      <c r="DP43" s="96">
        <v>0.04</v>
      </c>
      <c r="DQ43" s="133">
        <v>0.06</v>
      </c>
      <c r="DR43" s="93">
        <v>0.34</v>
      </c>
      <c r="DS43" s="93">
        <v>0.01</v>
      </c>
      <c r="DT43" s="93">
        <v>0.03</v>
      </c>
      <c r="DU43" s="93">
        <v>0.12</v>
      </c>
      <c r="DV43" s="93">
        <v>0</v>
      </c>
      <c r="DW43" s="93">
        <v>0</v>
      </c>
      <c r="DX43" s="93">
        <v>0.27</v>
      </c>
      <c r="DY43" s="96">
        <v>0.17</v>
      </c>
      <c r="DZ43" s="140">
        <v>0</v>
      </c>
    </row>
    <row r="44" spans="1:130" ht="13.9" thickBot="1">
      <c r="A44" t="str">
        <f>IFERROR(INDEX($A$57:$A$60,MATCH($C44,E$57:E$60,0)),"Not Included")</f>
        <v>HousingHigh ROR_OverallHigh ROR</v>
      </c>
      <c r="B44" s="159" t="s">
        <v>286</v>
      </c>
      <c r="C44" s="12">
        <f>IF(AND(E44=0,F44=0),1,IF(AND(E44=0,F44=1),2,IF(AND(E44=1,F44=0),4,3)))</f>
        <v>3</v>
      </c>
      <c r="D44" s="12">
        <f>IF(AND(E44=0,F44=0),1,IF(AND(E44=0,F44=1),2,IF(AND(E44=1,F44=0,G44&gt;5),4,IF(AND(E44=1,F44=1,G44&gt;5),3,"Not Inlcuded"))))</f>
        <v>3</v>
      </c>
      <c r="E44" s="12">
        <f>IF(I44&gt;$I$54,1,0)</f>
        <v>1</v>
      </c>
      <c r="F44" s="12">
        <f>IF(L44&gt;$L$54,1,0)</f>
        <v>1</v>
      </c>
      <c r="G44" s="109">
        <v>36</v>
      </c>
      <c r="H44" s="103">
        <v>961530</v>
      </c>
      <c r="I44" s="103">
        <v>3.7440329474899302E-2</v>
      </c>
      <c r="J44" s="103">
        <v>10</v>
      </c>
      <c r="K44" s="103">
        <v>2600</v>
      </c>
      <c r="L44" s="103">
        <v>2.7040237954093902</v>
      </c>
      <c r="M44" s="103">
        <v>21</v>
      </c>
      <c r="N44" s="104">
        <v>11507</v>
      </c>
      <c r="O44" s="104">
        <f>N44/H44*1000</f>
        <v>11.967385312990753</v>
      </c>
      <c r="P44" s="106">
        <v>1494</v>
      </c>
      <c r="Q44" s="110">
        <f>P44/N44</f>
        <v>0.12983401407838707</v>
      </c>
      <c r="R44" s="95">
        <v>762</v>
      </c>
      <c r="S44" s="5">
        <v>25</v>
      </c>
      <c r="T44" s="5">
        <v>81638</v>
      </c>
      <c r="U44" s="5">
        <v>26500</v>
      </c>
      <c r="V44" s="5">
        <v>34539</v>
      </c>
      <c r="W44" s="5">
        <v>39</v>
      </c>
      <c r="X44" s="5">
        <v>68</v>
      </c>
      <c r="Y44" s="5">
        <v>101</v>
      </c>
      <c r="Z44" s="5">
        <v>104</v>
      </c>
      <c r="AA44" s="5">
        <v>70</v>
      </c>
      <c r="AB44" s="5">
        <v>21</v>
      </c>
      <c r="AC44" s="5">
        <v>4</v>
      </c>
      <c r="AD44" s="5">
        <v>2</v>
      </c>
      <c r="AE44" s="5">
        <v>31171</v>
      </c>
      <c r="AF44" s="5">
        <v>0</v>
      </c>
      <c r="AG44" s="5">
        <v>74.7</v>
      </c>
      <c r="AH44" s="20">
        <v>128934</v>
      </c>
      <c r="AI44" s="19">
        <v>105300</v>
      </c>
      <c r="AJ44" s="5">
        <v>54000</v>
      </c>
      <c r="AK44" s="5">
        <v>0.71462760767073763</v>
      </c>
      <c r="AL44" s="5" t="s">
        <v>240</v>
      </c>
      <c r="AM44" s="5">
        <v>0.16017505055011819</v>
      </c>
      <c r="AN44" s="5">
        <v>16900</v>
      </c>
      <c r="AO44" s="5">
        <v>0.24689342231419864</v>
      </c>
      <c r="AP44" s="5">
        <v>26000</v>
      </c>
      <c r="AQ44" s="5">
        <v>0.63170085721608871</v>
      </c>
      <c r="AR44" s="5">
        <v>66500</v>
      </c>
      <c r="AS44" s="5">
        <v>43000</v>
      </c>
      <c r="AT44" s="5">
        <v>0.41497789240972732</v>
      </c>
      <c r="AU44" s="5">
        <v>342000000</v>
      </c>
      <c r="AV44" s="5">
        <v>34500</v>
      </c>
      <c r="AW44" s="5">
        <v>810</v>
      </c>
      <c r="AX44" s="5">
        <v>8.7987266682467716E-2</v>
      </c>
      <c r="AY44" s="5">
        <v>227000</v>
      </c>
      <c r="AZ44" s="5">
        <v>108900</v>
      </c>
      <c r="BA44" s="5">
        <v>0.34246693049130772</v>
      </c>
      <c r="BB44" s="5">
        <v>0.32371270675371905</v>
      </c>
      <c r="BC44" s="5">
        <v>0.10210553335057633</v>
      </c>
      <c r="BD44" s="5">
        <v>0.20990707841398898</v>
      </c>
      <c r="BE44" s="5">
        <v>3.4541610026331084E-2</v>
      </c>
      <c r="BF44" s="5">
        <v>3930</v>
      </c>
      <c r="BG44" s="5">
        <v>23370</v>
      </c>
      <c r="BH44" s="20">
        <v>48250</v>
      </c>
      <c r="BI44" s="19">
        <v>23300</v>
      </c>
      <c r="BJ44" s="5">
        <v>10700</v>
      </c>
      <c r="BK44" s="5">
        <v>11800</v>
      </c>
      <c r="BL44" s="5">
        <v>1700</v>
      </c>
      <c r="BM44" s="95">
        <v>4800</v>
      </c>
      <c r="BN44" s="122">
        <v>51900</v>
      </c>
      <c r="BO44" s="123">
        <v>23400</v>
      </c>
      <c r="BP44" s="123">
        <v>0.72</v>
      </c>
      <c r="BQ44" s="123">
        <v>3</v>
      </c>
      <c r="BR44" s="123">
        <v>5</v>
      </c>
      <c r="BS44" s="123">
        <v>4600</v>
      </c>
      <c r="BT44" s="123">
        <v>0.09</v>
      </c>
      <c r="BU44" s="123">
        <v>13100</v>
      </c>
      <c r="BV44" s="123">
        <v>0.25</v>
      </c>
      <c r="BW44" s="123">
        <v>11000</v>
      </c>
      <c r="BX44" s="123">
        <v>24500</v>
      </c>
      <c r="BY44" s="123">
        <v>0.73</v>
      </c>
      <c r="BZ44" s="123">
        <v>4100</v>
      </c>
      <c r="CA44" s="123">
        <v>700</v>
      </c>
      <c r="CB44" s="123">
        <v>51700</v>
      </c>
      <c r="CC44" s="123">
        <v>25400</v>
      </c>
      <c r="CD44" s="123">
        <v>1800</v>
      </c>
      <c r="CE44" s="123">
        <v>0.38100000000000001</v>
      </c>
      <c r="CF44" s="123">
        <v>0.17</v>
      </c>
      <c r="CG44" s="123">
        <v>0.48499999999999999</v>
      </c>
      <c r="CH44" s="123">
        <v>0.38900000000000001</v>
      </c>
      <c r="CI44" s="123">
        <v>0.11799999999999999</v>
      </c>
      <c r="CJ44" s="123">
        <v>7.8E-2</v>
      </c>
      <c r="CK44" s="123">
        <v>0.16900000000000001</v>
      </c>
      <c r="CL44" s="123">
        <v>9.8000000000000004E-2</v>
      </c>
      <c r="CM44" s="123">
        <v>0.57999999999999996</v>
      </c>
      <c r="CN44" s="123">
        <v>127420000</v>
      </c>
      <c r="CO44" s="123">
        <v>9200</v>
      </c>
      <c r="CP44" s="123">
        <v>0.37</v>
      </c>
      <c r="CQ44" s="123">
        <v>0.46</v>
      </c>
      <c r="CR44" s="123">
        <v>0.18</v>
      </c>
      <c r="CS44" s="123">
        <v>3600</v>
      </c>
      <c r="CT44" s="124">
        <v>41900</v>
      </c>
      <c r="CU44" s="118">
        <f t="array" ref="CU44">INDEX('Supplemental Data'!B$3:B$53,MATCH($B44,'Supplemental Data'!$A$3:$A$57,0))</f>
        <v>734000</v>
      </c>
      <c r="CV44" s="21">
        <f t="array" ref="CV44">INDEX('Supplemental Data'!C$3:C$53,MATCH($B44,'Supplemental Data'!$A$3:$A$57,0))</f>
        <v>229000</v>
      </c>
      <c r="CW44" s="21">
        <f t="array" ref="CW44">INDEX('Supplemental Data'!D$3:D$53,MATCH($B44,'Supplemental Data'!$A$3:$A$57,0))</f>
        <v>227000</v>
      </c>
      <c r="CX44" s="21">
        <f t="array" ref="CX44">INDEX('Supplemental Data'!E$3:E$53,MATCH($B44,'Supplemental Data'!$A$3:$A$57,0))</f>
        <v>2200</v>
      </c>
      <c r="CY44" s="11">
        <f t="array" ref="CY44">INDEX('Supplemental Data'!F$3:F$53,MATCH($B44,'Supplemental Data'!$A$3:$A$57,0))</f>
        <v>157400000</v>
      </c>
      <c r="CZ44" s="11">
        <f t="array" ref="CZ44">INDEX('Supplemental Data'!G$3:G$53,MATCH($B44,'Supplemental Data'!$A$3:$A$57,0))</f>
        <v>82800000</v>
      </c>
      <c r="DA44" s="11">
        <f t="array" ref="DA44">INDEX('Supplemental Data'!H$3:H$53,MATCH($B44,'Supplemental Data'!$A$3:$A$57,0))</f>
        <v>61100000</v>
      </c>
      <c r="DB44" s="11">
        <f t="array" ref="DB44">INDEX('Supplemental Data'!I$3:I$53,MATCH($B44,'Supplemental Data'!$A$3:$A$57,0))</f>
        <v>2400000</v>
      </c>
      <c r="DC44" s="11">
        <f t="array" ref="DC44">INDEX('Supplemental Data'!J$3:J$53,MATCH($B44,'Supplemental Data'!$A$3:$A$57,0))</f>
        <v>2100000</v>
      </c>
      <c r="DD44" s="11">
        <f t="array" ref="DD44">INDEX('Supplemental Data'!K$3:K$53,MATCH($B44,'Supplemental Data'!$A$3:$A$57,0))</f>
        <v>600000</v>
      </c>
      <c r="DE44" s="11">
        <f t="array" ref="DE44">INDEX('Supplemental Data'!L$3:L$53,MATCH($B44,'Supplemental Data'!$A$3:$A$57,0))</f>
        <v>7500000</v>
      </c>
      <c r="DF44" s="11">
        <f t="array" ref="DF44">INDEX('Supplemental Data'!M$3:M$53,MATCH($B44,'Supplemental Data'!$A$3:$A$57,0))</f>
        <v>2400000</v>
      </c>
      <c r="DG44" s="11">
        <f t="array" ref="DG44">INDEX('Supplemental Data'!N$3:N$53,MATCH($B44,'Supplemental Data'!$A$3:$A$57,0))</f>
        <v>25500000</v>
      </c>
      <c r="DH44" s="122">
        <v>0.157</v>
      </c>
      <c r="DI44" s="93">
        <v>0.629</v>
      </c>
      <c r="DJ44" s="93">
        <v>6.5000000000000002E-2</v>
      </c>
      <c r="DK44" s="93">
        <v>0.11899999999999999</v>
      </c>
      <c r="DL44" s="93">
        <v>2.3E-2</v>
      </c>
      <c r="DM44" s="93">
        <v>6.9000000000000006E-2</v>
      </c>
      <c r="DN44" s="93">
        <v>1E-3</v>
      </c>
      <c r="DO44" s="93">
        <f>SUM(DM44:DN44)</f>
        <v>7.0000000000000007E-2</v>
      </c>
      <c r="DP44" s="96">
        <v>9.2999999999999999E-2</v>
      </c>
      <c r="DQ44" s="133">
        <v>0.17</v>
      </c>
      <c r="DR44" s="93">
        <v>0.12</v>
      </c>
      <c r="DS44" s="93">
        <v>0.01</v>
      </c>
      <c r="DT44" s="93">
        <v>0.34</v>
      </c>
      <c r="DU44" s="93">
        <v>0.09</v>
      </c>
      <c r="DV44" s="93">
        <v>0</v>
      </c>
      <c r="DW44" s="93">
        <v>0</v>
      </c>
      <c r="DX44" s="93">
        <v>7.0000000000000007E-2</v>
      </c>
      <c r="DY44" s="96">
        <v>0.2</v>
      </c>
      <c r="DZ44" s="140">
        <v>0</v>
      </c>
    </row>
    <row r="45" spans="1:130" ht="13.9" thickBot="1">
      <c r="A45" t="str">
        <f>IFERROR(INDEX($A$57:$A$60,MATCH($C45,E$57:E$60,0)),"Not Included")</f>
        <v>HousingHigh ROR_OverallHigh ROR</v>
      </c>
      <c r="B45" s="159" t="s">
        <v>287</v>
      </c>
      <c r="C45" s="12">
        <f>IF(AND(E45=0,F45=0),1,IF(AND(E45=0,F45=1),2,IF(AND(E45=1,F45=0),4,3)))</f>
        <v>3</v>
      </c>
      <c r="D45" s="12">
        <f>IF(AND(E45=0,F45=0),1,IF(AND(E45=0,F45=1),2,IF(AND(E45=1,F45=0,G45&gt;5),4,IF(AND(E45=1,F45=1,G45&gt;5),3,"Not Inlcuded"))))</f>
        <v>3</v>
      </c>
      <c r="E45" s="12">
        <f>IF(I45&gt;$I$54,1,0)</f>
        <v>1</v>
      </c>
      <c r="F45" s="12">
        <f>IF(L45&gt;$L$54,1,0)</f>
        <v>1</v>
      </c>
      <c r="G45" s="109">
        <v>39</v>
      </c>
      <c r="H45" s="103">
        <v>1015912</v>
      </c>
      <c r="I45" s="103">
        <v>3.8389151816298997E-2</v>
      </c>
      <c r="J45" s="103">
        <v>9</v>
      </c>
      <c r="K45" s="103">
        <v>3956</v>
      </c>
      <c r="L45" s="103">
        <v>3.8940380662892</v>
      </c>
      <c r="M45" s="103">
        <v>6</v>
      </c>
      <c r="N45" s="104">
        <v>13647</v>
      </c>
      <c r="O45" s="104">
        <f>N45/H45*1000</f>
        <v>13.433250124026491</v>
      </c>
      <c r="P45" s="106">
        <v>1212</v>
      </c>
      <c r="Q45" s="110">
        <f>P45/N45</f>
        <v>8.8810727632446698E-2</v>
      </c>
      <c r="R45" s="95">
        <v>733</v>
      </c>
      <c r="S45" s="5">
        <v>29</v>
      </c>
      <c r="T45" s="5">
        <v>89375</v>
      </c>
      <c r="U45" s="5">
        <v>26500</v>
      </c>
      <c r="V45" s="5">
        <v>33645</v>
      </c>
      <c r="W45" s="5">
        <v>46</v>
      </c>
      <c r="X45" s="5">
        <v>72</v>
      </c>
      <c r="Y45" s="5">
        <v>102</v>
      </c>
      <c r="Z45" s="5">
        <v>104</v>
      </c>
      <c r="AA45" s="5">
        <v>67</v>
      </c>
      <c r="AB45" s="5">
        <v>16</v>
      </c>
      <c r="AC45" s="5">
        <v>2</v>
      </c>
      <c r="AD45" s="5">
        <v>0</v>
      </c>
      <c r="AE45" s="5">
        <v>48900</v>
      </c>
      <c r="AF45" s="5">
        <v>0</v>
      </c>
      <c r="AG45" s="5">
        <v>79.900000000000006</v>
      </c>
      <c r="AH45" s="20">
        <v>146871</v>
      </c>
      <c r="AI45" s="19">
        <v>160900</v>
      </c>
      <c r="AJ45" s="5">
        <v>84000</v>
      </c>
      <c r="AK45" s="5">
        <v>0.69169905145348254</v>
      </c>
      <c r="AL45" s="5" t="s">
        <v>240</v>
      </c>
      <c r="AM45" s="5">
        <v>0.16832741097830678</v>
      </c>
      <c r="AN45" s="5">
        <v>27100</v>
      </c>
      <c r="AO45" s="5">
        <v>0.24542156399870785</v>
      </c>
      <c r="AP45" s="5">
        <v>39500</v>
      </c>
      <c r="AQ45" s="5">
        <v>0.6079877245732177</v>
      </c>
      <c r="AR45" s="5">
        <v>97800</v>
      </c>
      <c r="AS45" s="5">
        <v>59500</v>
      </c>
      <c r="AT45" s="5">
        <v>0.46367631459312014</v>
      </c>
      <c r="AU45" s="5">
        <v>520000000</v>
      </c>
      <c r="AV45" s="5">
        <v>74000</v>
      </c>
      <c r="AW45" s="5">
        <v>770</v>
      </c>
      <c r="AX45" s="5">
        <v>9.7761134615186235E-2</v>
      </c>
      <c r="AY45" s="5">
        <v>277000</v>
      </c>
      <c r="AZ45" s="5">
        <v>129100</v>
      </c>
      <c r="BA45" s="5">
        <v>0.35025210382461847</v>
      </c>
      <c r="BB45" s="5">
        <v>0.28352186737674756</v>
      </c>
      <c r="BC45" s="5">
        <v>8.7653194665634288E-2</v>
      </c>
      <c r="BD45" s="5">
        <v>0.23818231143899499</v>
      </c>
      <c r="BE45" s="5">
        <v>2.7970343757699682E-2</v>
      </c>
      <c r="BF45" s="5">
        <v>4010</v>
      </c>
      <c r="BG45" s="5">
        <v>24180</v>
      </c>
      <c r="BH45" s="20">
        <v>46850</v>
      </c>
      <c r="BI45" s="19">
        <v>31800</v>
      </c>
      <c r="BJ45" s="5">
        <v>20100</v>
      </c>
      <c r="BK45" s="5">
        <v>21300</v>
      </c>
      <c r="BL45" s="5">
        <v>2000</v>
      </c>
      <c r="BM45" s="95">
        <v>6200</v>
      </c>
      <c r="BN45" s="122">
        <v>71600</v>
      </c>
      <c r="BO45" s="123">
        <v>31700</v>
      </c>
      <c r="BP45" s="123">
        <v>0.68</v>
      </c>
      <c r="BQ45" s="123">
        <v>3</v>
      </c>
      <c r="BR45" s="123">
        <v>5</v>
      </c>
      <c r="BS45" s="123">
        <v>5800</v>
      </c>
      <c r="BT45" s="123">
        <v>0.08</v>
      </c>
      <c r="BU45" s="123">
        <v>16900</v>
      </c>
      <c r="BV45" s="123">
        <v>0.24</v>
      </c>
      <c r="BW45" s="123">
        <v>15100</v>
      </c>
      <c r="BX45" s="123">
        <v>32100</v>
      </c>
      <c r="BY45" s="123">
        <v>0.73</v>
      </c>
      <c r="BZ45" s="123">
        <v>4200</v>
      </c>
      <c r="CA45" s="123">
        <v>400</v>
      </c>
      <c r="CB45" s="123">
        <v>58200</v>
      </c>
      <c r="CC45" s="123">
        <v>28600</v>
      </c>
      <c r="CD45" s="123">
        <v>2500</v>
      </c>
      <c r="CE45" s="123">
        <v>0.38100000000000001</v>
      </c>
      <c r="CF45" s="123">
        <v>0.17</v>
      </c>
      <c r="CG45" s="123">
        <v>0.48499999999999999</v>
      </c>
      <c r="CH45" s="123">
        <v>0.38900000000000001</v>
      </c>
      <c r="CI45" s="123">
        <v>0.11799999999999999</v>
      </c>
      <c r="CJ45" s="123">
        <v>7.8E-2</v>
      </c>
      <c r="CK45" s="123">
        <v>0.16900000000000001</v>
      </c>
      <c r="CL45" s="123">
        <v>9.8000000000000004E-2</v>
      </c>
      <c r="CM45" s="123">
        <v>0.6</v>
      </c>
      <c r="CN45" s="123">
        <v>167853000</v>
      </c>
      <c r="CO45" s="123">
        <v>24300</v>
      </c>
      <c r="CP45" s="123">
        <v>0.33</v>
      </c>
      <c r="CQ45" s="123">
        <v>0.33</v>
      </c>
      <c r="CR45" s="123">
        <v>0.34</v>
      </c>
      <c r="CS45" s="123">
        <v>5700</v>
      </c>
      <c r="CT45" s="124">
        <v>40400</v>
      </c>
      <c r="CU45" s="118">
        <f t="array" ref="CU45">INDEX('Supplemental Data'!B$3:B$53,MATCH($B45,'Supplemental Data'!$A$3:$A$57,0))</f>
        <v>823000</v>
      </c>
      <c r="CV45" s="21">
        <f t="array" ref="CV45">INDEX('Supplemental Data'!C$3:C$53,MATCH($B45,'Supplemental Data'!$A$3:$A$57,0))</f>
        <v>227000</v>
      </c>
      <c r="CW45" s="21">
        <f t="array" ref="CW45">INDEX('Supplemental Data'!D$3:D$53,MATCH($B45,'Supplemental Data'!$A$3:$A$57,0))</f>
        <v>277000</v>
      </c>
      <c r="CX45" s="21">
        <f t="array" ref="CX45">INDEX('Supplemental Data'!E$3:E$53,MATCH($B45,'Supplemental Data'!$A$3:$A$57,0))</f>
        <v>3000</v>
      </c>
      <c r="CY45" s="11">
        <f t="array" ref="CY45">INDEX('Supplemental Data'!F$3:F$53,MATCH($B45,'Supplemental Data'!$A$3:$A$57,0))</f>
        <v>209600000</v>
      </c>
      <c r="CZ45" s="11">
        <f t="array" ref="CZ45">INDEX('Supplemental Data'!G$3:G$53,MATCH($B45,'Supplemental Data'!$A$3:$A$57,0))</f>
        <v>143600000</v>
      </c>
      <c r="DA45" s="11">
        <f t="array" ref="DA45">INDEX('Supplemental Data'!H$3:H$53,MATCH($B45,'Supplemental Data'!$A$3:$A$57,0))</f>
        <v>107600000</v>
      </c>
      <c r="DB45" s="11">
        <f t="array" ref="DB45">INDEX('Supplemental Data'!I$3:I$53,MATCH($B45,'Supplemental Data'!$A$3:$A$57,0))</f>
        <v>5800000</v>
      </c>
      <c r="DC45" s="11">
        <f t="array" ref="DC45">INDEX('Supplemental Data'!J$3:J$53,MATCH($B45,'Supplemental Data'!$A$3:$A$57,0))</f>
        <v>2100000</v>
      </c>
      <c r="DD45" s="11">
        <f t="array" ref="DD45">INDEX('Supplemental Data'!K$3:K$53,MATCH($B45,'Supplemental Data'!$A$3:$A$57,0))</f>
        <v>500000</v>
      </c>
      <c r="DE45" s="11">
        <f t="array" ref="DE45">INDEX('Supplemental Data'!L$3:L$53,MATCH($B45,'Supplemental Data'!$A$3:$A$57,0))</f>
        <v>15600000</v>
      </c>
      <c r="DF45" s="11">
        <f t="array" ref="DF45">INDEX('Supplemental Data'!M$3:M$53,MATCH($B45,'Supplemental Data'!$A$3:$A$57,0))</f>
        <v>3800000</v>
      </c>
      <c r="DG45" s="11">
        <f t="array" ref="DG45">INDEX('Supplemental Data'!N$3:N$53,MATCH($B45,'Supplemental Data'!$A$3:$A$57,0))</f>
        <v>31800000</v>
      </c>
      <c r="DH45" s="122">
        <v>0.17299999999999999</v>
      </c>
      <c r="DI45" s="93">
        <v>0.83</v>
      </c>
      <c r="DJ45" s="93">
        <v>6.8000000000000005E-2</v>
      </c>
      <c r="DK45" s="93">
        <v>3.7999999999999999E-2</v>
      </c>
      <c r="DL45" s="93">
        <v>1.4999999999999999E-2</v>
      </c>
      <c r="DM45" s="93">
        <v>2E-3</v>
      </c>
      <c r="DN45" s="93">
        <v>0</v>
      </c>
      <c r="DO45" s="93">
        <f>SUM(DM45:DN45)</f>
        <v>2E-3</v>
      </c>
      <c r="DP45" s="96">
        <v>4.7E-2</v>
      </c>
      <c r="DQ45" s="133">
        <v>0.75</v>
      </c>
      <c r="DR45" s="93">
        <v>0.1</v>
      </c>
      <c r="DS45" s="93">
        <v>0.01</v>
      </c>
      <c r="DT45" s="93">
        <v>0.09</v>
      </c>
      <c r="DU45" s="93">
        <v>0.06</v>
      </c>
      <c r="DV45" s="93">
        <v>0</v>
      </c>
      <c r="DW45" s="93">
        <v>0</v>
      </c>
      <c r="DX45" s="93">
        <v>0</v>
      </c>
      <c r="DY45" s="96">
        <v>2E-3</v>
      </c>
      <c r="DZ45" s="140">
        <v>152</v>
      </c>
    </row>
    <row r="46" spans="1:130" ht="13.9" thickBot="1">
      <c r="A46" t="str">
        <f>IFERROR(INDEX($A$57:$A$60,MATCH($C46,E$57:E$60,0)),"Not Included")</f>
        <v>HousingHigh ROR_OverallHigh ROR</v>
      </c>
      <c r="B46" s="159" t="s">
        <v>288</v>
      </c>
      <c r="C46" s="12">
        <f>IF(AND(E46=0,F46=0),1,IF(AND(E46=0,F46=1),2,IF(AND(E46=1,F46=0),4,3)))</f>
        <v>3</v>
      </c>
      <c r="D46" s="12">
        <f>IF(AND(E46=0,F46=0),1,IF(AND(E46=0,F46=1),2,IF(AND(E46=1,F46=0,G46&gt;5),4,IF(AND(E46=1,F46=1,G46&gt;5),3,"Not Inlcuded"))))</f>
        <v>3</v>
      </c>
      <c r="E46" s="12">
        <f>IF(I46&gt;$I$54,1,0)</f>
        <v>1</v>
      </c>
      <c r="F46" s="12">
        <f>IF(L46&gt;$L$54,1,0)</f>
        <v>1</v>
      </c>
      <c r="G46" s="109">
        <v>64</v>
      </c>
      <c r="H46" s="103">
        <v>1540674</v>
      </c>
      <c r="I46" s="103">
        <v>4.1540260950726701E-2</v>
      </c>
      <c r="J46" s="103">
        <v>8</v>
      </c>
      <c r="K46" s="103">
        <v>4808</v>
      </c>
      <c r="L46" s="103">
        <v>3.1207121039233399</v>
      </c>
      <c r="M46" s="103">
        <v>16</v>
      </c>
      <c r="N46" s="104">
        <v>14558</v>
      </c>
      <c r="O46" s="104">
        <f>N46/H46*1000</f>
        <v>9.4491112331356284</v>
      </c>
      <c r="P46" s="106">
        <v>1224</v>
      </c>
      <c r="Q46" s="110">
        <f>P46/N46</f>
        <v>8.4077483170765216E-2</v>
      </c>
      <c r="R46" s="95">
        <v>774</v>
      </c>
      <c r="S46" s="5">
        <v>24</v>
      </c>
      <c r="T46" s="5">
        <v>129343</v>
      </c>
      <c r="U46" s="5">
        <v>26500</v>
      </c>
      <c r="V46" s="5">
        <v>38060</v>
      </c>
      <c r="W46" s="5">
        <v>41</v>
      </c>
      <c r="X46" s="5">
        <v>63</v>
      </c>
      <c r="Y46" s="5">
        <v>96</v>
      </c>
      <c r="Z46" s="5">
        <v>103</v>
      </c>
      <c r="AA46" s="5">
        <v>69</v>
      </c>
      <c r="AB46" s="5">
        <v>29</v>
      </c>
      <c r="AC46" s="5">
        <v>8</v>
      </c>
      <c r="AD46" s="5">
        <v>1</v>
      </c>
      <c r="AE46" s="5">
        <v>61352</v>
      </c>
      <c r="AF46" s="5">
        <v>0</v>
      </c>
      <c r="AG46" s="5">
        <v>79.3</v>
      </c>
      <c r="AH46" s="20">
        <v>185922</v>
      </c>
      <c r="AI46" s="19">
        <v>220000</v>
      </c>
      <c r="AJ46" s="5">
        <v>107000</v>
      </c>
      <c r="AK46" s="5">
        <v>0.70129036649520127</v>
      </c>
      <c r="AL46" s="5" t="s">
        <v>242</v>
      </c>
      <c r="AM46" s="5">
        <v>0.16113436118343624</v>
      </c>
      <c r="AN46" s="5">
        <v>35500</v>
      </c>
      <c r="AO46" s="5">
        <v>0.20638793843804953</v>
      </c>
      <c r="AP46" s="5">
        <v>45400</v>
      </c>
      <c r="AQ46" s="5">
        <v>0.64734562936506856</v>
      </c>
      <c r="AR46" s="5">
        <v>142400</v>
      </c>
      <c r="AS46" s="5">
        <v>89300</v>
      </c>
      <c r="AT46" s="5">
        <v>0.44923857868020306</v>
      </c>
      <c r="AU46" s="5">
        <v>740000000</v>
      </c>
      <c r="AV46" s="5">
        <v>53400</v>
      </c>
      <c r="AW46" s="5">
        <v>900</v>
      </c>
      <c r="AX46" s="5">
        <v>0.14539616469500644</v>
      </c>
      <c r="AY46" s="5">
        <v>419200</v>
      </c>
      <c r="AZ46" s="5">
        <v>199000</v>
      </c>
      <c r="BA46" s="5">
        <v>0.34986896896913394</v>
      </c>
      <c r="BB46" s="5">
        <v>0.3106404869468154</v>
      </c>
      <c r="BC46" s="5">
        <v>9.3366402893724415E-2</v>
      </c>
      <c r="BD46" s="5">
        <v>0.2040707598909505</v>
      </c>
      <c r="BE46" s="5">
        <v>2.7696778151951058E-2</v>
      </c>
      <c r="BF46" s="5">
        <v>7260</v>
      </c>
      <c r="BG46" s="5">
        <v>19750</v>
      </c>
      <c r="BH46" s="20">
        <v>49400</v>
      </c>
      <c r="BI46" s="19">
        <v>36000</v>
      </c>
      <c r="BJ46" s="5">
        <v>21400</v>
      </c>
      <c r="BK46" s="5">
        <v>35400</v>
      </c>
      <c r="BL46" s="5">
        <v>3300</v>
      </c>
      <c r="BM46" s="95">
        <v>7000</v>
      </c>
      <c r="BN46" s="122">
        <v>89700</v>
      </c>
      <c r="BO46" s="123">
        <v>36300</v>
      </c>
      <c r="BP46" s="123">
        <v>0.68</v>
      </c>
      <c r="BQ46" s="123">
        <v>2</v>
      </c>
      <c r="BR46" s="123">
        <v>3</v>
      </c>
      <c r="BS46" s="123">
        <v>5700</v>
      </c>
      <c r="BT46" s="123">
        <v>0.06</v>
      </c>
      <c r="BU46" s="123">
        <v>16500</v>
      </c>
      <c r="BV46" s="123">
        <v>0.18</v>
      </c>
      <c r="BW46" s="123">
        <v>19800</v>
      </c>
      <c r="BX46" s="123">
        <v>44300</v>
      </c>
      <c r="BY46" s="123">
        <v>0.78</v>
      </c>
      <c r="BZ46" s="123">
        <v>8800</v>
      </c>
      <c r="CA46" s="123">
        <v>1800</v>
      </c>
      <c r="CB46" s="123">
        <v>29100</v>
      </c>
      <c r="CC46" s="123">
        <v>14300</v>
      </c>
      <c r="CD46" s="123">
        <v>2900</v>
      </c>
      <c r="CE46" s="123">
        <v>0.38100000000000001</v>
      </c>
      <c r="CF46" s="123">
        <v>0.17</v>
      </c>
      <c r="CG46" s="123">
        <v>0.48499999999999999</v>
      </c>
      <c r="CH46" s="123">
        <v>0.38900000000000001</v>
      </c>
      <c r="CI46" s="123">
        <v>0.11799999999999999</v>
      </c>
      <c r="CJ46" s="123">
        <v>7.8E-2</v>
      </c>
      <c r="CK46" s="123">
        <v>0.16900000000000001</v>
      </c>
      <c r="CL46" s="123">
        <v>9.8000000000000004E-2</v>
      </c>
      <c r="CM46" s="123">
        <v>0.66</v>
      </c>
      <c r="CN46" s="123">
        <v>203699000</v>
      </c>
      <c r="CO46" s="123">
        <v>11600</v>
      </c>
      <c r="CP46" s="123">
        <v>0.18</v>
      </c>
      <c r="CQ46" s="123">
        <v>0.69</v>
      </c>
      <c r="CR46" s="123">
        <v>0.13</v>
      </c>
      <c r="CS46" s="123">
        <v>6200</v>
      </c>
      <c r="CT46" s="124">
        <v>40400</v>
      </c>
      <c r="CU46" s="118">
        <f t="array" ref="CU46">INDEX('Supplemental Data'!B$3:B$53,MATCH($B46,'Supplemental Data'!$A$3:$A$57,0))</f>
        <v>1193000</v>
      </c>
      <c r="CV46" s="21">
        <f t="array" ref="CV46">INDEX('Supplemental Data'!C$3:C$53,MATCH($B46,'Supplemental Data'!$A$3:$A$57,0))</f>
        <v>382000</v>
      </c>
      <c r="CW46" s="21">
        <f t="array" ref="CW46">INDEX('Supplemental Data'!D$3:D$53,MATCH($B46,'Supplemental Data'!$A$3:$A$57,0))</f>
        <v>419000</v>
      </c>
      <c r="CX46" s="21">
        <f t="array" ref="CX46">INDEX('Supplemental Data'!E$3:E$53,MATCH($B46,'Supplemental Data'!$A$3:$A$57,0))</f>
        <v>4900</v>
      </c>
      <c r="CY46" s="11">
        <f t="array" ref="CY46">INDEX('Supplemental Data'!F$3:F$53,MATCH($B46,'Supplemental Data'!$A$3:$A$57,0))</f>
        <v>266900000</v>
      </c>
      <c r="CZ46" s="11">
        <f t="array" ref="CZ46">INDEX('Supplemental Data'!G$3:G$53,MATCH($B46,'Supplemental Data'!$A$3:$A$57,0))</f>
        <v>277400000</v>
      </c>
      <c r="DA46" s="11">
        <f t="array" ref="DA46">INDEX('Supplemental Data'!H$3:H$53,MATCH($B46,'Supplemental Data'!$A$3:$A$57,0))</f>
        <v>124000000</v>
      </c>
      <c r="DB46" s="11">
        <f t="array" ref="DB46">INDEX('Supplemental Data'!I$3:I$53,MATCH($B46,'Supplemental Data'!$A$3:$A$57,0))</f>
        <v>9100000</v>
      </c>
      <c r="DC46" s="11">
        <f t="array" ref="DC46">INDEX('Supplemental Data'!J$3:J$53,MATCH($B46,'Supplemental Data'!$A$3:$A$57,0))</f>
        <v>2900000</v>
      </c>
      <c r="DD46" s="11">
        <f t="array" ref="DD46">INDEX('Supplemental Data'!K$3:K$53,MATCH($B46,'Supplemental Data'!$A$3:$A$57,0))</f>
        <v>2900000</v>
      </c>
      <c r="DE46" s="11">
        <f t="array" ref="DE46">INDEX('Supplemental Data'!L$3:L$53,MATCH($B46,'Supplemental Data'!$A$3:$A$57,0))</f>
        <v>15600000</v>
      </c>
      <c r="DF46" s="11">
        <f t="array" ref="DF46">INDEX('Supplemental Data'!M$3:M$53,MATCH($B46,'Supplemental Data'!$A$3:$A$57,0))</f>
        <v>4400000</v>
      </c>
      <c r="DG46" s="11">
        <f t="array" ref="DG46">INDEX('Supplemental Data'!N$3:N$53,MATCH($B46,'Supplemental Data'!$A$3:$A$57,0))</f>
        <v>36500000</v>
      </c>
      <c r="DH46" s="122">
        <v>0.152</v>
      </c>
      <c r="DI46" s="93">
        <v>0.72299999999999998</v>
      </c>
      <c r="DJ46" s="93">
        <v>0.151</v>
      </c>
      <c r="DK46" s="93">
        <v>0.06</v>
      </c>
      <c r="DL46" s="93">
        <v>1.7000000000000001E-2</v>
      </c>
      <c r="DM46" s="93">
        <v>1E-3</v>
      </c>
      <c r="DN46" s="93">
        <v>0</v>
      </c>
      <c r="DO46" s="93">
        <f>SUM(DM46:DN46)</f>
        <v>1E-3</v>
      </c>
      <c r="DP46" s="96">
        <v>4.8000000000000001E-2</v>
      </c>
      <c r="DQ46" s="133">
        <v>0.41</v>
      </c>
      <c r="DR46" s="93">
        <v>7.0000000000000007E-2</v>
      </c>
      <c r="DS46" s="93">
        <v>0.01</v>
      </c>
      <c r="DT46" s="93">
        <v>0.03</v>
      </c>
      <c r="DU46" s="93">
        <v>0.11</v>
      </c>
      <c r="DV46" s="93">
        <v>2E-3</v>
      </c>
      <c r="DW46" s="93">
        <v>0.31</v>
      </c>
      <c r="DX46" s="93">
        <v>0.05</v>
      </c>
      <c r="DY46" s="96">
        <v>0.01</v>
      </c>
      <c r="DZ46" s="140">
        <v>215</v>
      </c>
    </row>
    <row r="47" spans="1:130" ht="13.9" thickBot="1">
      <c r="A47" t="str">
        <f>IFERROR(INDEX($A$57:$A$60,MATCH($C47,E$57:E$60,0)),"Not Included")</f>
        <v>HousingHigh ROR_OverallHigh ROR</v>
      </c>
      <c r="B47" s="159" t="s">
        <v>289</v>
      </c>
      <c r="C47" s="12">
        <f>IF(AND(E47=0,F47=0),1,IF(AND(E47=0,F47=1),2,IF(AND(E47=1,F47=0),4,3)))</f>
        <v>3</v>
      </c>
      <c r="D47" s="12">
        <f>IF(AND(E47=0,F47=0),1,IF(AND(E47=0,F47=1),2,IF(AND(E47=1,F47=0,G47&gt;5),4,IF(AND(E47=1,F47=1,G47&gt;5),3,"Not Inlcuded"))))</f>
        <v>3</v>
      </c>
      <c r="E47" s="12">
        <f>IF(I47&gt;$I$54,1,0)</f>
        <v>1</v>
      </c>
      <c r="F47" s="12">
        <f>IF(L47&gt;$L$54,1,0)</f>
        <v>1</v>
      </c>
      <c r="G47" s="109">
        <v>53</v>
      </c>
      <c r="H47" s="103">
        <v>1122252</v>
      </c>
      <c r="I47" s="103">
        <v>4.7226469634270997E-2</v>
      </c>
      <c r="J47" s="103">
        <v>7</v>
      </c>
      <c r="K47" s="103">
        <v>2710</v>
      </c>
      <c r="L47" s="103">
        <v>2.4147874096013999</v>
      </c>
      <c r="M47" s="103">
        <v>25</v>
      </c>
      <c r="N47" s="104">
        <v>4119</v>
      </c>
      <c r="O47" s="104">
        <f>N47/H47*1000</f>
        <v>3.6702986495011816</v>
      </c>
      <c r="P47" s="106">
        <v>794</v>
      </c>
      <c r="Q47" s="110">
        <f>P47/N47</f>
        <v>0.19276523428016509</v>
      </c>
      <c r="R47" s="95">
        <v>726</v>
      </c>
      <c r="S47" s="5">
        <v>29</v>
      </c>
      <c r="T47" s="5">
        <v>86362</v>
      </c>
      <c r="U47" s="5">
        <v>26500</v>
      </c>
      <c r="V47" s="5">
        <v>33944</v>
      </c>
      <c r="W47" s="5">
        <v>49</v>
      </c>
      <c r="X47" s="5">
        <v>72</v>
      </c>
      <c r="Y47" s="5">
        <v>103</v>
      </c>
      <c r="Z47" s="5">
        <v>107</v>
      </c>
      <c r="AA47" s="5">
        <v>70</v>
      </c>
      <c r="AB47" s="5">
        <v>26</v>
      </c>
      <c r="AC47" s="5">
        <v>4</v>
      </c>
      <c r="AD47" s="5">
        <v>1</v>
      </c>
      <c r="AE47" s="5">
        <v>24251</v>
      </c>
      <c r="AF47" s="5">
        <v>0</v>
      </c>
      <c r="AG47" s="5">
        <v>70.099999999999994</v>
      </c>
      <c r="AH47" s="20">
        <v>138975</v>
      </c>
      <c r="AI47" s="19">
        <v>196200</v>
      </c>
      <c r="AJ47" s="5">
        <v>94000</v>
      </c>
      <c r="AK47" s="5">
        <v>0.68808189103349837</v>
      </c>
      <c r="AL47" s="5" t="s">
        <v>242</v>
      </c>
      <c r="AM47" s="5">
        <v>0.1357784423510951</v>
      </c>
      <c r="AN47" s="5">
        <v>26700</v>
      </c>
      <c r="AO47" s="5">
        <v>0.17859926738433793</v>
      </c>
      <c r="AP47" s="5">
        <v>35100</v>
      </c>
      <c r="AQ47" s="5">
        <v>0.68522999954147834</v>
      </c>
      <c r="AR47" s="5">
        <v>134400</v>
      </c>
      <c r="AS47" s="5">
        <v>85400</v>
      </c>
      <c r="AT47" s="5">
        <v>0.52541329380914381</v>
      </c>
      <c r="AU47" s="5">
        <v>616000000</v>
      </c>
      <c r="AV47" s="5">
        <v>58800</v>
      </c>
      <c r="AW47" s="5">
        <v>810</v>
      </c>
      <c r="AX47" s="5">
        <v>0.17042945987669733</v>
      </c>
      <c r="AY47" s="5">
        <v>301000</v>
      </c>
      <c r="AZ47" s="5">
        <v>148800</v>
      </c>
      <c r="BA47" s="5">
        <v>0.33447498696683231</v>
      </c>
      <c r="BB47" s="5">
        <v>0.29157168435558239</v>
      </c>
      <c r="BC47" s="5">
        <v>9.0507213607927225E-2</v>
      </c>
      <c r="BD47" s="5">
        <v>0.19099282884772537</v>
      </c>
      <c r="BE47" s="5">
        <v>3.0245603543170661E-2</v>
      </c>
      <c r="BF47" s="5">
        <v>3350</v>
      </c>
      <c r="BG47" s="5">
        <v>16120</v>
      </c>
      <c r="BH47" s="20">
        <v>48000</v>
      </c>
      <c r="BI47" s="19">
        <v>33200</v>
      </c>
      <c r="BJ47" s="5">
        <v>28500</v>
      </c>
      <c r="BK47" s="5">
        <v>18400</v>
      </c>
      <c r="BL47" s="5">
        <v>2500</v>
      </c>
      <c r="BM47" s="95">
        <v>7600</v>
      </c>
      <c r="BN47" s="122">
        <v>78200</v>
      </c>
      <c r="BO47" s="123">
        <v>30900</v>
      </c>
      <c r="BP47" s="123">
        <v>0.67</v>
      </c>
      <c r="BQ47" s="123">
        <v>3</v>
      </c>
      <c r="BR47" s="123">
        <v>5</v>
      </c>
      <c r="BS47" s="123">
        <v>4200</v>
      </c>
      <c r="BT47" s="123">
        <v>0.05</v>
      </c>
      <c r="BU47" s="123">
        <v>12000</v>
      </c>
      <c r="BV47" s="123">
        <v>0.15</v>
      </c>
      <c r="BW47" s="123">
        <v>18400</v>
      </c>
      <c r="BX47" s="123">
        <v>40200</v>
      </c>
      <c r="BY47" s="123">
        <v>0.81</v>
      </c>
      <c r="BZ47" s="123">
        <v>4100</v>
      </c>
      <c r="CA47" s="123">
        <v>400</v>
      </c>
      <c r="CB47" s="123">
        <v>27800</v>
      </c>
      <c r="CC47" s="123">
        <v>13700</v>
      </c>
      <c r="CD47" s="123">
        <v>2400</v>
      </c>
      <c r="CE47" s="123">
        <v>0.38100000000000001</v>
      </c>
      <c r="CF47" s="123">
        <v>0.17</v>
      </c>
      <c r="CG47" s="123">
        <v>0.48499999999999999</v>
      </c>
      <c r="CH47" s="123">
        <v>0.38900000000000001</v>
      </c>
      <c r="CI47" s="123">
        <v>0.11799999999999999</v>
      </c>
      <c r="CJ47" s="123">
        <v>7.8E-2</v>
      </c>
      <c r="CK47" s="123">
        <v>0.16900000000000001</v>
      </c>
      <c r="CL47" s="123">
        <v>9.8000000000000004E-2</v>
      </c>
      <c r="CM47" s="123">
        <v>0.69</v>
      </c>
      <c r="CN47" s="123">
        <v>175789000</v>
      </c>
      <c r="CO47" s="123">
        <v>14000</v>
      </c>
      <c r="CP47" s="123">
        <v>0.14000000000000001</v>
      </c>
      <c r="CQ47" s="123">
        <v>0.68</v>
      </c>
      <c r="CR47" s="123">
        <v>0.18</v>
      </c>
      <c r="CS47" s="123">
        <v>4500</v>
      </c>
      <c r="CT47" s="124">
        <v>40000</v>
      </c>
      <c r="CU47" s="118">
        <f t="array" ref="CU47">INDEX('Supplemental Data'!B$3:B$53,MATCH($B47,'Supplemental Data'!$A$3:$A$57,0))</f>
        <v>832000</v>
      </c>
      <c r="CV47" s="21">
        <f t="array" ref="CV47">INDEX('Supplemental Data'!C$3:C$53,MATCH($B47,'Supplemental Data'!$A$3:$A$57,0))</f>
        <v>243000</v>
      </c>
      <c r="CW47" s="21">
        <f t="array" ref="CW47">INDEX('Supplemental Data'!D$3:D$53,MATCH($B47,'Supplemental Data'!$A$3:$A$57,0))</f>
        <v>301000</v>
      </c>
      <c r="CX47" s="21">
        <f t="array" ref="CX47">INDEX('Supplemental Data'!E$3:E$53,MATCH($B47,'Supplemental Data'!$A$3:$A$57,0))</f>
        <v>3900</v>
      </c>
      <c r="CY47" s="11">
        <f t="array" ref="CY47">INDEX('Supplemental Data'!F$3:F$53,MATCH($B47,'Supplemental Data'!$A$3:$A$57,0))</f>
        <v>235400000</v>
      </c>
      <c r="CZ47" s="11">
        <f t="array" ref="CZ47">INDEX('Supplemental Data'!G$3:G$53,MATCH($B47,'Supplemental Data'!$A$3:$A$57,0))</f>
        <v>133600000</v>
      </c>
      <c r="DA47" s="11">
        <f t="array" ref="DA47">INDEX('Supplemental Data'!H$3:H$53,MATCH($B47,'Supplemental Data'!$A$3:$A$57,0))</f>
        <v>177500000</v>
      </c>
      <c r="DB47" s="11">
        <f t="array" ref="DB47">INDEX('Supplemental Data'!I$3:I$53,MATCH($B47,'Supplemental Data'!$A$3:$A$57,0))</f>
        <v>8600000</v>
      </c>
      <c r="DC47" s="11">
        <f t="array" ref="DC47">INDEX('Supplemental Data'!J$3:J$53,MATCH($B47,'Supplemental Data'!$A$3:$A$57,0))</f>
        <v>2200000</v>
      </c>
      <c r="DD47" s="11">
        <f t="array" ref="DD47">INDEX('Supplemental Data'!K$3:K$53,MATCH($B47,'Supplemental Data'!$A$3:$A$57,0))</f>
        <v>1500000</v>
      </c>
      <c r="DE47" s="11">
        <f t="array" ref="DE47">INDEX('Supplemental Data'!L$3:L$53,MATCH($B47,'Supplemental Data'!$A$3:$A$57,0))</f>
        <v>12300000</v>
      </c>
      <c r="DF47" s="11">
        <f t="array" ref="DF47">INDEX('Supplemental Data'!M$3:M$53,MATCH($B47,'Supplemental Data'!$A$3:$A$57,0))</f>
        <v>3800000</v>
      </c>
      <c r="DG47" s="11">
        <f t="array" ref="DG47">INDEX('Supplemental Data'!N$3:N$53,MATCH($B47,'Supplemental Data'!$A$3:$A$57,0))</f>
        <v>41600000</v>
      </c>
      <c r="DH47" s="122">
        <v>0.16700000000000001</v>
      </c>
      <c r="DI47" s="93">
        <v>0.64400000000000002</v>
      </c>
      <c r="DJ47" s="93">
        <v>0.255</v>
      </c>
      <c r="DK47" s="93">
        <v>4.7E-2</v>
      </c>
      <c r="DL47" s="93">
        <v>1.2999999999999999E-2</v>
      </c>
      <c r="DM47" s="93">
        <v>4.0000000000000001E-3</v>
      </c>
      <c r="DN47" s="93">
        <v>0</v>
      </c>
      <c r="DO47" s="93">
        <f>SUM(DM47:DN47)</f>
        <v>4.0000000000000001E-3</v>
      </c>
      <c r="DP47" s="96">
        <v>3.6999999999999998E-2</v>
      </c>
      <c r="DQ47" s="133">
        <v>7.0000000000000007E-2</v>
      </c>
      <c r="DR47" s="93">
        <v>0.03</v>
      </c>
      <c r="DS47" s="93">
        <v>0.01</v>
      </c>
      <c r="DT47" s="93">
        <v>0.11</v>
      </c>
      <c r="DU47" s="93">
        <v>0.12</v>
      </c>
      <c r="DV47" s="93">
        <v>0</v>
      </c>
      <c r="DW47" s="134">
        <v>0.15</v>
      </c>
      <c r="DX47" s="134">
        <v>0.22</v>
      </c>
      <c r="DY47" s="135">
        <v>0.28999999999999998</v>
      </c>
      <c r="DZ47" s="139">
        <v>0</v>
      </c>
    </row>
    <row r="48" spans="1:130" ht="13.9" thickBot="1">
      <c r="A48" t="str">
        <f>IFERROR(INDEX($A$57:$A$60,MATCH($C48,E$57:E$60,0)),"Not Included")</f>
        <v>HousingHigh ROR_OverallHigh ROR</v>
      </c>
      <c r="B48" s="159" t="s">
        <v>290</v>
      </c>
      <c r="C48" s="12">
        <f>IF(AND(E48=0,F48=0),1,IF(AND(E48=0,F48=1),2,IF(AND(E48=1,F48=0),4,3)))</f>
        <v>3</v>
      </c>
      <c r="D48" s="12">
        <f>IF(AND(E48=0,F48=0),1,IF(AND(E48=0,F48=1),2,IF(AND(E48=1,F48=0,G48&gt;5),4,IF(AND(E48=1,F48=1,G48&gt;5),3,"Not Inlcuded"))))</f>
        <v>3</v>
      </c>
      <c r="E48" s="12">
        <f>IF(I48&gt;$I$54,1,0)</f>
        <v>1</v>
      </c>
      <c r="F48" s="12">
        <f>IF(L48&gt;$L$54,1,0)</f>
        <v>1</v>
      </c>
      <c r="G48" s="109">
        <v>66</v>
      </c>
      <c r="H48" s="103">
        <v>1384557</v>
      </c>
      <c r="I48" s="103">
        <v>4.7668676695867301E-2</v>
      </c>
      <c r="J48" s="103">
        <v>6</v>
      </c>
      <c r="K48" s="103">
        <v>5327</v>
      </c>
      <c r="L48" s="103">
        <v>3.8474400114982599</v>
      </c>
      <c r="M48" s="103">
        <v>7</v>
      </c>
      <c r="N48" s="104">
        <v>5580</v>
      </c>
      <c r="O48" s="104">
        <f>N48/H48*1000</f>
        <v>4.0301699388324206</v>
      </c>
      <c r="P48" s="106">
        <v>1419</v>
      </c>
      <c r="Q48" s="110">
        <f>P48/N48</f>
        <v>0.25430107526881718</v>
      </c>
      <c r="R48" s="95">
        <v>728</v>
      </c>
      <c r="S48" s="5">
        <v>27</v>
      </c>
      <c r="T48" s="5">
        <v>114609</v>
      </c>
      <c r="U48" s="5">
        <v>26500</v>
      </c>
      <c r="V48" s="5">
        <v>35228</v>
      </c>
      <c r="W48" s="5">
        <v>44</v>
      </c>
      <c r="X48" s="5">
        <v>79</v>
      </c>
      <c r="Y48" s="5">
        <v>103</v>
      </c>
      <c r="Z48" s="5">
        <v>104</v>
      </c>
      <c r="AA48" s="5">
        <v>69</v>
      </c>
      <c r="AB48" s="5">
        <v>15</v>
      </c>
      <c r="AC48" s="5">
        <v>2</v>
      </c>
      <c r="AD48" s="5">
        <v>1</v>
      </c>
      <c r="AE48" s="5">
        <v>45808</v>
      </c>
      <c r="AF48" s="5">
        <v>0</v>
      </c>
      <c r="AG48" s="5">
        <v>80.3</v>
      </c>
      <c r="AH48" s="20">
        <v>162464</v>
      </c>
      <c r="AI48" s="19">
        <v>177500</v>
      </c>
      <c r="AJ48" s="5">
        <v>96000</v>
      </c>
      <c r="AK48" s="5">
        <v>0.71980769831111668</v>
      </c>
      <c r="AL48" s="5" t="s">
        <v>240</v>
      </c>
      <c r="AM48" s="5">
        <v>0.18406957031095991</v>
      </c>
      <c r="AN48" s="5">
        <v>32700</v>
      </c>
      <c r="AO48" s="5">
        <v>0.24083763735799535</v>
      </c>
      <c r="AP48" s="5">
        <v>42800</v>
      </c>
      <c r="AQ48" s="5">
        <v>0.59519451187572869</v>
      </c>
      <c r="AR48" s="5">
        <v>105600</v>
      </c>
      <c r="AS48" s="5">
        <v>65500</v>
      </c>
      <c r="AT48" s="5">
        <v>0.50063773618485452</v>
      </c>
      <c r="AU48" s="5">
        <v>605000000</v>
      </c>
      <c r="AV48" s="5">
        <v>42900</v>
      </c>
      <c r="AW48" s="5">
        <v>830</v>
      </c>
      <c r="AX48" s="5">
        <v>5.2790276783667142E-2</v>
      </c>
      <c r="AY48" s="5">
        <v>345000</v>
      </c>
      <c r="AZ48" s="5">
        <v>173900</v>
      </c>
      <c r="BA48" s="5">
        <v>0.31684318000523154</v>
      </c>
      <c r="BB48" s="5">
        <v>0.33091087701898775</v>
      </c>
      <c r="BC48" s="5">
        <v>0.11682718399287947</v>
      </c>
      <c r="BD48" s="5">
        <v>0.2267485217195809</v>
      </c>
      <c r="BE48" s="5">
        <v>3.2878349735913581E-2</v>
      </c>
      <c r="BF48" s="5">
        <v>6530</v>
      </c>
      <c r="BG48" s="5">
        <v>34030</v>
      </c>
      <c r="BH48" s="20">
        <v>52050</v>
      </c>
      <c r="BI48" s="19">
        <v>39700</v>
      </c>
      <c r="BJ48" s="5">
        <v>15100</v>
      </c>
      <c r="BK48" s="5">
        <v>23200</v>
      </c>
      <c r="BL48" s="5">
        <v>4000</v>
      </c>
      <c r="BM48" s="95">
        <v>8100</v>
      </c>
      <c r="BN48" s="122">
        <v>96800</v>
      </c>
      <c r="BO48" s="123">
        <v>40600</v>
      </c>
      <c r="BP48" s="123">
        <v>0.69</v>
      </c>
      <c r="BQ48" s="123">
        <v>3</v>
      </c>
      <c r="BR48" s="123">
        <v>5</v>
      </c>
      <c r="BS48" s="123">
        <v>7100</v>
      </c>
      <c r="BT48" s="123">
        <v>7.0000000000000007E-2</v>
      </c>
      <c r="BU48" s="123">
        <v>19100</v>
      </c>
      <c r="BV48" s="123">
        <v>0.2</v>
      </c>
      <c r="BW48" s="123">
        <v>20900</v>
      </c>
      <c r="BX48" s="123">
        <v>46900</v>
      </c>
      <c r="BY48" s="123">
        <v>0.76</v>
      </c>
      <c r="BZ48" s="123">
        <v>6200</v>
      </c>
      <c r="CA48" s="123">
        <v>1100</v>
      </c>
      <c r="CB48" s="123">
        <v>63300</v>
      </c>
      <c r="CC48" s="123">
        <v>31100</v>
      </c>
      <c r="CD48" s="123">
        <v>3200</v>
      </c>
      <c r="CE48" s="123">
        <v>0.38100000000000001</v>
      </c>
      <c r="CF48" s="123">
        <v>0.17</v>
      </c>
      <c r="CG48" s="123">
        <v>0.48499999999999999</v>
      </c>
      <c r="CH48" s="123">
        <v>0.38900000000000001</v>
      </c>
      <c r="CI48" s="123">
        <v>0.11799999999999999</v>
      </c>
      <c r="CJ48" s="123">
        <v>7.8E-2</v>
      </c>
      <c r="CK48" s="123">
        <v>0.16900000000000001</v>
      </c>
      <c r="CL48" s="123">
        <v>9.8000000000000004E-2</v>
      </c>
      <c r="CM48" s="123">
        <v>0.67</v>
      </c>
      <c r="CN48" s="123">
        <v>229362000</v>
      </c>
      <c r="CO48" s="123">
        <v>15600</v>
      </c>
      <c r="CP48" s="123">
        <v>0.35</v>
      </c>
      <c r="CQ48" s="123">
        <v>0.48</v>
      </c>
      <c r="CR48" s="123">
        <v>0.16</v>
      </c>
      <c r="CS48" s="123">
        <v>8500</v>
      </c>
      <c r="CT48" s="124">
        <v>43400</v>
      </c>
      <c r="CU48" s="118">
        <f t="array" ref="CU48">INDEX('Supplemental Data'!B$3:B$53,MATCH($B48,'Supplemental Data'!$A$3:$A$57,0))</f>
        <v>1093000</v>
      </c>
      <c r="CV48" s="21">
        <f t="array" ref="CV48">INDEX('Supplemental Data'!C$3:C$53,MATCH($B48,'Supplemental Data'!$A$3:$A$57,0))</f>
        <v>332000</v>
      </c>
      <c r="CW48" s="21">
        <f t="array" ref="CW48">INDEX('Supplemental Data'!D$3:D$53,MATCH($B48,'Supplemental Data'!$A$3:$A$57,0))</f>
        <v>345000</v>
      </c>
      <c r="CX48" s="21">
        <f t="array" ref="CX48">INDEX('Supplemental Data'!E$3:E$53,MATCH($B48,'Supplemental Data'!$A$3:$A$57,0))</f>
        <v>6600</v>
      </c>
      <c r="CY48" s="11">
        <f t="array" ref="CY48">INDEX('Supplemental Data'!F$3:F$53,MATCH($B48,'Supplemental Data'!$A$3:$A$57,0))</f>
        <v>272000000</v>
      </c>
      <c r="CZ48" s="11">
        <f t="array" ref="CZ48">INDEX('Supplemental Data'!G$3:G$53,MATCH($B48,'Supplemental Data'!$A$3:$A$57,0))</f>
        <v>167800000</v>
      </c>
      <c r="DA48" s="11">
        <f t="array" ref="DA48">INDEX('Supplemental Data'!H$3:H$53,MATCH($B48,'Supplemental Data'!$A$3:$A$57,0))</f>
        <v>82500000</v>
      </c>
      <c r="DB48" s="11">
        <f t="array" ref="DB48">INDEX('Supplemental Data'!I$3:I$53,MATCH($B48,'Supplemental Data'!$A$3:$A$57,0))</f>
        <v>13300000</v>
      </c>
      <c r="DC48" s="11">
        <f t="array" ref="DC48">INDEX('Supplemental Data'!J$3:J$53,MATCH($B48,'Supplemental Data'!$A$3:$A$57,0))</f>
        <v>4500000</v>
      </c>
      <c r="DD48" s="11">
        <f t="array" ref="DD48">INDEX('Supplemental Data'!K$3:K$53,MATCH($B48,'Supplemental Data'!$A$3:$A$57,0))</f>
        <v>2800000</v>
      </c>
      <c r="DE48" s="11">
        <f t="array" ref="DE48">INDEX('Supplemental Data'!L$3:L$53,MATCH($B48,'Supplemental Data'!$A$3:$A$57,0))</f>
        <v>28600000</v>
      </c>
      <c r="DF48" s="11">
        <f t="array" ref="DF48">INDEX('Supplemental Data'!M$3:M$53,MATCH($B48,'Supplemental Data'!$A$3:$A$57,0))</f>
        <v>5500000</v>
      </c>
      <c r="DG48" s="11">
        <f t="array" ref="DG48">INDEX('Supplemental Data'!N$3:N$53,MATCH($B48,'Supplemental Data'!$A$3:$A$57,0))</f>
        <v>28300000</v>
      </c>
      <c r="DH48" s="122">
        <v>0.13700000000000001</v>
      </c>
      <c r="DI48" s="93">
        <v>0.76800000000000002</v>
      </c>
      <c r="DJ48" s="93">
        <v>0.106</v>
      </c>
      <c r="DK48" s="93">
        <v>4.5999999999999999E-2</v>
      </c>
      <c r="DL48" s="93">
        <v>0.02</v>
      </c>
      <c r="DM48" s="93">
        <v>2E-3</v>
      </c>
      <c r="DN48" s="93">
        <v>1E-3</v>
      </c>
      <c r="DO48" s="93">
        <f>SUM(DM48:DN48)</f>
        <v>3.0000000000000001E-3</v>
      </c>
      <c r="DP48" s="96">
        <v>5.7000000000000002E-2</v>
      </c>
      <c r="DQ48" s="133">
        <v>0.06</v>
      </c>
      <c r="DR48" s="93">
        <v>0.19</v>
      </c>
      <c r="DS48" s="93">
        <v>0.02</v>
      </c>
      <c r="DT48" s="93">
        <v>0.06</v>
      </c>
      <c r="DU48" s="93">
        <v>0.02</v>
      </c>
      <c r="DV48" s="93">
        <v>0</v>
      </c>
      <c r="DW48" s="93">
        <v>0</v>
      </c>
      <c r="DX48" s="93">
        <v>0.32</v>
      </c>
      <c r="DY48" s="96">
        <v>0.33</v>
      </c>
      <c r="DZ48" s="140">
        <v>24</v>
      </c>
    </row>
    <row r="49" spans="1:130" ht="13.9" thickBot="1">
      <c r="A49" t="str">
        <f>IFERROR(INDEX($A$57:$A$60,MATCH($C49,E$57:E$60,0)),"Not Included")</f>
        <v>HousingHigh ROR_OverallLOW ROR</v>
      </c>
      <c r="B49" s="159" t="s">
        <v>291</v>
      </c>
      <c r="C49" s="12">
        <f>IF(AND(E49=0,F49=0),1,IF(AND(E49=0,F49=1),2,IF(AND(E49=1,F49=0),4,3)))</f>
        <v>4</v>
      </c>
      <c r="D49" s="12">
        <f>IF(AND(E49=0,F49=0),1,IF(AND(E49=0,F49=1),2,IF(AND(E49=1,F49=0,G49&gt;5),4,IF(AND(E49=1,F49=1,G49&gt;5),3,"Not Inlcuded"))))</f>
        <v>4</v>
      </c>
      <c r="E49" s="12">
        <f>IF(I49&gt;$I$54,1,0)</f>
        <v>1</v>
      </c>
      <c r="F49" s="12">
        <f>IF(L49&gt;$L$54,1,0)</f>
        <v>0</v>
      </c>
      <c r="G49" s="109">
        <v>82</v>
      </c>
      <c r="H49" s="103">
        <v>1676122</v>
      </c>
      <c r="I49" s="103">
        <v>4.8922453138852601E-2</v>
      </c>
      <c r="J49" s="103">
        <v>5</v>
      </c>
      <c r="K49" s="103">
        <v>2834</v>
      </c>
      <c r="L49" s="103">
        <v>1.6908077097013201</v>
      </c>
      <c r="M49" s="103">
        <v>38</v>
      </c>
      <c r="N49" s="104">
        <v>13354</v>
      </c>
      <c r="O49" s="104">
        <f>N49/H49*1000</f>
        <v>7.9672004782468111</v>
      </c>
      <c r="P49" s="106">
        <v>1077</v>
      </c>
      <c r="Q49" s="110">
        <f>P49/N49</f>
        <v>8.064999251160701E-2</v>
      </c>
      <c r="R49" s="95">
        <v>1070</v>
      </c>
      <c r="S49" s="5">
        <v>22</v>
      </c>
      <c r="T49" s="5">
        <v>174821</v>
      </c>
      <c r="U49" s="5">
        <v>30900</v>
      </c>
      <c r="V49" s="5">
        <v>65161</v>
      </c>
      <c r="W49" s="5">
        <v>28</v>
      </c>
      <c r="X49" s="5">
        <v>46</v>
      </c>
      <c r="Y49" s="5">
        <v>92</v>
      </c>
      <c r="Z49" s="5">
        <v>100</v>
      </c>
      <c r="AA49" s="5">
        <v>75</v>
      </c>
      <c r="AB49" s="5">
        <v>32</v>
      </c>
      <c r="AC49" s="5">
        <v>6</v>
      </c>
      <c r="AD49" s="5">
        <v>2</v>
      </c>
      <c r="AE49" s="5">
        <v>16190</v>
      </c>
      <c r="AF49" s="5">
        <v>0</v>
      </c>
      <c r="AG49" s="5">
        <v>119</v>
      </c>
      <c r="AH49" s="20">
        <v>409228</v>
      </c>
      <c r="AI49" s="19">
        <v>204900</v>
      </c>
      <c r="AJ49" s="5">
        <v>104000</v>
      </c>
      <c r="AK49" s="5">
        <v>0.72515057678565353</v>
      </c>
      <c r="AL49" s="5" t="s">
        <v>240</v>
      </c>
      <c r="AM49" s="5">
        <v>0.20821887061280453</v>
      </c>
      <c r="AN49" s="5">
        <v>42700</v>
      </c>
      <c r="AO49" s="5">
        <v>0.31616107893414264</v>
      </c>
      <c r="AP49" s="5">
        <v>64800</v>
      </c>
      <c r="AQ49" s="5">
        <v>0.54510278467671502</v>
      </c>
      <c r="AR49" s="5">
        <v>111700</v>
      </c>
      <c r="AS49" s="5">
        <v>60500</v>
      </c>
      <c r="AT49" s="5">
        <v>0.57377049180327866</v>
      </c>
      <c r="AU49" s="5">
        <v>957000000</v>
      </c>
      <c r="AV49" s="5">
        <v>16600</v>
      </c>
      <c r="AW49" s="5">
        <v>1360</v>
      </c>
      <c r="AX49" s="5">
        <v>0.34257917343181155</v>
      </c>
      <c r="AY49" s="5">
        <v>477000</v>
      </c>
      <c r="AZ49" s="5">
        <v>235100</v>
      </c>
      <c r="BA49" s="5">
        <v>0.28959612540871832</v>
      </c>
      <c r="BB49" s="5">
        <v>0.37856879218773515</v>
      </c>
      <c r="BC49" s="5">
        <v>0.13312081254407282</v>
      </c>
      <c r="BD49" s="5">
        <v>0.20169057768482643</v>
      </c>
      <c r="BE49" s="5">
        <v>4.181049261852577E-2</v>
      </c>
      <c r="BF49" s="5">
        <v>22920</v>
      </c>
      <c r="BG49" s="5">
        <v>39970</v>
      </c>
      <c r="BH49" s="20">
        <v>65950</v>
      </c>
      <c r="BI49" s="19">
        <v>55900</v>
      </c>
      <c r="BJ49" s="5">
        <v>10500</v>
      </c>
      <c r="BK49" s="5">
        <v>14400</v>
      </c>
      <c r="BL49" s="5">
        <v>3000</v>
      </c>
      <c r="BM49" s="95">
        <v>6000</v>
      </c>
      <c r="BN49" s="122">
        <v>123500</v>
      </c>
      <c r="BO49" s="123">
        <v>52800</v>
      </c>
      <c r="BP49" s="123">
        <v>0.7</v>
      </c>
      <c r="BQ49" s="123">
        <v>7</v>
      </c>
      <c r="BR49" s="123">
        <v>10</v>
      </c>
      <c r="BS49" s="123">
        <v>16300</v>
      </c>
      <c r="BT49" s="123">
        <v>0.13</v>
      </c>
      <c r="BU49" s="123">
        <v>35300</v>
      </c>
      <c r="BV49" s="123">
        <v>0.28999999999999998</v>
      </c>
      <c r="BW49" s="123">
        <v>21400</v>
      </c>
      <c r="BX49" s="123">
        <v>47300</v>
      </c>
      <c r="BY49" s="123">
        <v>0.65</v>
      </c>
      <c r="BZ49" s="123">
        <v>20800</v>
      </c>
      <c r="CA49" s="123">
        <v>2600</v>
      </c>
      <c r="CB49" s="123">
        <v>77000</v>
      </c>
      <c r="CC49" s="123">
        <v>37900</v>
      </c>
      <c r="CD49" s="123">
        <v>4200</v>
      </c>
      <c r="CE49" s="123">
        <v>0.38100000000000001</v>
      </c>
      <c r="CF49" s="123">
        <v>0.17</v>
      </c>
      <c r="CG49" s="123">
        <v>0.48499999999999999</v>
      </c>
      <c r="CH49" s="123">
        <v>0.38900000000000001</v>
      </c>
      <c r="CI49" s="123">
        <v>0.11799999999999999</v>
      </c>
      <c r="CJ49" s="123">
        <v>7.8E-2</v>
      </c>
      <c r="CK49" s="123">
        <v>0.16900000000000001</v>
      </c>
      <c r="CL49" s="123">
        <v>9.8000000000000004E-2</v>
      </c>
      <c r="CM49" s="123">
        <v>0.65</v>
      </c>
      <c r="CN49" s="123">
        <v>413235000</v>
      </c>
      <c r="CO49" s="123">
        <v>16000</v>
      </c>
      <c r="CP49" s="123">
        <v>0.55000000000000004</v>
      </c>
      <c r="CQ49" s="123">
        <v>0.4</v>
      </c>
      <c r="CR49" s="123">
        <v>0.05</v>
      </c>
      <c r="CS49" s="123">
        <v>13200</v>
      </c>
      <c r="CT49" s="124">
        <v>52800</v>
      </c>
      <c r="CU49" s="118">
        <f t="array" ref="CU49">INDEX('Supplemental Data'!B$3:B$53,MATCH($B49,'Supplemental Data'!$A$3:$A$57,0))</f>
        <v>1408000</v>
      </c>
      <c r="CV49" s="21">
        <f t="array" ref="CV49">INDEX('Supplemental Data'!C$3:C$53,MATCH($B49,'Supplemental Data'!$A$3:$A$57,0))</f>
        <v>484000</v>
      </c>
      <c r="CW49" s="21">
        <f t="array" ref="CW49">INDEX('Supplemental Data'!D$3:D$53,MATCH($B49,'Supplemental Data'!$A$3:$A$57,0))</f>
        <v>477000</v>
      </c>
      <c r="CX49" s="21">
        <f t="array" ref="CX49">INDEX('Supplemental Data'!E$3:E$53,MATCH($B49,'Supplemental Data'!$A$3:$A$57,0))</f>
        <v>14900</v>
      </c>
      <c r="CY49" s="11">
        <f t="array" ref="CY49">INDEX('Supplemental Data'!F$3:F$53,MATCH($B49,'Supplemental Data'!$A$3:$A$57,0))</f>
        <v>636900000</v>
      </c>
      <c r="CZ49" s="11">
        <f t="array" ref="CZ49">INDEX('Supplemental Data'!G$3:G$53,MATCH($B49,'Supplemental Data'!$A$3:$A$57,0))</f>
        <v>139600000</v>
      </c>
      <c r="DA49" s="11">
        <f t="array" ref="DA49">INDEX('Supplemental Data'!H$3:H$53,MATCH($B49,'Supplemental Data'!$A$3:$A$57,0))</f>
        <v>61400000</v>
      </c>
      <c r="DB49" s="11">
        <f t="array" ref="DB49">INDEX('Supplemental Data'!I$3:I$53,MATCH($B49,'Supplemental Data'!$A$3:$A$57,0))</f>
        <v>11600000</v>
      </c>
      <c r="DC49" s="11">
        <f t="array" ref="DC49">INDEX('Supplemental Data'!J$3:J$53,MATCH($B49,'Supplemental Data'!$A$3:$A$57,0))</f>
        <v>3100000</v>
      </c>
      <c r="DD49" s="11">
        <f t="array" ref="DD49">INDEX('Supplemental Data'!K$3:K$53,MATCH($B49,'Supplemental Data'!$A$3:$A$57,0))</f>
        <v>2400000</v>
      </c>
      <c r="DE49" s="11">
        <f t="array" ref="DE49">INDEX('Supplemental Data'!L$3:L$53,MATCH($B49,'Supplemental Data'!$A$3:$A$57,0))</f>
        <v>58500000</v>
      </c>
      <c r="DF49" s="11">
        <f t="array" ref="DF49">INDEX('Supplemental Data'!M$3:M$53,MATCH($B49,'Supplemental Data'!$A$3:$A$57,0))</f>
        <v>5000000</v>
      </c>
      <c r="DG49" s="11">
        <f t="array" ref="DG49">INDEX('Supplemental Data'!N$3:N$53,MATCH($B49,'Supplemental Data'!$A$3:$A$57,0))</f>
        <v>38300000</v>
      </c>
      <c r="DH49" s="122">
        <v>0.108</v>
      </c>
      <c r="DI49" s="93">
        <v>0.64600000000000002</v>
      </c>
      <c r="DJ49" s="93">
        <v>3.6999999999999998E-2</v>
      </c>
      <c r="DK49" s="93">
        <v>0.13600000000000001</v>
      </c>
      <c r="DL49" s="93">
        <v>9.4E-2</v>
      </c>
      <c r="DM49" s="93">
        <v>7.0000000000000001E-3</v>
      </c>
      <c r="DN49" s="93">
        <v>6.0000000000000001E-3</v>
      </c>
      <c r="DO49" s="93">
        <f>SUM(DM49:DN49)</f>
        <v>1.3000000000000001E-2</v>
      </c>
      <c r="DP49" s="96">
        <v>7.2999999999999995E-2</v>
      </c>
      <c r="DQ49" s="133">
        <v>0.15</v>
      </c>
      <c r="DR49" s="93">
        <v>0.11</v>
      </c>
      <c r="DS49" s="93">
        <v>1E-3</v>
      </c>
      <c r="DT49" s="93">
        <v>0.16</v>
      </c>
      <c r="DU49" s="93">
        <v>0.04</v>
      </c>
      <c r="DV49" s="93">
        <v>0</v>
      </c>
      <c r="DW49" s="93">
        <v>0.06</v>
      </c>
      <c r="DX49" s="93">
        <v>0.03</v>
      </c>
      <c r="DY49" s="96">
        <v>0.45</v>
      </c>
      <c r="DZ49" s="140">
        <v>397</v>
      </c>
    </row>
    <row r="50" spans="1:130" ht="13.9" thickBot="1">
      <c r="A50" t="str">
        <f>IFERROR(INDEX($A$57:$A$60,MATCH($C50,E$57:E$60,0)),"Not Included")</f>
        <v>HousingHigh ROR_OverallLOW ROR</v>
      </c>
      <c r="B50" s="159" t="s">
        <v>292</v>
      </c>
      <c r="C50" s="12">
        <f>IF(AND(E50=0,F50=0),1,IF(AND(E50=0,F50=1),2,IF(AND(E50=1,F50=0),4,3)))</f>
        <v>4</v>
      </c>
      <c r="D50" s="12">
        <f>IF(AND(E50=0,F50=0),1,IF(AND(E50=0,F50=1),2,IF(AND(E50=1,F50=0,G50&gt;5),4,IF(AND(E50=1,F50=1,G50&gt;5),3,"Not Inlcuded"))))</f>
        <v>4</v>
      </c>
      <c r="E50" s="12">
        <f>IF(I50&gt;$I$54,1,0)</f>
        <v>1</v>
      </c>
      <c r="F50" s="12">
        <f>IF(L50&gt;$L$54,1,0)</f>
        <v>0</v>
      </c>
      <c r="G50" s="109">
        <v>68</v>
      </c>
      <c r="H50" s="103">
        <v>1243456</v>
      </c>
      <c r="I50" s="103">
        <v>5.4686293684698101E-2</v>
      </c>
      <c r="J50" s="103">
        <v>4</v>
      </c>
      <c r="K50" s="103">
        <v>2701</v>
      </c>
      <c r="L50" s="103">
        <v>2.1721717535642502</v>
      </c>
      <c r="M50" s="103">
        <v>29</v>
      </c>
      <c r="N50" s="104">
        <v>8147</v>
      </c>
      <c r="O50" s="104">
        <f>N50/H50*1000</f>
        <v>6.5519005095475835</v>
      </c>
      <c r="P50" s="106">
        <v>790</v>
      </c>
      <c r="Q50" s="110">
        <f>P50/N50</f>
        <v>9.6968209156744811E-2</v>
      </c>
      <c r="R50" s="95">
        <v>1088</v>
      </c>
      <c r="S50" s="5">
        <v>22</v>
      </c>
      <c r="T50" s="5">
        <v>124989</v>
      </c>
      <c r="U50" s="5">
        <v>30650</v>
      </c>
      <c r="V50" s="5">
        <v>60186</v>
      </c>
      <c r="W50" s="5">
        <v>26</v>
      </c>
      <c r="X50" s="5">
        <v>44</v>
      </c>
      <c r="Y50" s="5">
        <v>91</v>
      </c>
      <c r="Z50" s="5">
        <v>102</v>
      </c>
      <c r="AA50" s="5">
        <v>78</v>
      </c>
      <c r="AB50" s="5">
        <v>38</v>
      </c>
      <c r="AC50" s="5">
        <v>6</v>
      </c>
      <c r="AD50" s="5">
        <v>2</v>
      </c>
      <c r="AE50" s="5">
        <v>56853</v>
      </c>
      <c r="AF50" s="5">
        <v>0</v>
      </c>
      <c r="AG50" s="5">
        <v>116.4</v>
      </c>
      <c r="AH50" s="20">
        <v>397820</v>
      </c>
      <c r="AI50" s="19">
        <v>127200</v>
      </c>
      <c r="AJ50" s="5">
        <v>65000</v>
      </c>
      <c r="AK50" s="5">
        <v>0.72198502134807863</v>
      </c>
      <c r="AL50" s="5" t="s">
        <v>242</v>
      </c>
      <c r="AM50" s="5">
        <v>0.19547147279269653</v>
      </c>
      <c r="AN50" s="5">
        <v>24900</v>
      </c>
      <c r="AO50" s="5">
        <v>0.28436071086249431</v>
      </c>
      <c r="AP50" s="5">
        <v>36200</v>
      </c>
      <c r="AQ50" s="5">
        <v>0.58199116921481431</v>
      </c>
      <c r="AR50" s="5">
        <v>74000</v>
      </c>
      <c r="AS50" s="5">
        <v>43400</v>
      </c>
      <c r="AT50" s="5">
        <v>0.53318485523385306</v>
      </c>
      <c r="AU50" s="5">
        <v>628000000</v>
      </c>
      <c r="AV50" s="5">
        <v>15300</v>
      </c>
      <c r="AW50" s="5">
        <v>1370</v>
      </c>
      <c r="AX50" s="5">
        <v>0.29610589680207866</v>
      </c>
      <c r="AY50" s="5">
        <v>367000</v>
      </c>
      <c r="AZ50" s="5">
        <v>180900</v>
      </c>
      <c r="BA50" s="5">
        <v>0.27968939485030442</v>
      </c>
      <c r="BB50" s="5">
        <v>0.43786885555420318</v>
      </c>
      <c r="BC50" s="5">
        <v>0.11545582087825558</v>
      </c>
      <c r="BD50" s="5">
        <v>0.1696793020018324</v>
      </c>
      <c r="BE50" s="5">
        <v>4.1165934412740399E-2</v>
      </c>
      <c r="BF50" s="5">
        <v>9850</v>
      </c>
      <c r="BG50" s="5">
        <v>21570</v>
      </c>
      <c r="BH50" s="20">
        <v>66950</v>
      </c>
      <c r="BI50" s="19">
        <v>30800</v>
      </c>
      <c r="BJ50" s="5">
        <v>7100</v>
      </c>
      <c r="BK50" s="5">
        <v>15700</v>
      </c>
      <c r="BL50" s="5">
        <v>1800</v>
      </c>
      <c r="BM50" s="95">
        <v>2600</v>
      </c>
      <c r="BN50" s="122">
        <v>67900</v>
      </c>
      <c r="BO50" s="123">
        <v>29700</v>
      </c>
      <c r="BP50" s="123">
        <v>0.7</v>
      </c>
      <c r="BQ50" s="123">
        <v>7</v>
      </c>
      <c r="BR50" s="123">
        <v>10</v>
      </c>
      <c r="BS50" s="123">
        <v>7900</v>
      </c>
      <c r="BT50" s="123">
        <v>0.12</v>
      </c>
      <c r="BU50" s="123">
        <v>17500</v>
      </c>
      <c r="BV50" s="123">
        <v>0.26</v>
      </c>
      <c r="BW50" s="123">
        <v>12700</v>
      </c>
      <c r="BX50" s="123">
        <v>28400</v>
      </c>
      <c r="BY50" s="123">
        <v>0.69</v>
      </c>
      <c r="BZ50" s="123">
        <v>10600</v>
      </c>
      <c r="CA50" s="123">
        <v>1800</v>
      </c>
      <c r="CB50" s="123">
        <v>45300</v>
      </c>
      <c r="CC50" s="123">
        <v>22300</v>
      </c>
      <c r="CD50" s="123">
        <v>2300</v>
      </c>
      <c r="CE50" s="123">
        <v>0.38100000000000001</v>
      </c>
      <c r="CF50" s="123">
        <v>0.17</v>
      </c>
      <c r="CG50" s="123">
        <v>0.48499999999999999</v>
      </c>
      <c r="CH50" s="123">
        <v>0.38900000000000001</v>
      </c>
      <c r="CI50" s="123">
        <v>0.11799999999999999</v>
      </c>
      <c r="CJ50" s="123">
        <v>7.8E-2</v>
      </c>
      <c r="CK50" s="123">
        <v>0.16900000000000001</v>
      </c>
      <c r="CL50" s="123">
        <v>9.8000000000000004E-2</v>
      </c>
      <c r="CM50" s="123">
        <v>0.69</v>
      </c>
      <c r="CN50" s="123">
        <v>245697000</v>
      </c>
      <c r="CO50" s="123">
        <v>6000</v>
      </c>
      <c r="CP50" s="123">
        <v>0.61</v>
      </c>
      <c r="CQ50" s="123">
        <v>0.3</v>
      </c>
      <c r="CR50" s="123">
        <v>0.09</v>
      </c>
      <c r="CS50" s="123">
        <v>7400</v>
      </c>
      <c r="CT50" s="124">
        <v>53200</v>
      </c>
      <c r="CU50" s="118">
        <f t="array" ref="CU50">INDEX('Supplemental Data'!B$3:B$53,MATCH($B50,'Supplemental Data'!$A$3:$A$57,0))</f>
        <v>985000</v>
      </c>
      <c r="CV50" s="21">
        <f t="array" ref="CV50">INDEX('Supplemental Data'!C$3:C$53,MATCH($B50,'Supplemental Data'!$A$3:$A$57,0))</f>
        <v>347000</v>
      </c>
      <c r="CW50" s="21">
        <f t="array" ref="CW50">INDEX('Supplemental Data'!D$3:D$53,MATCH($B50,'Supplemental Data'!$A$3:$A$57,0))</f>
        <v>367000</v>
      </c>
      <c r="CX50" s="21">
        <f t="array" ref="CX50">INDEX('Supplemental Data'!E$3:E$53,MATCH($B50,'Supplemental Data'!$A$3:$A$57,0))</f>
        <v>7900</v>
      </c>
      <c r="CY50" s="11">
        <f t="array" ref="CY50">INDEX('Supplemental Data'!F$3:F$53,MATCH($B50,'Supplemental Data'!$A$3:$A$57,0))</f>
        <v>366500000</v>
      </c>
      <c r="CZ50" s="11">
        <f t="array" ref="CZ50">INDEX('Supplemental Data'!G$3:G$53,MATCH($B50,'Supplemental Data'!$A$3:$A$57,0))</f>
        <v>162800000</v>
      </c>
      <c r="DA50" s="11">
        <f t="array" ref="DA50">INDEX('Supplemental Data'!H$3:H$53,MATCH($B50,'Supplemental Data'!$A$3:$A$57,0))</f>
        <v>43000000</v>
      </c>
      <c r="DB50" s="11">
        <f t="array" ref="DB50">INDEX('Supplemental Data'!I$3:I$53,MATCH($B50,'Supplemental Data'!$A$3:$A$57,0))</f>
        <v>6000000</v>
      </c>
      <c r="DC50" s="11">
        <f t="array" ref="DC50">INDEX('Supplemental Data'!J$3:J$53,MATCH($B50,'Supplemental Data'!$A$3:$A$57,0))</f>
        <v>1800000</v>
      </c>
      <c r="DD50" s="11">
        <f t="array" ref="DD50">INDEX('Supplemental Data'!K$3:K$53,MATCH($B50,'Supplemental Data'!$A$3:$A$57,0))</f>
        <v>1300000</v>
      </c>
      <c r="DE50" s="11">
        <f t="array" ref="DE50">INDEX('Supplemental Data'!L$3:L$53,MATCH($B50,'Supplemental Data'!$A$3:$A$57,0))</f>
        <v>28800000</v>
      </c>
      <c r="DF50" s="11">
        <f t="array" ref="DF50">INDEX('Supplemental Data'!M$3:M$53,MATCH($B50,'Supplemental Data'!$A$3:$A$57,0))</f>
        <v>3200000</v>
      </c>
      <c r="DG50" s="11">
        <f t="array" ref="DG50">INDEX('Supplemental Data'!N$3:N$53,MATCH($B50,'Supplemental Data'!$A$3:$A$57,0))</f>
        <v>14700000</v>
      </c>
      <c r="DH50" s="122">
        <v>0.10299999999999999</v>
      </c>
      <c r="DI50" s="93">
        <v>0.65300000000000002</v>
      </c>
      <c r="DJ50" s="93">
        <v>3.5999999999999997E-2</v>
      </c>
      <c r="DK50" s="93">
        <v>0.222</v>
      </c>
      <c r="DL50" s="93">
        <v>3.1E-2</v>
      </c>
      <c r="DM50" s="93">
        <v>3.0000000000000001E-3</v>
      </c>
      <c r="DN50" s="93">
        <v>2E-3</v>
      </c>
      <c r="DO50" s="93">
        <f>SUM(DM50:DN50)</f>
        <v>5.0000000000000001E-3</v>
      </c>
      <c r="DP50" s="96">
        <v>5.2999999999999999E-2</v>
      </c>
      <c r="DQ50" s="133">
        <v>0.13</v>
      </c>
      <c r="DR50" s="93">
        <v>0.01</v>
      </c>
      <c r="DS50" s="93">
        <v>0.03</v>
      </c>
      <c r="DT50" s="93">
        <v>0.03</v>
      </c>
      <c r="DU50" s="93">
        <v>0.22</v>
      </c>
      <c r="DV50" s="93">
        <v>0.19</v>
      </c>
      <c r="DW50" s="93">
        <v>0.2</v>
      </c>
      <c r="DX50" s="93">
        <v>0.14000000000000001</v>
      </c>
      <c r="DY50" s="96">
        <v>0.04</v>
      </c>
      <c r="DZ50" s="140">
        <v>42</v>
      </c>
    </row>
    <row r="51" spans="1:130" ht="13.9" thickBot="1">
      <c r="A51" t="str">
        <f>IFERROR(INDEX($A$57:$A$60,MATCH($C51,E$57:E$60,0)),"Not Included")</f>
        <v>HousingHigh ROR_OverallHigh ROR</v>
      </c>
      <c r="B51" s="159" t="s">
        <v>293</v>
      </c>
      <c r="C51" s="12">
        <f>IF(AND(E51=0,F51=0),1,IF(AND(E51=0,F51=1),2,IF(AND(E51=1,F51=0),4,3)))</f>
        <v>3</v>
      </c>
      <c r="D51" s="12">
        <f>IF(AND(E51=0,F51=0),1,IF(AND(E51=0,F51=1),2,IF(AND(E51=1,F51=0,G51&gt;5),4,IF(AND(E51=1,F51=1,G51&gt;5),3,"Not Inlcuded"))))</f>
        <v>3</v>
      </c>
      <c r="E51" s="12">
        <f>IF(I51&gt;$I$54,1,0)</f>
        <v>1</v>
      </c>
      <c r="F51" s="12">
        <f>IF(L51&gt;$L$54,1,0)</f>
        <v>1</v>
      </c>
      <c r="G51" s="109">
        <v>14</v>
      </c>
      <c r="H51" s="103">
        <v>185701</v>
      </c>
      <c r="I51" s="103">
        <v>7.5390008669850905E-2</v>
      </c>
      <c r="J51" s="103">
        <v>3</v>
      </c>
      <c r="K51" s="103">
        <v>734</v>
      </c>
      <c r="L51" s="103">
        <v>3.9525904545479</v>
      </c>
      <c r="M51" s="103">
        <v>5</v>
      </c>
      <c r="N51" s="104">
        <v>21697</v>
      </c>
      <c r="O51" s="104">
        <f>N51/H51*1000</f>
        <v>116.83835843641121</v>
      </c>
      <c r="P51" s="106">
        <v>229</v>
      </c>
      <c r="Q51" s="110">
        <f>P51/N51</f>
        <v>1.0554454532884731E-2</v>
      </c>
      <c r="R51" s="95">
        <v>781</v>
      </c>
      <c r="S51" s="5">
        <v>21</v>
      </c>
      <c r="T51" s="5">
        <v>12780</v>
      </c>
      <c r="U51" s="5">
        <v>26500</v>
      </c>
      <c r="V51" s="5">
        <v>34553</v>
      </c>
      <c r="W51" s="5">
        <v>50</v>
      </c>
      <c r="X51" s="5">
        <v>108</v>
      </c>
      <c r="Y51" s="5">
        <v>119</v>
      </c>
      <c r="Z51" s="5">
        <v>116</v>
      </c>
      <c r="AA51" s="5">
        <v>73</v>
      </c>
      <c r="AB51" s="5">
        <v>15</v>
      </c>
      <c r="AC51" s="5">
        <v>0</v>
      </c>
      <c r="AD51" s="5">
        <v>0</v>
      </c>
      <c r="AE51" s="5">
        <v>1268</v>
      </c>
      <c r="AF51" s="5">
        <v>0</v>
      </c>
      <c r="AG51" s="5">
        <v>95.4</v>
      </c>
      <c r="AH51" s="20">
        <v>235012</v>
      </c>
      <c r="AI51" s="19">
        <v>21800</v>
      </c>
      <c r="AJ51" s="5">
        <v>12000</v>
      </c>
      <c r="AK51" s="5">
        <v>0.73696645949971751</v>
      </c>
      <c r="AL51" s="5" t="s">
        <v>294</v>
      </c>
      <c r="AM51" s="5">
        <v>0.20115416323165705</v>
      </c>
      <c r="AN51" s="5">
        <v>4400</v>
      </c>
      <c r="AO51" s="5">
        <v>0.30370065036182103</v>
      </c>
      <c r="AP51" s="5">
        <v>6600</v>
      </c>
      <c r="AQ51" s="5">
        <v>0.51955665475863333</v>
      </c>
      <c r="AR51" s="5">
        <v>11300</v>
      </c>
      <c r="AS51" s="5">
        <v>7000</v>
      </c>
      <c r="AT51" s="5">
        <v>0.54604604604604601</v>
      </c>
      <c r="AU51" s="5">
        <v>73000000</v>
      </c>
      <c r="AV51" s="5">
        <v>9500</v>
      </c>
      <c r="AW51" s="5">
        <v>800</v>
      </c>
      <c r="AX51" s="5">
        <v>0.24558379759267171</v>
      </c>
      <c r="AY51" s="5">
        <v>36200</v>
      </c>
      <c r="AZ51" s="5">
        <v>21800</v>
      </c>
      <c r="BA51" s="5">
        <v>0.18138635752722712</v>
      </c>
      <c r="BB51" s="5">
        <v>0.4779066552163051</v>
      </c>
      <c r="BC51" s="5">
        <v>0.16685998376450834</v>
      </c>
      <c r="BD51" s="5">
        <v>0.21228942303963388</v>
      </c>
      <c r="BE51" s="5">
        <v>3.5321734236335681E-2</v>
      </c>
      <c r="BF51" s="5">
        <v>540</v>
      </c>
      <c r="BG51" s="5">
        <v>2530</v>
      </c>
      <c r="BH51" s="20">
        <v>64850</v>
      </c>
      <c r="BI51" s="19">
        <v>6900</v>
      </c>
      <c r="BJ51" s="5">
        <v>1300</v>
      </c>
      <c r="BK51" s="5">
        <v>2200</v>
      </c>
      <c r="BL51" s="5">
        <v>200</v>
      </c>
      <c r="BM51" s="95">
        <v>1300</v>
      </c>
      <c r="BN51" s="122">
        <v>11800</v>
      </c>
      <c r="BO51" s="123">
        <v>6400</v>
      </c>
      <c r="BP51" s="123">
        <v>0.72</v>
      </c>
      <c r="BQ51" s="123">
        <v>1</v>
      </c>
      <c r="BR51" s="123">
        <v>2</v>
      </c>
      <c r="BS51" s="123">
        <v>1900</v>
      </c>
      <c r="BT51" s="123">
        <v>0.16</v>
      </c>
      <c r="BU51" s="123">
        <v>3100</v>
      </c>
      <c r="BV51" s="123">
        <v>0.26</v>
      </c>
      <c r="BW51" s="123">
        <v>2100</v>
      </c>
      <c r="BX51" s="123">
        <v>4500</v>
      </c>
      <c r="BY51" s="123">
        <v>0.62</v>
      </c>
      <c r="BZ51" s="123">
        <v>900</v>
      </c>
      <c r="CA51" s="123">
        <v>100</v>
      </c>
      <c r="CB51" s="123">
        <v>4400</v>
      </c>
      <c r="CC51" s="123">
        <v>2200</v>
      </c>
      <c r="CD51" s="123">
        <v>500</v>
      </c>
      <c r="CE51" s="123">
        <v>0.38100000000000001</v>
      </c>
      <c r="CF51" s="123">
        <v>0.17</v>
      </c>
      <c r="CG51" s="123">
        <v>0.48499999999999999</v>
      </c>
      <c r="CH51" s="123">
        <v>0.38900000000000001</v>
      </c>
      <c r="CI51" s="123">
        <v>0.11799999999999999</v>
      </c>
      <c r="CJ51" s="123">
        <v>7.8E-2</v>
      </c>
      <c r="CK51" s="123">
        <v>0.16900000000000001</v>
      </c>
      <c r="CL51" s="123">
        <v>9.8000000000000004E-2</v>
      </c>
      <c r="CM51" s="123">
        <v>0.72</v>
      </c>
      <c r="CN51" s="123">
        <v>32212000</v>
      </c>
      <c r="CO51" s="123">
        <v>4000</v>
      </c>
      <c r="CP51" s="123">
        <v>0.32</v>
      </c>
      <c r="CQ51" s="123">
        <v>0.35</v>
      </c>
      <c r="CR51" s="123">
        <v>0.34</v>
      </c>
      <c r="CS51" s="123">
        <v>1500</v>
      </c>
      <c r="CT51" s="124">
        <v>54600</v>
      </c>
      <c r="CU51" s="118">
        <f t="array" ref="CU51">INDEX('Supplemental Data'!B$3:B$53,MATCH($B51,'Supplemental Data'!$A$3:$A$57,0))</f>
        <v>147000</v>
      </c>
      <c r="CV51" s="21">
        <f t="array" ref="CV51">INDEX('Supplemental Data'!C$3:C$53,MATCH($B51,'Supplemental Data'!$A$3:$A$57,0))</f>
        <v>41000</v>
      </c>
      <c r="CW51" s="21">
        <f t="array" ref="CW51">INDEX('Supplemental Data'!D$3:D$53,MATCH($B51,'Supplemental Data'!$A$3:$A$57,0))</f>
        <v>36000</v>
      </c>
      <c r="CX51" s="21">
        <f t="array" ref="CX51">INDEX('Supplemental Data'!E$3:E$53,MATCH($B51,'Supplemental Data'!$A$3:$A$57,0))</f>
        <v>700</v>
      </c>
      <c r="CY51" s="11">
        <f t="array" ref="CY51">INDEX('Supplemental Data'!F$3:F$53,MATCH($B51,'Supplemental Data'!$A$3:$A$57,0))</f>
        <v>44300000</v>
      </c>
      <c r="CZ51" s="11">
        <f t="array" ref="CZ51">INDEX('Supplemental Data'!G$3:G$53,MATCH($B51,'Supplemental Data'!$A$3:$A$57,0))</f>
        <v>13800000</v>
      </c>
      <c r="DA51" s="11">
        <f t="array" ref="DA51">INDEX('Supplemental Data'!H$3:H$53,MATCH($B51,'Supplemental Data'!$A$3:$A$57,0))</f>
        <v>7300000</v>
      </c>
      <c r="DB51" s="11">
        <f t="array" ref="DB51">INDEX('Supplemental Data'!I$3:I$53,MATCH($B51,'Supplemental Data'!$A$3:$A$57,0))</f>
        <v>200000</v>
      </c>
      <c r="DC51" s="11">
        <f t="array" ref="DC51">INDEX('Supplemental Data'!J$3:J$53,MATCH($B51,'Supplemental Data'!$A$3:$A$57,0))</f>
        <v>500000</v>
      </c>
      <c r="DD51" s="11">
        <f t="array" ref="DD51">INDEX('Supplemental Data'!K$3:K$53,MATCH($B51,'Supplemental Data'!$A$3:$A$57,0))</f>
        <v>0</v>
      </c>
      <c r="DE51" s="11">
        <f t="array" ref="DE51">INDEX('Supplemental Data'!L$3:L$53,MATCH($B51,'Supplemental Data'!$A$3:$A$57,0))</f>
        <v>1600000</v>
      </c>
      <c r="DF51" s="11">
        <f t="array" ref="DF51">INDEX('Supplemental Data'!M$3:M$53,MATCH($B51,'Supplemental Data'!$A$3:$A$57,0))</f>
        <v>500000</v>
      </c>
      <c r="DG51" s="11">
        <f t="array" ref="DG51">INDEX('Supplemental Data'!N$3:N$53,MATCH($B51,'Supplemental Data'!$A$3:$A$57,0))</f>
        <v>5100000</v>
      </c>
      <c r="DH51" s="122">
        <v>0.107</v>
      </c>
      <c r="DI51" s="93">
        <v>0.82699999999999996</v>
      </c>
      <c r="DJ51" s="93">
        <v>2.9000000000000001E-2</v>
      </c>
      <c r="DK51" s="93">
        <v>3.9E-2</v>
      </c>
      <c r="DL51" s="93">
        <v>1.4E-2</v>
      </c>
      <c r="DM51" s="93">
        <v>4.2999999999999997E-2</v>
      </c>
      <c r="DN51" s="93">
        <v>0</v>
      </c>
      <c r="DO51" s="93">
        <f>SUM(DM51:DN51)</f>
        <v>4.2999999999999997E-2</v>
      </c>
      <c r="DP51" s="96">
        <v>4.3999999999999997E-2</v>
      </c>
      <c r="DQ51" s="133">
        <v>0.15</v>
      </c>
      <c r="DR51" s="93">
        <v>0.12</v>
      </c>
      <c r="DS51" s="93">
        <v>0.05</v>
      </c>
      <c r="DT51" s="93">
        <v>0</v>
      </c>
      <c r="DU51" s="93">
        <v>0.17</v>
      </c>
      <c r="DV51" s="93">
        <v>0</v>
      </c>
      <c r="DW51" s="93">
        <v>0</v>
      </c>
      <c r="DX51" s="93">
        <v>0.5</v>
      </c>
      <c r="DY51" s="96">
        <v>0.01</v>
      </c>
      <c r="DZ51" s="140">
        <v>75</v>
      </c>
    </row>
    <row r="52" spans="1:130" ht="13.9" thickBot="1">
      <c r="A52" t="str">
        <f>IFERROR(INDEX($A$57:$A$60,MATCH($C52,E$57:E$60,0)),"Not Included")</f>
        <v>HousingHigh ROR_OverallLOW ROR</v>
      </c>
      <c r="B52" s="159" t="s">
        <v>295</v>
      </c>
      <c r="C52" s="12">
        <f>IF(AND(E52=0,F52=0),1,IF(AND(E52=0,F52=1),2,IF(AND(E52=1,F52=0),4,3)))</f>
        <v>4</v>
      </c>
      <c r="D52" s="12">
        <f>IF(AND(E52=0,F52=0),1,IF(AND(E52=0,F52=1),2,IF(AND(E52=1,F52=0,G52&gt;5),4,IF(AND(E52=1,F52=1,G52&gt;5),3,"Not Inlcuded"))))</f>
        <v>4</v>
      </c>
      <c r="E52" s="12">
        <f>IF(I52&gt;$I$54,1,0)</f>
        <v>1</v>
      </c>
      <c r="F52" s="12">
        <f>IF(L52&gt;$L$54,1,0)</f>
        <v>0</v>
      </c>
      <c r="G52" s="109">
        <v>208</v>
      </c>
      <c r="H52" s="103">
        <v>2674009</v>
      </c>
      <c r="I52" s="103">
        <v>7.7785826450097906E-2</v>
      </c>
      <c r="J52" s="103">
        <v>2</v>
      </c>
      <c r="K52" s="103">
        <v>5777</v>
      </c>
      <c r="L52" s="103">
        <v>2.16042653558757</v>
      </c>
      <c r="M52" s="103">
        <v>30</v>
      </c>
      <c r="N52" s="104">
        <v>21457</v>
      </c>
      <c r="O52" s="104">
        <f>N52/H52*1000</f>
        <v>8.0242811449026537</v>
      </c>
      <c r="P52" s="106">
        <v>2214</v>
      </c>
      <c r="Q52" s="110">
        <f>P52/N52</f>
        <v>0.10318311040686023</v>
      </c>
      <c r="R52" s="95">
        <v>878</v>
      </c>
      <c r="S52" s="5">
        <v>28</v>
      </c>
      <c r="T52" s="5">
        <v>267074</v>
      </c>
      <c r="U52" s="5">
        <v>26500</v>
      </c>
      <c r="V52" s="5">
        <v>43463</v>
      </c>
      <c r="W52" s="5">
        <v>38</v>
      </c>
      <c r="X52" s="5">
        <v>69</v>
      </c>
      <c r="Y52" s="5">
        <v>98</v>
      </c>
      <c r="Z52" s="5">
        <v>102</v>
      </c>
      <c r="AA52" s="5">
        <v>69</v>
      </c>
      <c r="AB52" s="5">
        <v>24</v>
      </c>
      <c r="AC52" s="5">
        <v>5</v>
      </c>
      <c r="AD52" s="5">
        <v>1</v>
      </c>
      <c r="AE52" s="5">
        <v>120152</v>
      </c>
      <c r="AF52" s="5">
        <v>0</v>
      </c>
      <c r="AG52" s="5">
        <v>98</v>
      </c>
      <c r="AH52" s="20">
        <v>194603</v>
      </c>
      <c r="AI52" s="19">
        <v>403400</v>
      </c>
      <c r="AJ52" s="5">
        <v>216000</v>
      </c>
      <c r="AK52" s="5">
        <v>0.72418397626112763</v>
      </c>
      <c r="AL52" s="5" t="s">
        <v>242</v>
      </c>
      <c r="AM52" s="5">
        <v>0.23113624928431389</v>
      </c>
      <c r="AN52" s="5">
        <v>93300</v>
      </c>
      <c r="AO52" s="5">
        <v>0.2727761680864722</v>
      </c>
      <c r="AP52" s="5">
        <v>110100</v>
      </c>
      <c r="AQ52" s="5">
        <v>0.55882010315794173</v>
      </c>
      <c r="AR52" s="5">
        <v>225400</v>
      </c>
      <c r="AS52" s="5">
        <v>131000</v>
      </c>
      <c r="AT52" s="5">
        <v>0.52362387315574366</v>
      </c>
      <c r="AU52" s="5">
        <v>1789000000</v>
      </c>
      <c r="AV52" s="5">
        <v>49400</v>
      </c>
      <c r="AW52" s="5">
        <v>950</v>
      </c>
      <c r="AX52" s="5">
        <v>0.15760936949838655</v>
      </c>
      <c r="AY52" s="5">
        <v>781500</v>
      </c>
      <c r="AZ52" s="5">
        <v>396700</v>
      </c>
      <c r="BA52" s="5">
        <v>0.29296012333072607</v>
      </c>
      <c r="BB52" s="5">
        <v>0.32028778165219152</v>
      </c>
      <c r="BC52" s="5">
        <v>0.14340324516797623</v>
      </c>
      <c r="BD52" s="5">
        <v>0.23515185607603112</v>
      </c>
      <c r="BE52" s="5">
        <v>3.2490336495883371E-2</v>
      </c>
      <c r="BF52" s="5">
        <v>13380</v>
      </c>
      <c r="BG52" s="5">
        <v>31820</v>
      </c>
      <c r="BH52" s="20">
        <v>58300</v>
      </c>
      <c r="BI52" s="19">
        <v>76200</v>
      </c>
      <c r="BJ52" s="5">
        <v>55200</v>
      </c>
      <c r="BK52" s="5">
        <v>58100</v>
      </c>
      <c r="BL52" s="5">
        <v>7000</v>
      </c>
      <c r="BM52" s="95">
        <v>6600</v>
      </c>
      <c r="BN52" s="122">
        <v>175600</v>
      </c>
      <c r="BO52" s="123">
        <v>78200</v>
      </c>
      <c r="BP52" s="123">
        <v>0.69</v>
      </c>
      <c r="BQ52" s="123">
        <v>2</v>
      </c>
      <c r="BR52" s="123">
        <v>3</v>
      </c>
      <c r="BS52" s="123">
        <v>18300</v>
      </c>
      <c r="BT52" s="123">
        <v>0.1</v>
      </c>
      <c r="BU52" s="123">
        <v>47200</v>
      </c>
      <c r="BV52" s="123">
        <v>0.27</v>
      </c>
      <c r="BW52" s="123">
        <v>34800</v>
      </c>
      <c r="BX52" s="123">
        <v>73300</v>
      </c>
      <c r="BY52" s="123">
        <v>0.7</v>
      </c>
      <c r="BZ52" s="123">
        <v>15300</v>
      </c>
      <c r="CA52" s="123">
        <v>1300</v>
      </c>
      <c r="CB52" s="123">
        <v>45800</v>
      </c>
      <c r="CC52" s="123">
        <v>22500</v>
      </c>
      <c r="CD52" s="123">
        <v>6200</v>
      </c>
      <c r="CE52" s="123">
        <v>0.38100000000000001</v>
      </c>
      <c r="CF52" s="123">
        <v>0.17</v>
      </c>
      <c r="CG52" s="123">
        <v>0.48499999999999999</v>
      </c>
      <c r="CH52" s="123">
        <v>0.38900000000000001</v>
      </c>
      <c r="CI52" s="123">
        <v>0.11799999999999999</v>
      </c>
      <c r="CJ52" s="123">
        <v>7.8E-2</v>
      </c>
      <c r="CK52" s="123">
        <v>0.16900000000000001</v>
      </c>
      <c r="CL52" s="123">
        <v>9.8000000000000004E-2</v>
      </c>
      <c r="CM52" s="123">
        <v>0.66</v>
      </c>
      <c r="CN52" s="123">
        <v>530660000</v>
      </c>
      <c r="CO52" s="123">
        <v>18500</v>
      </c>
      <c r="CP52" s="123">
        <v>0.68</v>
      </c>
      <c r="CQ52" s="123">
        <v>0.21</v>
      </c>
      <c r="CR52" s="123">
        <v>0.11</v>
      </c>
      <c r="CS52" s="123">
        <v>13600</v>
      </c>
      <c r="CT52" s="124">
        <v>49200</v>
      </c>
      <c r="CU52" s="118">
        <f t="array" ref="CU52">INDEX('Supplemental Data'!B$3:B$53,MATCH($B52,'Supplemental Data'!$A$3:$A$57,0))</f>
        <v>2124000</v>
      </c>
      <c r="CV52" s="21">
        <f t="array" ref="CV52">INDEX('Supplemental Data'!C$3:C$53,MATCH($B52,'Supplemental Data'!$A$3:$A$57,0))</f>
        <v>605000</v>
      </c>
      <c r="CW52" s="21">
        <f t="array" ref="CW52">INDEX('Supplemental Data'!D$3:D$53,MATCH($B52,'Supplemental Data'!$A$3:$A$57,0))</f>
        <v>782000</v>
      </c>
      <c r="CX52" s="21">
        <f t="array" ref="CX52">INDEX('Supplemental Data'!E$3:E$53,MATCH($B52,'Supplemental Data'!$A$3:$A$57,0))</f>
        <v>13200</v>
      </c>
      <c r="CY52" s="11">
        <f t="array" ref="CY52">INDEX('Supplemental Data'!F$3:F$53,MATCH($B52,'Supplemental Data'!$A$3:$A$57,0))</f>
        <v>599100000</v>
      </c>
      <c r="CZ52" s="11">
        <f t="array" ref="CZ52">INDEX('Supplemental Data'!G$3:G$53,MATCH($B52,'Supplemental Data'!$A$3:$A$57,0))</f>
        <v>523600000</v>
      </c>
      <c r="DA52" s="11">
        <f t="array" ref="DA52">INDEX('Supplemental Data'!H$3:H$53,MATCH($B52,'Supplemental Data'!$A$3:$A$57,0))</f>
        <v>492700000</v>
      </c>
      <c r="DB52" s="11">
        <f t="array" ref="DB52">INDEX('Supplemental Data'!I$3:I$53,MATCH($B52,'Supplemental Data'!$A$3:$A$57,0))</f>
        <v>30700000</v>
      </c>
      <c r="DC52" s="11">
        <f t="array" ref="DC52">INDEX('Supplemental Data'!J$3:J$53,MATCH($B52,'Supplemental Data'!$A$3:$A$57,0))</f>
        <v>8600000</v>
      </c>
      <c r="DD52" s="11">
        <f t="array" ref="DD52">INDEX('Supplemental Data'!K$3:K$53,MATCH($B52,'Supplemental Data'!$A$3:$A$57,0))</f>
        <v>8800000</v>
      </c>
      <c r="DE52" s="11">
        <f t="array" ref="DE52">INDEX('Supplemental Data'!L$3:L$53,MATCH($B52,'Supplemental Data'!$A$3:$A$57,0))</f>
        <v>74200000</v>
      </c>
      <c r="DF52" s="11">
        <f t="array" ref="DF52">INDEX('Supplemental Data'!M$3:M$53,MATCH($B52,'Supplemental Data'!$A$3:$A$57,0))</f>
        <v>16300000</v>
      </c>
      <c r="DG52" s="11">
        <f t="array" ref="DG52">INDEX('Supplemental Data'!N$3:N$53,MATCH($B52,'Supplemental Data'!$A$3:$A$57,0))</f>
        <v>35500000</v>
      </c>
      <c r="DH52" s="122">
        <v>0.124</v>
      </c>
      <c r="DI52" s="93">
        <v>0.73899999999999999</v>
      </c>
      <c r="DJ52" s="93">
        <v>9.7000000000000003E-2</v>
      </c>
      <c r="DK52" s="93">
        <v>8.4000000000000005E-2</v>
      </c>
      <c r="DL52" s="93">
        <v>3.6999999999999998E-2</v>
      </c>
      <c r="DM52" s="93">
        <v>1E-3</v>
      </c>
      <c r="DN52" s="93">
        <v>0</v>
      </c>
      <c r="DO52" s="93">
        <f>SUM(DM52:DN52)</f>
        <v>1E-3</v>
      </c>
      <c r="DP52" s="96">
        <v>4.2999999999999997E-2</v>
      </c>
      <c r="DQ52" s="133">
        <v>0.11</v>
      </c>
      <c r="DR52" s="93">
        <v>0.11</v>
      </c>
      <c r="DS52" s="93">
        <v>1E-3</v>
      </c>
      <c r="DT52" s="93">
        <v>0.39</v>
      </c>
      <c r="DU52" s="93">
        <v>0.06</v>
      </c>
      <c r="DV52" s="93">
        <v>0</v>
      </c>
      <c r="DW52" s="93">
        <v>0.23</v>
      </c>
      <c r="DX52" s="93">
        <v>0</v>
      </c>
      <c r="DY52" s="96">
        <v>0.11</v>
      </c>
      <c r="DZ52" s="140">
        <v>334</v>
      </c>
    </row>
    <row r="53" spans="1:130" ht="13.9" thickBot="1">
      <c r="A53" t="str">
        <f>IFERROR(INDEX($A$57:$A$60,MATCH($C53,E$57:E$60,0)),"Not Included")</f>
        <v>HousingHigh ROR_OverallHigh ROR</v>
      </c>
      <c r="B53" s="159" t="s">
        <v>296</v>
      </c>
      <c r="C53" s="12">
        <f>IF(AND(E53=0,F53=0),1,IF(AND(E53=0,F53=1),2,IF(AND(E53=1,F53=0),4,3)))</f>
        <v>3</v>
      </c>
      <c r="D53" s="12">
        <f>IF(AND(E53=0,F53=0),1,IF(AND(E53=0,F53=1),2,IF(AND(E53=1,F53=0,G53&gt;5),4,IF(AND(E53=1,F53=1,G53&gt;5),3,"Not Inlcuded"))))</f>
        <v>3</v>
      </c>
      <c r="E53" s="12">
        <f>IF(I53&gt;$I$54,1,0)</f>
        <v>1</v>
      </c>
      <c r="F53" s="12">
        <f>IF(L53&gt;$L$54,1,0)</f>
        <v>1</v>
      </c>
      <c r="G53" s="143">
        <v>75</v>
      </c>
      <c r="H53" s="112">
        <v>359031</v>
      </c>
      <c r="I53" s="112">
        <v>0.208895610685428</v>
      </c>
      <c r="J53" s="112">
        <v>1</v>
      </c>
      <c r="K53" s="112">
        <v>3728</v>
      </c>
      <c r="L53" s="112">
        <v>10.383504488470299</v>
      </c>
      <c r="M53" s="112">
        <v>1</v>
      </c>
      <c r="N53" s="113">
        <v>10586</v>
      </c>
      <c r="O53" s="113">
        <f>N53/H53*1000</f>
        <v>29.484919129545919</v>
      </c>
      <c r="P53" s="114">
        <v>1856</v>
      </c>
      <c r="Q53" s="115">
        <f>P53/N53</f>
        <v>0.17532590213489516</v>
      </c>
      <c r="R53" s="24">
        <v>732</v>
      </c>
      <c r="S53" s="144">
        <v>33</v>
      </c>
      <c r="T53" s="144">
        <v>29072</v>
      </c>
      <c r="U53" s="144">
        <v>26500</v>
      </c>
      <c r="V53" s="144">
        <v>31983</v>
      </c>
      <c r="W53" s="144">
        <v>50</v>
      </c>
      <c r="X53" s="144">
        <v>75</v>
      </c>
      <c r="Y53" s="144">
        <v>105</v>
      </c>
      <c r="Z53" s="144">
        <v>108</v>
      </c>
      <c r="AA53" s="144">
        <v>66</v>
      </c>
      <c r="AB53" s="144">
        <v>27</v>
      </c>
      <c r="AC53" s="144">
        <v>6</v>
      </c>
      <c r="AD53" s="144">
        <v>0</v>
      </c>
      <c r="AE53" s="144">
        <v>12181</v>
      </c>
      <c r="AF53" s="144">
        <v>0</v>
      </c>
      <c r="AG53" s="144">
        <v>78.599999999999994</v>
      </c>
      <c r="AH53" s="25">
        <v>108236</v>
      </c>
      <c r="AI53" s="23">
        <v>62800</v>
      </c>
      <c r="AJ53" s="144">
        <v>36000</v>
      </c>
      <c r="AK53" s="144">
        <v>0.68777953865117103</v>
      </c>
      <c r="AL53" s="144" t="s">
        <v>242</v>
      </c>
      <c r="AM53" s="144">
        <v>0.20023223630839709</v>
      </c>
      <c r="AN53" s="144">
        <v>12600</v>
      </c>
      <c r="AO53" s="144">
        <v>0.26645139739449952</v>
      </c>
      <c r="AP53" s="144">
        <v>16800</v>
      </c>
      <c r="AQ53" s="144">
        <v>0.52825806862105718</v>
      </c>
      <c r="AR53" s="144">
        <v>33200</v>
      </c>
      <c r="AS53" s="144">
        <v>19700</v>
      </c>
      <c r="AT53" s="144">
        <v>0.45995386940268829</v>
      </c>
      <c r="AU53" s="144">
        <v>217000000</v>
      </c>
      <c r="AV53" s="144">
        <v>21700</v>
      </c>
      <c r="AW53" s="144">
        <v>730</v>
      </c>
      <c r="AX53" s="144">
        <v>0.17992563925492311</v>
      </c>
      <c r="AY53" s="144">
        <v>97800</v>
      </c>
      <c r="AZ53" s="144">
        <v>48400</v>
      </c>
      <c r="BA53" s="144">
        <v>0.30976463484852435</v>
      </c>
      <c r="BB53" s="144">
        <v>0.27582163876603211</v>
      </c>
      <c r="BC53" s="144">
        <v>7.1797870922597984E-2</v>
      </c>
      <c r="BD53" s="144">
        <v>0.23743816637111645</v>
      </c>
      <c r="BE53" s="144">
        <v>2.9145806768948603E-2</v>
      </c>
      <c r="BF53" s="144">
        <v>1340</v>
      </c>
      <c r="BG53" s="144">
        <v>10520</v>
      </c>
      <c r="BH53" s="25">
        <v>43400</v>
      </c>
      <c r="BI53" s="23">
        <v>14200</v>
      </c>
      <c r="BJ53" s="144">
        <v>6000</v>
      </c>
      <c r="BK53" s="144">
        <v>10200</v>
      </c>
      <c r="BL53" s="144">
        <v>600</v>
      </c>
      <c r="BM53" s="24">
        <v>4100</v>
      </c>
      <c r="BN53" s="125">
        <v>28900</v>
      </c>
      <c r="BO53" s="126">
        <v>13600</v>
      </c>
      <c r="BP53" s="126">
        <v>0.66</v>
      </c>
      <c r="BQ53" s="126">
        <v>3</v>
      </c>
      <c r="BR53" s="126">
        <v>5</v>
      </c>
      <c r="BS53" s="126">
        <v>2300</v>
      </c>
      <c r="BT53" s="126">
        <v>0.08</v>
      </c>
      <c r="BU53" s="126">
        <v>7000</v>
      </c>
      <c r="BV53" s="126">
        <v>0.24</v>
      </c>
      <c r="BW53" s="126">
        <v>6200</v>
      </c>
      <c r="BX53" s="126">
        <v>11500</v>
      </c>
      <c r="BY53" s="126">
        <v>0.68</v>
      </c>
      <c r="BZ53" s="126">
        <v>1400</v>
      </c>
      <c r="CA53" s="126">
        <v>200</v>
      </c>
      <c r="CB53" s="126">
        <v>17900</v>
      </c>
      <c r="CC53" s="126">
        <v>8800</v>
      </c>
      <c r="CD53" s="126">
        <v>1100</v>
      </c>
      <c r="CE53" s="126">
        <v>0.38100000000000001</v>
      </c>
      <c r="CF53" s="126">
        <v>0.17</v>
      </c>
      <c r="CG53" s="126">
        <v>0.48499999999999999</v>
      </c>
      <c r="CH53" s="126">
        <v>0.38900000000000001</v>
      </c>
      <c r="CI53" s="126">
        <v>0.11799999999999999</v>
      </c>
      <c r="CJ53" s="126">
        <v>7.8E-2</v>
      </c>
      <c r="CK53" s="126">
        <v>0.16900000000000001</v>
      </c>
      <c r="CL53" s="126">
        <v>9.8000000000000004E-2</v>
      </c>
      <c r="CM53" s="126">
        <v>0.56999999999999995</v>
      </c>
      <c r="CN53" s="126">
        <v>67504000</v>
      </c>
      <c r="CO53" s="126">
        <v>6600</v>
      </c>
      <c r="CP53" s="126">
        <v>0.15</v>
      </c>
      <c r="CQ53" s="126">
        <v>0.54</v>
      </c>
      <c r="CR53" s="126">
        <v>0.31</v>
      </c>
      <c r="CS53" s="126">
        <v>3000</v>
      </c>
      <c r="CT53" s="127">
        <v>38200</v>
      </c>
      <c r="CU53" s="118">
        <f t="array" ref="CU53">INDEX('Supplemental Data'!B$3:B$53,MATCH($B53,'Supplemental Data'!$A$3:$A$57,0))</f>
        <v>281000</v>
      </c>
      <c r="CV53" s="21">
        <f t="array" ref="CV53">INDEX('Supplemental Data'!C$3:C$53,MATCH($B53,'Supplemental Data'!$A$3:$A$57,0))</f>
        <v>75000</v>
      </c>
      <c r="CW53" s="21">
        <f t="array" ref="CW53">INDEX('Supplemental Data'!D$3:D$53,MATCH($B53,'Supplemental Data'!$A$3:$A$57,0))</f>
        <v>98000</v>
      </c>
      <c r="CX53" s="21">
        <f t="array" ref="CX53">INDEX('Supplemental Data'!E$3:E$53,MATCH($B53,'Supplemental Data'!$A$3:$A$57,0))</f>
        <v>1300</v>
      </c>
      <c r="CY53" s="11">
        <f t="array" ref="CY53">INDEX('Supplemental Data'!F$3:F$53,MATCH($B53,'Supplemental Data'!$A$3:$A$57,0))</f>
        <v>83600000</v>
      </c>
      <c r="CZ53" s="11">
        <f t="array" ref="CZ53">INDEX('Supplemental Data'!G$3:G$53,MATCH($B53,'Supplemental Data'!$A$3:$A$57,0))</f>
        <v>71000000</v>
      </c>
      <c r="DA53" s="11">
        <f t="array" ref="DA53">INDEX('Supplemental Data'!H$3:H$53,MATCH($B53,'Supplemental Data'!$A$3:$A$57,0))</f>
        <v>32700000</v>
      </c>
      <c r="DB53" s="11">
        <f t="array" ref="DB53">INDEX('Supplemental Data'!I$3:I$53,MATCH($B53,'Supplemental Data'!$A$3:$A$57,0))</f>
        <v>1500000</v>
      </c>
      <c r="DC53" s="11">
        <f t="array" ref="DC53">INDEX('Supplemental Data'!J$3:J$53,MATCH($B53,'Supplemental Data'!$A$3:$A$57,0))</f>
        <v>1700000</v>
      </c>
      <c r="DD53" s="11">
        <f t="array" ref="DD53">INDEX('Supplemental Data'!K$3:K$53,MATCH($B53,'Supplemental Data'!$A$3:$A$57,0))</f>
        <v>100000</v>
      </c>
      <c r="DE53" s="11">
        <f t="array" ref="DE53">INDEX('Supplemental Data'!L$3:L$53,MATCH($B53,'Supplemental Data'!$A$3:$A$57,0))</f>
        <v>5500000</v>
      </c>
      <c r="DF53" s="11">
        <f t="array" ref="DF53">INDEX('Supplemental Data'!M$3:M$53,MATCH($B53,'Supplemental Data'!$A$3:$A$57,0))</f>
        <v>1800000</v>
      </c>
      <c r="DG53" s="11">
        <f t="array" ref="DG53">INDEX('Supplemental Data'!N$3:N$53,MATCH($B53,'Supplemental Data'!$A$3:$A$57,0))</f>
        <v>19500000</v>
      </c>
      <c r="DH53" s="125">
        <v>0.17599999999999999</v>
      </c>
      <c r="DI53" s="100">
        <v>0.90600000000000003</v>
      </c>
      <c r="DJ53" s="100">
        <v>2.5000000000000001E-2</v>
      </c>
      <c r="DK53" s="100">
        <v>1.7000000000000001E-2</v>
      </c>
      <c r="DL53" s="100">
        <v>8.0000000000000002E-3</v>
      </c>
      <c r="DM53" s="100" t="s">
        <v>254</v>
      </c>
      <c r="DN53" s="100">
        <v>0</v>
      </c>
      <c r="DO53" s="93">
        <f>SUM(DM53:DN53)</f>
        <v>0</v>
      </c>
      <c r="DP53" s="101">
        <v>4.2999999999999997E-2</v>
      </c>
      <c r="DQ53" s="136">
        <v>0.28000000000000003</v>
      </c>
      <c r="DR53" s="100">
        <v>4.0000000000000001E-3</v>
      </c>
      <c r="DS53" s="100">
        <v>0.1</v>
      </c>
      <c r="DT53" s="100">
        <v>0.15</v>
      </c>
      <c r="DU53" s="100">
        <v>0.1</v>
      </c>
      <c r="DV53" s="100">
        <v>0</v>
      </c>
      <c r="DW53" s="100">
        <v>0</v>
      </c>
      <c r="DX53" s="100">
        <v>0.18</v>
      </c>
      <c r="DY53" s="101">
        <v>0.19</v>
      </c>
      <c r="DZ53" s="141">
        <v>90</v>
      </c>
    </row>
    <row r="54" spans="1:130" ht="12.75" hidden="1" customHeight="1">
      <c r="G54" s="5"/>
      <c r="H54" s="5"/>
      <c r="I54" s="5">
        <f>MEDIAN(I3:I53)</f>
        <v>9.5060132323704204E-3</v>
      </c>
      <c r="K54" s="5"/>
      <c r="L54" s="5">
        <f>MEDIAN(L3:L53)</f>
        <v>2.3369889585198398</v>
      </c>
      <c r="M54" s="5"/>
      <c r="N54" s="5"/>
    </row>
    <row r="55" spans="1:130" ht="12.75" hidden="1" customHeight="1"/>
    <row r="56" spans="1:130" ht="12.75" hidden="1" customHeight="1">
      <c r="B56" s="1" t="s">
        <v>0</v>
      </c>
      <c r="C56" s="2" t="s">
        <v>1</v>
      </c>
      <c r="D56" s="2"/>
      <c r="E56" s="2" t="s">
        <v>297</v>
      </c>
    </row>
    <row r="57" spans="1:130" ht="12.75" hidden="1" customHeight="1">
      <c r="A57" t="str">
        <f>_xlfn.CONCAT("Housing",B57,"_Overall",C57)</f>
        <v>HousingHigh ROR_OverallLOW ROR</v>
      </c>
      <c r="B57" s="3" t="s">
        <v>3</v>
      </c>
      <c r="C57" s="4" t="s">
        <v>4</v>
      </c>
      <c r="D57" s="4"/>
      <c r="E57" s="2">
        <v>4</v>
      </c>
    </row>
    <row r="58" spans="1:130" ht="12.75" hidden="1" customHeight="1">
      <c r="A58" t="str">
        <f t="shared" ref="A58:A60" si="0">_xlfn.CONCAT("Housing",B58,"_Overall",C58)</f>
        <v>HousingHigh ROR_OverallHigh ROR</v>
      </c>
      <c r="B58" s="3" t="s">
        <v>3</v>
      </c>
      <c r="C58" s="4" t="s">
        <v>3</v>
      </c>
      <c r="D58" s="4"/>
      <c r="E58" s="2">
        <v>3</v>
      </c>
    </row>
    <row r="59" spans="1:130" ht="12.75" hidden="1" customHeight="1">
      <c r="A59" t="str">
        <f t="shared" si="0"/>
        <v>HousingLow ROR_OverallHigh ROR</v>
      </c>
      <c r="B59" s="4" t="s">
        <v>5</v>
      </c>
      <c r="C59" s="4" t="s">
        <v>3</v>
      </c>
      <c r="D59" s="4"/>
      <c r="E59" s="2">
        <v>2</v>
      </c>
    </row>
    <row r="60" spans="1:130" ht="12.75" hidden="1" customHeight="1">
      <c r="A60" t="str">
        <f t="shared" si="0"/>
        <v>HousingLow ROR_OverallLOW ROR</v>
      </c>
      <c r="B60" s="4" t="s">
        <v>5</v>
      </c>
      <c r="C60" s="4" t="s">
        <v>4</v>
      </c>
      <c r="D60" s="4"/>
      <c r="E60" s="2">
        <v>1</v>
      </c>
    </row>
    <row r="61" spans="1:130" ht="12.75" hidden="1" customHeight="1"/>
    <row r="62" spans="1:130" ht="12.75" hidden="1" customHeight="1"/>
    <row r="63" spans="1:130" ht="12.75" hidden="1" customHeight="1"/>
    <row r="64" spans="1:130" ht="12.75" hidden="1" customHeight="1"/>
    <row r="65" ht="12.75" hidden="1" customHeight="1"/>
    <row r="66" ht="12.75" hidden="1" customHeight="1"/>
    <row r="67" ht="12.75" hidden="1" customHeight="1"/>
    <row r="68" ht="12.75" hidden="1" customHeight="1"/>
    <row r="69" ht="12.75" hidden="1" customHeight="1"/>
    <row r="70" ht="12.75" hidden="1" customHeight="1"/>
    <row r="71" ht="12.75" hidden="1" customHeight="1"/>
    <row r="72" ht="12.75" hidden="1" customHeight="1"/>
    <row r="73" ht="12.75" hidden="1" customHeight="1"/>
    <row r="74" ht="12.75" hidden="1" customHeight="1"/>
    <row r="75" ht="12.75" hidden="1" customHeight="1"/>
    <row r="76" ht="12.75" hidden="1" customHeight="1"/>
    <row r="77" ht="12.75" hidden="1" customHeight="1"/>
    <row r="78" ht="12.75" hidden="1" customHeight="1"/>
    <row r="79" ht="12.75" hidden="1" customHeight="1"/>
    <row r="80" ht="12.75" hidden="1" customHeight="1"/>
    <row r="81" ht="12.75" hidden="1" customHeight="1"/>
    <row r="82" ht="12.75" hidden="1" customHeight="1"/>
    <row r="83" ht="12.75" hidden="1" customHeight="1"/>
    <row r="84" ht="12.75" hidden="1" customHeight="1"/>
    <row r="85" ht="12.75" hidden="1" customHeight="1"/>
    <row r="86" ht="12.75" hidden="1" customHeight="1"/>
    <row r="87" ht="12.75" hidden="1" customHeight="1"/>
    <row r="88" ht="12.75" hidden="1" customHeight="1"/>
    <row r="89" ht="12.75" hidden="1" customHeight="1"/>
    <row r="90" ht="12.75" hidden="1" customHeight="1"/>
    <row r="91" ht="12.75" hidden="1" customHeight="1"/>
    <row r="92" ht="12.75" hidden="1" customHeight="1"/>
    <row r="93" ht="12.75" hidden="1" customHeight="1"/>
    <row r="94" ht="12.75" hidden="1" customHeight="1"/>
    <row r="95" ht="12.75" hidden="1" customHeight="1"/>
    <row r="96" ht="12.75" hidden="1" customHeight="1"/>
    <row r="97" ht="12.75" hidden="1" customHeight="1"/>
    <row r="98" ht="12.75" hidden="1" customHeight="1"/>
    <row r="99" ht="12.75" hidden="1" customHeight="1"/>
    <row r="100" ht="12.75" hidden="1" customHeight="1"/>
    <row r="101" ht="12.75" hidden="1" customHeight="1"/>
    <row r="102" ht="12.75" hidden="1" customHeight="1"/>
    <row r="103" ht="12.75" hidden="1" customHeight="1"/>
    <row r="104" ht="12.75" hidden="1" customHeight="1"/>
    <row r="105" ht="12.75" hidden="1" customHeight="1"/>
    <row r="106" ht="12.75" hidden="1" customHeight="1"/>
    <row r="107" ht="12.75" hidden="1" customHeight="1"/>
    <row r="108" ht="12.75" hidden="1" customHeight="1"/>
    <row r="109" ht="12.75" hidden="1" customHeight="1"/>
    <row r="110" ht="12.75" hidden="1" customHeight="1"/>
    <row r="111" ht="12.75" hidden="1" customHeight="1"/>
    <row r="112" ht="12.75" hidden="1" customHeight="1"/>
    <row r="113" ht="12.75" hidden="1" customHeight="1"/>
    <row r="114" ht="12.75" hidden="1" customHeight="1"/>
    <row r="115" ht="12.75" hidden="1" customHeight="1"/>
    <row r="116" ht="12.75" hidden="1" customHeight="1"/>
    <row r="117" ht="12.75" hidden="1" customHeight="1"/>
    <row r="118" ht="12.75" hidden="1" customHeight="1"/>
    <row r="119" ht="12.75" hidden="1" customHeight="1"/>
    <row r="120" ht="12.75" hidden="1" customHeight="1"/>
    <row r="121" ht="12.75" hidden="1" customHeight="1"/>
    <row r="122" ht="12.75" hidden="1" customHeight="1"/>
    <row r="123" ht="12.75" hidden="1" customHeight="1"/>
    <row r="124" ht="12.75" hidden="1" customHeight="1"/>
    <row r="125" ht="12.75" hidden="1" customHeight="1"/>
    <row r="126" ht="12.75" hidden="1" customHeight="1"/>
    <row r="127" ht="12.75" hidden="1" customHeight="1"/>
    <row r="128" ht="12.75" hidden="1" customHeight="1"/>
    <row r="129" ht="12.75" hidden="1" customHeight="1"/>
    <row r="130" ht="12.75" hidden="1" customHeight="1"/>
    <row r="131" ht="12.75" hidden="1" customHeight="1"/>
    <row r="132" ht="12.75" hidden="1" customHeight="1"/>
    <row r="133" ht="12.75" hidden="1" customHeight="1"/>
    <row r="134" ht="12.75" hidden="1" customHeight="1"/>
    <row r="135" ht="12.75" hidden="1" customHeight="1"/>
    <row r="136" ht="12.75" hidden="1" customHeight="1"/>
    <row r="137" ht="12.75" hidden="1" customHeight="1"/>
    <row r="138" ht="12.75" hidden="1" customHeight="1"/>
    <row r="139" ht="12.75" hidden="1" customHeight="1"/>
    <row r="140" ht="12.75" hidden="1" customHeight="1"/>
    <row r="141" ht="12.75" hidden="1" customHeight="1"/>
    <row r="142" ht="12.75" hidden="1" customHeight="1"/>
    <row r="143" ht="12.75" hidden="1" customHeight="1"/>
    <row r="144" ht="12.75" hidden="1" customHeight="1"/>
    <row r="145" ht="12.75" hidden="1" customHeight="1"/>
    <row r="146" ht="12.75" hidden="1" customHeight="1"/>
    <row r="147" ht="12.75" hidden="1" customHeight="1"/>
    <row r="148" ht="12.75" hidden="1" customHeight="1"/>
    <row r="149" ht="12.75" hidden="1" customHeight="1"/>
    <row r="150" ht="12.75" hidden="1" customHeight="1"/>
    <row r="151" ht="12.75" hidden="1" customHeight="1"/>
    <row r="152" ht="12.75" hidden="1" customHeight="1"/>
    <row r="153" ht="12.75" hidden="1" customHeight="1"/>
    <row r="154" ht="12.75" hidden="1" customHeight="1"/>
    <row r="155" ht="12.75" hidden="1" customHeight="1"/>
    <row r="156" ht="12.75" hidden="1" customHeight="1"/>
    <row r="157" ht="12.75" hidden="1" customHeight="1"/>
    <row r="158" ht="12.75" hidden="1" customHeight="1"/>
    <row r="159" ht="12.75" hidden="1" customHeight="1"/>
    <row r="160" ht="12.75" hidden="1" customHeight="1"/>
    <row r="161" ht="12.75" hidden="1" customHeight="1"/>
    <row r="162" ht="12.75" hidden="1" customHeight="1"/>
    <row r="163" ht="12.75" hidden="1" customHeight="1"/>
    <row r="164" ht="12.75" hidden="1" customHeight="1"/>
    <row r="165" ht="12.75" hidden="1" customHeight="1"/>
    <row r="166" ht="12.75" hidden="1" customHeight="1"/>
    <row r="167" ht="12.75" hidden="1" customHeight="1"/>
    <row r="168" ht="12.75" hidden="1" customHeight="1"/>
    <row r="169" ht="12.75" hidden="1" customHeight="1"/>
    <row r="170" ht="12.75" hidden="1" customHeight="1"/>
    <row r="171" ht="12.75" hidden="1" customHeight="1"/>
    <row r="172" ht="12.75" hidden="1" customHeight="1"/>
    <row r="173" ht="12.75" hidden="1" customHeight="1"/>
    <row r="174" ht="12.75" hidden="1" customHeight="1"/>
    <row r="175" ht="12.75" hidden="1" customHeight="1"/>
    <row r="176" ht="12.75" hidden="1" customHeight="1"/>
    <row r="177" ht="12.75" hidden="1" customHeight="1"/>
    <row r="178" ht="12.75" hidden="1" customHeight="1"/>
    <row r="179" ht="12.75" hidden="1" customHeight="1"/>
    <row r="180" ht="12.75" hidden="1" customHeight="1"/>
    <row r="181" ht="12.75" hidden="1" customHeight="1"/>
    <row r="182" ht="12.75" hidden="1" customHeight="1"/>
    <row r="183" ht="12.75" hidden="1" customHeight="1"/>
    <row r="184" ht="12.75" hidden="1" customHeight="1"/>
    <row r="185" ht="12.75" hidden="1" customHeight="1"/>
    <row r="186" ht="12.75" hidden="1" customHeight="1"/>
    <row r="187" ht="12.75" hidden="1" customHeight="1"/>
    <row r="188" ht="12.75" hidden="1" customHeight="1"/>
    <row r="189" ht="12.75" hidden="1" customHeight="1"/>
    <row r="190" ht="12.75" hidden="1" customHeight="1"/>
    <row r="191" ht="12.75" hidden="1" customHeight="1"/>
    <row r="192" ht="12.75" hidden="1" customHeight="1"/>
    <row r="193" ht="12.75" hidden="1" customHeight="1"/>
    <row r="194" ht="12.75" hidden="1" customHeight="1"/>
    <row r="195" ht="12.75" hidden="1" customHeight="1"/>
    <row r="196" ht="12.75" hidden="1" customHeight="1"/>
    <row r="197" ht="12.75" hidden="1" customHeight="1"/>
    <row r="198" ht="12.75" hidden="1" customHeight="1"/>
    <row r="199" ht="12.75" hidden="1" customHeight="1"/>
    <row r="200" ht="12.75" hidden="1" customHeight="1"/>
    <row r="201" ht="12.75" hidden="1" customHeight="1"/>
    <row r="202" ht="12.75" hidden="1" customHeight="1"/>
    <row r="203" ht="12.75" hidden="1" customHeight="1"/>
    <row r="204" ht="12.75" hidden="1" customHeight="1"/>
    <row r="205" ht="12.75" hidden="1" customHeight="1"/>
    <row r="206" ht="12.75" hidden="1" customHeight="1"/>
    <row r="207" ht="12.75" hidden="1" customHeight="1"/>
    <row r="208" ht="12.75" hidden="1" customHeight="1"/>
    <row r="209" ht="12.75" hidden="1" customHeight="1"/>
    <row r="210" ht="12.75" hidden="1" customHeight="1"/>
    <row r="211" ht="12.75" hidden="1" customHeight="1"/>
    <row r="212" ht="12.75" hidden="1" customHeight="1"/>
    <row r="213" ht="12.75" hidden="1" customHeight="1"/>
    <row r="214" ht="12.75" hidden="1" customHeight="1"/>
    <row r="215" ht="12.75" hidden="1" customHeight="1"/>
    <row r="216" ht="12.75" hidden="1" customHeight="1"/>
    <row r="217" ht="12.75" hidden="1" customHeight="1"/>
    <row r="218" ht="12.75" hidden="1" customHeight="1"/>
    <row r="219" ht="12.75" hidden="1" customHeight="1"/>
    <row r="220" ht="12.75" hidden="1" customHeight="1"/>
    <row r="221" ht="12.75" hidden="1" customHeight="1"/>
    <row r="222" ht="12.75" hidden="1" customHeight="1"/>
    <row r="223" ht="12.75" hidden="1" customHeight="1"/>
    <row r="224" ht="12.75" hidden="1" customHeight="1"/>
    <row r="225" ht="12.75" hidden="1" customHeight="1"/>
    <row r="226" ht="12.75" hidden="1" customHeight="1"/>
    <row r="227" ht="12.75" hidden="1" customHeight="1"/>
    <row r="228" ht="12.75" hidden="1" customHeight="1"/>
    <row r="229" ht="12.75" hidden="1" customHeight="1"/>
    <row r="230" ht="12.75" hidden="1" customHeight="1"/>
    <row r="231" ht="12.75" hidden="1" customHeight="1"/>
    <row r="232" ht="12.75" hidden="1" customHeight="1"/>
    <row r="233" ht="12.75" hidden="1" customHeight="1"/>
    <row r="234" ht="12.75" hidden="1" customHeight="1"/>
    <row r="235" ht="12.75" hidden="1" customHeight="1"/>
    <row r="236" ht="12.75" hidden="1" customHeight="1"/>
    <row r="237" ht="12.75" hidden="1" customHeight="1"/>
    <row r="238" ht="12.75" hidden="1" customHeight="1"/>
    <row r="239" ht="12.75" hidden="1" customHeight="1"/>
    <row r="240" ht="12.75" hidden="1" customHeight="1"/>
    <row r="241" ht="12.75" hidden="1" customHeight="1"/>
    <row r="242" ht="12.75" hidden="1" customHeight="1"/>
    <row r="243" ht="12.75" hidden="1" customHeight="1"/>
    <row r="244" ht="12.75" hidden="1" customHeight="1"/>
    <row r="245" ht="12.75" hidden="1" customHeight="1"/>
    <row r="246" ht="12.75" hidden="1" customHeight="1"/>
    <row r="247" ht="12.75" hidden="1" customHeight="1"/>
    <row r="248" ht="12.75" hidden="1" customHeight="1"/>
    <row r="249" ht="12.75" hidden="1" customHeight="1"/>
    <row r="250" ht="12.75" hidden="1" customHeight="1"/>
    <row r="251" ht="12.75" hidden="1" customHeight="1"/>
    <row r="252" ht="12.75" hidden="1" customHeight="1"/>
    <row r="253" ht="12.75" hidden="1" customHeight="1"/>
    <row r="254" ht="12.75" hidden="1" customHeight="1"/>
    <row r="255" ht="12.75" hidden="1" customHeight="1"/>
    <row r="256" ht="12.75" hidden="1" customHeight="1"/>
    <row r="257" ht="12.75" hidden="1" customHeight="1"/>
    <row r="258" ht="12.75" hidden="1" customHeight="1"/>
    <row r="259" ht="12.75" hidden="1" customHeight="1"/>
    <row r="260" ht="12.75" hidden="1" customHeight="1"/>
    <row r="261" ht="12.75" hidden="1" customHeight="1"/>
    <row r="262" ht="12.75" hidden="1" customHeight="1"/>
    <row r="263" ht="12.75" hidden="1" customHeight="1"/>
    <row r="264" ht="12.75" hidden="1" customHeight="1"/>
    <row r="265" ht="12.75" hidden="1" customHeight="1"/>
    <row r="266" ht="12.75" hidden="1" customHeight="1"/>
    <row r="267" ht="12.75" hidden="1" customHeight="1"/>
    <row r="268" ht="12.75" hidden="1" customHeight="1"/>
    <row r="269" ht="12.75" hidden="1" customHeight="1"/>
    <row r="270" ht="12.75" hidden="1" customHeight="1"/>
    <row r="271" ht="12.75" hidden="1" customHeight="1"/>
    <row r="272" ht="12.75" hidden="1" customHeight="1"/>
    <row r="273" ht="12.75" hidden="1" customHeight="1"/>
    <row r="274" ht="12.75" hidden="1" customHeight="1"/>
    <row r="275" ht="12.75" hidden="1" customHeight="1"/>
    <row r="276" ht="12.75" hidden="1" customHeight="1"/>
    <row r="277" ht="12.75" hidden="1" customHeight="1"/>
    <row r="278" ht="12.75" hidden="1" customHeight="1"/>
    <row r="279" ht="12.75" hidden="1" customHeight="1"/>
    <row r="280" ht="12.75" hidden="1" customHeight="1"/>
    <row r="281" ht="12.75" hidden="1" customHeight="1"/>
    <row r="282" ht="12.75" hidden="1" customHeight="1"/>
    <row r="283" ht="12.75" hidden="1" customHeight="1"/>
    <row r="284" ht="12.75" hidden="1" customHeight="1"/>
    <row r="285" ht="12.75" hidden="1" customHeight="1"/>
    <row r="286" ht="12.75" hidden="1" customHeight="1"/>
    <row r="287" ht="12.75" hidden="1" customHeight="1"/>
    <row r="288" ht="12.75" hidden="1" customHeight="1"/>
    <row r="289" ht="12.75" hidden="1" customHeight="1"/>
    <row r="290" ht="12.75" hidden="1" customHeight="1"/>
    <row r="291" ht="12.75" hidden="1" customHeight="1"/>
    <row r="292" ht="12.75" hidden="1" customHeight="1"/>
    <row r="293" ht="12.75" hidden="1" customHeight="1"/>
    <row r="294" ht="12.75" hidden="1" customHeight="1"/>
    <row r="295" ht="12.75" hidden="1" customHeight="1"/>
    <row r="296" ht="12.75" hidden="1" customHeight="1"/>
    <row r="297" ht="12.75" hidden="1" customHeight="1"/>
    <row r="298" ht="12.75" hidden="1" customHeight="1"/>
    <row r="299" ht="12.75" hidden="1" customHeight="1"/>
    <row r="300" ht="12.75" hidden="1" customHeight="1"/>
    <row r="301" ht="12.75" hidden="1" customHeight="1"/>
    <row r="302" ht="12.75" hidden="1" customHeight="1"/>
    <row r="303" ht="12.75" hidden="1" customHeight="1"/>
    <row r="304" ht="12.75" hidden="1" customHeight="1"/>
    <row r="305" ht="12.75" hidden="1" customHeight="1"/>
    <row r="306" ht="12.75" hidden="1" customHeight="1"/>
    <row r="307" ht="12.75" hidden="1" customHeight="1"/>
    <row r="308" ht="12.75" hidden="1" customHeight="1"/>
    <row r="309" ht="12.75" hidden="1" customHeight="1"/>
    <row r="310" ht="12.75" hidden="1" customHeight="1"/>
    <row r="311" ht="12.75" hidden="1" customHeight="1"/>
    <row r="312" ht="12.75" hidden="1" customHeight="1"/>
    <row r="313" ht="12.75" hidden="1" customHeight="1"/>
    <row r="314" ht="12.75" hidden="1" customHeight="1"/>
    <row r="315" ht="12.75" hidden="1" customHeight="1"/>
    <row r="316" ht="12.75" hidden="1" customHeight="1"/>
    <row r="317" ht="12.75" hidden="1" customHeight="1"/>
    <row r="318" ht="12.75" hidden="1" customHeight="1"/>
    <row r="319" ht="12.75" hidden="1" customHeight="1"/>
    <row r="320" ht="12.75" hidden="1" customHeight="1"/>
    <row r="321" ht="12.75" hidden="1" customHeight="1"/>
    <row r="322" ht="12.75" hidden="1" customHeight="1"/>
    <row r="323" ht="12.75" hidden="1" customHeight="1"/>
    <row r="324" ht="12.75" hidden="1" customHeight="1"/>
    <row r="325" ht="12.75" hidden="1" customHeight="1"/>
    <row r="326" ht="12.75" hidden="1" customHeight="1"/>
    <row r="327" ht="12.75" hidden="1" customHeight="1"/>
    <row r="328" ht="12.75" hidden="1" customHeight="1"/>
    <row r="329" ht="12.75" hidden="1" customHeight="1"/>
    <row r="330" ht="12.75" hidden="1" customHeight="1"/>
    <row r="331" ht="12.75" hidden="1" customHeight="1"/>
    <row r="332" ht="12.75" hidden="1" customHeight="1"/>
    <row r="333" ht="12.75" hidden="1" customHeight="1"/>
    <row r="334" ht="12.75" hidden="1" customHeight="1"/>
    <row r="335" ht="12.75" hidden="1" customHeight="1"/>
    <row r="336" ht="12.75" hidden="1" customHeight="1"/>
    <row r="337" ht="12.75" hidden="1" customHeight="1"/>
    <row r="338" ht="12.75" hidden="1" customHeight="1"/>
    <row r="339" ht="12.75" hidden="1" customHeight="1"/>
    <row r="340" ht="12.75" hidden="1" customHeight="1"/>
    <row r="341" ht="12.75" hidden="1" customHeight="1"/>
    <row r="342" ht="12.75" hidden="1" customHeight="1"/>
    <row r="343" ht="12.75" hidden="1" customHeight="1"/>
    <row r="344" ht="12.75" hidden="1" customHeight="1"/>
    <row r="345" ht="12.75" hidden="1" customHeight="1"/>
    <row r="346" ht="12.75" hidden="1" customHeight="1"/>
    <row r="347" ht="12.75" hidden="1" customHeight="1"/>
    <row r="348" ht="12.75" hidden="1" customHeight="1"/>
    <row r="349" ht="12.75" hidden="1" customHeight="1"/>
    <row r="350" ht="12.75" hidden="1" customHeight="1"/>
    <row r="351" ht="12.75" hidden="1" customHeight="1"/>
    <row r="352" ht="12.75" hidden="1" customHeight="1"/>
    <row r="353" ht="12.75" hidden="1" customHeight="1"/>
    <row r="354" ht="12.75" hidden="1" customHeight="1"/>
    <row r="355" ht="12.75" hidden="1" customHeight="1"/>
    <row r="356" ht="12.75" hidden="1" customHeight="1"/>
    <row r="357" ht="12.75" hidden="1" customHeight="1"/>
    <row r="358" ht="12.75" hidden="1" customHeight="1"/>
    <row r="359" ht="12.75" hidden="1" customHeight="1"/>
    <row r="360" ht="12.75" hidden="1" customHeight="1"/>
    <row r="361" ht="12.75" hidden="1" customHeight="1"/>
    <row r="362" ht="12.75" hidden="1" customHeight="1"/>
    <row r="363" ht="12.75" hidden="1" customHeight="1"/>
    <row r="364" ht="12.75" hidden="1" customHeight="1"/>
    <row r="365" ht="12.75" hidden="1" customHeight="1"/>
    <row r="366" ht="12.75" hidden="1" customHeight="1"/>
    <row r="367" ht="12.75" hidden="1" customHeight="1"/>
    <row r="368" ht="12.75" hidden="1" customHeight="1"/>
    <row r="369" ht="12.75" hidden="1" customHeight="1"/>
    <row r="370" ht="12.75" hidden="1" customHeight="1"/>
    <row r="371" ht="12.75" hidden="1" customHeight="1"/>
    <row r="372" ht="12.75" hidden="1" customHeight="1"/>
    <row r="373" ht="12.75" hidden="1" customHeight="1"/>
    <row r="374" ht="12.75" hidden="1" customHeight="1"/>
    <row r="375" ht="12.75" hidden="1" customHeight="1"/>
    <row r="376" ht="12.75" hidden="1" customHeight="1"/>
    <row r="377" ht="12.75" hidden="1" customHeight="1"/>
    <row r="378" ht="12.75" hidden="1" customHeight="1"/>
    <row r="379" ht="12.75" hidden="1" customHeight="1"/>
    <row r="380" ht="12.75" hidden="1" customHeight="1"/>
    <row r="381" ht="12.75" hidden="1" customHeight="1"/>
    <row r="382" ht="12.75" hidden="1" customHeight="1"/>
    <row r="383" ht="12.75" hidden="1" customHeight="1"/>
    <row r="384" ht="12.75" hidden="1" customHeight="1"/>
    <row r="385" ht="12.75" hidden="1" customHeight="1"/>
    <row r="386" ht="12.75" hidden="1" customHeight="1"/>
    <row r="387" ht="12.75" hidden="1" customHeight="1"/>
    <row r="388" ht="12.75" hidden="1" customHeight="1"/>
    <row r="389" ht="12.75" hidden="1" customHeight="1"/>
    <row r="390" ht="12.75" hidden="1" customHeight="1"/>
    <row r="391" ht="12.75" hidden="1" customHeight="1"/>
    <row r="392" ht="12.75" hidden="1" customHeight="1"/>
    <row r="393" ht="12.75" hidden="1" customHeight="1"/>
    <row r="394" ht="12.75" hidden="1" customHeight="1"/>
    <row r="395" ht="12.75" hidden="1" customHeight="1"/>
    <row r="396" ht="12.75" hidden="1" customHeight="1"/>
    <row r="397" ht="12.75" hidden="1" customHeight="1"/>
    <row r="398" ht="12.75" hidden="1" customHeight="1"/>
    <row r="399" ht="12.75" hidden="1" customHeight="1"/>
    <row r="400" ht="12.75" hidden="1" customHeight="1"/>
    <row r="401" ht="12.75" hidden="1" customHeight="1"/>
    <row r="402" ht="12.75" hidden="1" customHeight="1"/>
    <row r="403" ht="12.75" hidden="1" customHeight="1"/>
    <row r="404" ht="12.75" hidden="1" customHeight="1"/>
    <row r="405" ht="12.75" hidden="1" customHeight="1"/>
    <row r="406" ht="12.75" hidden="1" customHeight="1"/>
    <row r="407" ht="12.75" hidden="1" customHeight="1"/>
    <row r="408" ht="12.75" hidden="1" customHeight="1"/>
    <row r="409" ht="12.75" hidden="1" customHeight="1"/>
    <row r="410" ht="12.75" hidden="1" customHeight="1"/>
    <row r="411" ht="12.75" hidden="1" customHeight="1"/>
    <row r="412" ht="12.75" hidden="1" customHeight="1"/>
    <row r="413" ht="12.75" hidden="1" customHeight="1"/>
    <row r="414" ht="12.75" hidden="1" customHeight="1"/>
    <row r="415" ht="12.75" hidden="1" customHeight="1"/>
    <row r="416" ht="12.75" hidden="1" customHeight="1"/>
    <row r="417" ht="12.75" hidden="1" customHeight="1"/>
    <row r="418" ht="12.75" hidden="1" customHeight="1"/>
    <row r="419" ht="12.75" hidden="1" customHeight="1"/>
    <row r="420" ht="12.75" hidden="1" customHeight="1"/>
    <row r="421" ht="12.75" hidden="1" customHeight="1"/>
    <row r="422" ht="12.75" hidden="1" customHeight="1"/>
    <row r="423" ht="12.75" hidden="1" customHeight="1"/>
    <row r="424" ht="12.75" hidden="1" customHeight="1"/>
    <row r="425" ht="12.75" hidden="1" customHeight="1"/>
    <row r="426" ht="12.75" hidden="1" customHeight="1"/>
    <row r="427" ht="12.75" hidden="1" customHeight="1"/>
    <row r="428" ht="12.75" hidden="1" customHeight="1"/>
    <row r="429" ht="12.75" hidden="1" customHeight="1"/>
    <row r="430" ht="12.75" hidden="1" customHeight="1"/>
    <row r="431" ht="12.75" hidden="1" customHeight="1"/>
    <row r="432" ht="12.75" hidden="1" customHeight="1"/>
    <row r="433" ht="12.75" hidden="1" customHeight="1"/>
    <row r="434" ht="12.75" hidden="1" customHeight="1"/>
    <row r="435" ht="12.75" hidden="1" customHeight="1"/>
    <row r="436" ht="12.75" hidden="1" customHeight="1"/>
    <row r="437" ht="12.75" hidden="1" customHeight="1"/>
    <row r="438" ht="12.75" hidden="1" customHeight="1"/>
    <row r="439" ht="12.75" hidden="1" customHeight="1"/>
    <row r="440" ht="12.75" hidden="1" customHeight="1"/>
    <row r="441" ht="12.75" hidden="1" customHeight="1"/>
    <row r="442" ht="12.75" hidden="1" customHeight="1"/>
    <row r="443" ht="12.75" hidden="1" customHeight="1"/>
    <row r="444" ht="12.75" hidden="1" customHeight="1"/>
    <row r="445" ht="12.75" hidden="1" customHeight="1"/>
    <row r="446" ht="12.75" hidden="1" customHeight="1"/>
    <row r="447" ht="12.75" hidden="1" customHeight="1"/>
    <row r="448" ht="12.75" hidden="1" customHeight="1"/>
    <row r="449" ht="12.75" hidden="1" customHeight="1"/>
    <row r="450" ht="12.75" hidden="1" customHeight="1"/>
    <row r="451" ht="12.75" hidden="1" customHeight="1"/>
    <row r="452" ht="12.75" hidden="1" customHeight="1"/>
    <row r="453" ht="12.75" hidden="1" customHeight="1"/>
    <row r="454" ht="12.75" hidden="1" customHeight="1"/>
    <row r="455" ht="12.75" hidden="1" customHeight="1"/>
    <row r="456" ht="12.75" hidden="1" customHeight="1"/>
    <row r="457" ht="12.75" hidden="1" customHeight="1"/>
    <row r="458" ht="12.75" hidden="1" customHeight="1"/>
    <row r="459" ht="12.75" hidden="1" customHeight="1"/>
    <row r="460" ht="12.75" hidden="1" customHeight="1"/>
    <row r="461" ht="12.75" hidden="1" customHeight="1"/>
    <row r="462" ht="12.75" hidden="1" customHeight="1"/>
    <row r="463" ht="12.75" hidden="1" customHeight="1"/>
    <row r="464" ht="12.75" hidden="1" customHeight="1"/>
    <row r="465" ht="12.75" hidden="1" customHeight="1"/>
    <row r="466" ht="12.75" hidden="1" customHeight="1"/>
    <row r="467" ht="12.75" hidden="1" customHeight="1"/>
    <row r="468" ht="12.75" hidden="1" customHeight="1"/>
    <row r="469" ht="12.75" hidden="1" customHeight="1"/>
    <row r="470" ht="12.75" hidden="1" customHeight="1"/>
    <row r="471" ht="12.75" hidden="1" customHeight="1"/>
    <row r="472" ht="12.75" hidden="1" customHeight="1"/>
    <row r="473" ht="12.75" hidden="1" customHeight="1"/>
    <row r="474" ht="12.75" hidden="1" customHeight="1"/>
    <row r="475" ht="12.75" hidden="1" customHeight="1"/>
    <row r="476" ht="12.75" hidden="1" customHeight="1"/>
    <row r="477" ht="12.75" hidden="1" customHeight="1"/>
    <row r="478" ht="12.75" hidden="1" customHeight="1"/>
    <row r="479" ht="12.75" hidden="1" customHeight="1"/>
    <row r="480" ht="12.75" hidden="1" customHeight="1"/>
    <row r="481" ht="12.75" hidden="1" customHeight="1"/>
    <row r="482" ht="12.75" hidden="1" customHeight="1"/>
    <row r="483" ht="12.75" hidden="1" customHeight="1"/>
    <row r="484" ht="12.75" hidden="1" customHeight="1"/>
    <row r="485" ht="12.75" hidden="1" customHeight="1"/>
    <row r="486" ht="12.75" hidden="1" customHeight="1"/>
    <row r="487" ht="12.75" hidden="1" customHeight="1"/>
    <row r="488" ht="12.75" hidden="1" customHeight="1"/>
    <row r="489" ht="12.75" hidden="1" customHeight="1"/>
    <row r="490" ht="12.75" hidden="1" customHeight="1"/>
    <row r="491" ht="12.75" hidden="1" customHeight="1"/>
    <row r="492" ht="12.75" hidden="1" customHeight="1"/>
    <row r="493" ht="12.75" hidden="1" customHeight="1"/>
    <row r="494" ht="12.75" hidden="1" customHeight="1"/>
    <row r="495" ht="12.75" hidden="1" customHeight="1"/>
    <row r="496" ht="12.75" hidden="1" customHeight="1"/>
    <row r="497" ht="12.75" hidden="1" customHeight="1"/>
    <row r="498" ht="12.75" hidden="1" customHeight="1"/>
    <row r="499" ht="12.75" hidden="1" customHeight="1"/>
    <row r="500" ht="12.75" hidden="1" customHeight="1"/>
    <row r="501" ht="12.75" hidden="1" customHeight="1"/>
    <row r="502" ht="12.75" hidden="1" customHeight="1"/>
    <row r="503" ht="12.75" hidden="1" customHeight="1"/>
    <row r="504" ht="12.75" hidden="1" customHeight="1"/>
    <row r="505" ht="12.75" hidden="1" customHeight="1"/>
    <row r="506" ht="12.75" hidden="1" customHeight="1"/>
    <row r="507" ht="12.75" hidden="1" customHeight="1"/>
    <row r="508" ht="12.75" hidden="1" customHeight="1"/>
    <row r="509" ht="12.75" hidden="1" customHeight="1"/>
    <row r="510" ht="12.75" hidden="1" customHeight="1"/>
    <row r="511" ht="12.75" hidden="1" customHeight="1"/>
    <row r="512" ht="12.75" hidden="1" customHeight="1"/>
    <row r="513" ht="12.75" hidden="1" customHeight="1"/>
    <row r="514" ht="12.75" hidden="1" customHeight="1"/>
    <row r="515" ht="12.75" hidden="1" customHeight="1"/>
    <row r="516" ht="12.75" hidden="1" customHeight="1"/>
    <row r="517" ht="12.75" hidden="1" customHeight="1"/>
    <row r="518" ht="12.75" hidden="1" customHeight="1"/>
    <row r="519" ht="12.75" hidden="1" customHeight="1"/>
    <row r="520" ht="12.75" hidden="1" customHeight="1"/>
    <row r="521" ht="12.75" hidden="1" customHeight="1"/>
    <row r="522" ht="12.75" hidden="1" customHeight="1"/>
    <row r="523" ht="12.75" hidden="1" customHeight="1"/>
    <row r="524" ht="12.75" hidden="1" customHeight="1"/>
    <row r="525" ht="12.75" hidden="1" customHeight="1"/>
    <row r="526" ht="12.75" hidden="1" customHeight="1"/>
    <row r="527" ht="12.75" hidden="1" customHeight="1"/>
    <row r="528" ht="12.75" hidden="1" customHeight="1"/>
    <row r="529" ht="12.75" hidden="1" customHeight="1"/>
    <row r="530" ht="12.75" hidden="1" customHeight="1"/>
    <row r="531" ht="12.75" hidden="1" customHeight="1"/>
    <row r="532" ht="12.75" hidden="1" customHeight="1"/>
    <row r="533" ht="12.75" hidden="1" customHeight="1"/>
    <row r="534" ht="12.75" hidden="1" customHeight="1"/>
    <row r="535" ht="12.75" hidden="1" customHeight="1"/>
    <row r="536" ht="12.75" hidden="1" customHeight="1"/>
    <row r="537" ht="12.75" hidden="1" customHeight="1"/>
    <row r="538" ht="12.75" hidden="1" customHeight="1"/>
    <row r="539" ht="12.75" hidden="1" customHeight="1"/>
    <row r="540" ht="12.75" hidden="1" customHeight="1"/>
    <row r="541" ht="12.75" hidden="1" customHeight="1"/>
    <row r="542" ht="12.75" hidden="1" customHeight="1"/>
    <row r="543" ht="12.75" hidden="1" customHeight="1"/>
    <row r="544" ht="12.75" hidden="1" customHeight="1"/>
    <row r="545" ht="12.75" hidden="1" customHeight="1"/>
    <row r="546" ht="12.75" hidden="1" customHeight="1"/>
    <row r="547" ht="12.75" hidden="1" customHeight="1"/>
    <row r="548" ht="12.75" hidden="1" customHeight="1"/>
    <row r="549" ht="12.75" hidden="1" customHeight="1"/>
    <row r="550" ht="12.75" hidden="1" customHeight="1"/>
    <row r="551" ht="12.75" hidden="1" customHeight="1"/>
    <row r="552" ht="12.75" hidden="1" customHeight="1"/>
    <row r="553" ht="12.75" hidden="1" customHeight="1"/>
    <row r="554" ht="12.75" hidden="1" customHeight="1"/>
    <row r="555" ht="12.75" hidden="1" customHeight="1"/>
    <row r="556" ht="12.75" hidden="1" customHeight="1"/>
    <row r="557" ht="12.75" hidden="1" customHeight="1"/>
    <row r="558" ht="12.75" hidden="1" customHeight="1"/>
    <row r="559" ht="12.75" hidden="1" customHeight="1"/>
    <row r="560" ht="12.75" hidden="1" customHeight="1"/>
    <row r="561" ht="12.75" hidden="1" customHeight="1"/>
    <row r="562" ht="12.75" hidden="1" customHeight="1"/>
    <row r="563" ht="12.75" hidden="1" customHeight="1"/>
    <row r="564" ht="12.75" hidden="1" customHeight="1"/>
    <row r="565" ht="12.75" hidden="1" customHeight="1"/>
    <row r="566" ht="12.75" hidden="1" customHeight="1"/>
    <row r="567" ht="12.75" hidden="1" customHeight="1"/>
    <row r="568" ht="12.75" hidden="1" customHeight="1"/>
    <row r="569" ht="12.75" hidden="1" customHeight="1"/>
    <row r="570" ht="12.75" hidden="1" customHeight="1"/>
    <row r="571" ht="12.75" hidden="1" customHeight="1"/>
    <row r="572" ht="12.75" hidden="1" customHeight="1"/>
    <row r="573" ht="12.75" hidden="1" customHeight="1"/>
    <row r="574" ht="12.75" hidden="1" customHeight="1"/>
    <row r="575" ht="12.75" hidden="1" customHeight="1"/>
    <row r="576" ht="12.75" hidden="1" customHeight="1"/>
    <row r="577" ht="12.75" hidden="1" customHeight="1"/>
    <row r="578" ht="12.75" hidden="1" customHeight="1"/>
    <row r="579" ht="12.75" hidden="1" customHeight="1"/>
    <row r="580" ht="12.75" hidden="1" customHeight="1"/>
    <row r="581" ht="12.75" hidden="1" customHeight="1"/>
    <row r="582" ht="12.75" hidden="1" customHeight="1"/>
    <row r="583" ht="12.75" hidden="1" customHeight="1"/>
    <row r="584" ht="12.75" hidden="1" customHeight="1"/>
    <row r="585" ht="12.75" hidden="1" customHeight="1"/>
    <row r="586" ht="12.75" hidden="1" customHeight="1"/>
    <row r="587" ht="12.75" hidden="1" customHeight="1"/>
    <row r="588" ht="12.75" hidden="1" customHeight="1"/>
    <row r="589" ht="12.75" hidden="1" customHeight="1"/>
    <row r="590" ht="12.75" hidden="1" customHeight="1"/>
    <row r="591" ht="12.75" hidden="1" customHeight="1"/>
    <row r="592" ht="12.75" hidden="1" customHeight="1"/>
    <row r="593" ht="12.75" hidden="1" customHeight="1"/>
    <row r="594" ht="12.75" hidden="1" customHeight="1"/>
    <row r="595" ht="12.75" hidden="1" customHeight="1"/>
    <row r="596" ht="12.75" hidden="1" customHeight="1"/>
    <row r="597" ht="12.75" hidden="1" customHeight="1"/>
    <row r="598" ht="12.75" hidden="1" customHeight="1"/>
    <row r="599" ht="12.75" hidden="1" customHeight="1"/>
    <row r="600" ht="12.75" hidden="1" customHeight="1"/>
    <row r="601" ht="12.75" hidden="1" customHeight="1"/>
    <row r="602" ht="12.75" hidden="1" customHeight="1"/>
    <row r="603" ht="12.75" hidden="1" customHeight="1"/>
    <row r="604" ht="12.75" hidden="1" customHeight="1"/>
    <row r="605" ht="12.75" hidden="1" customHeight="1"/>
    <row r="606" ht="12.75" hidden="1" customHeight="1"/>
    <row r="607" ht="12.75" hidden="1" customHeight="1"/>
    <row r="608" ht="12.75" hidden="1" customHeight="1"/>
    <row r="609" ht="12.75" hidden="1" customHeight="1"/>
    <row r="610" ht="12.75" hidden="1" customHeight="1"/>
    <row r="611" ht="12.75" hidden="1" customHeight="1"/>
    <row r="612" ht="12.75" hidden="1" customHeight="1"/>
    <row r="613" ht="12.75" hidden="1" customHeight="1"/>
    <row r="614" ht="12.75" hidden="1" customHeight="1"/>
    <row r="615" ht="12.75" hidden="1" customHeight="1"/>
    <row r="616" ht="12.75" hidden="1" customHeight="1"/>
    <row r="617" ht="12.75" hidden="1" customHeight="1"/>
    <row r="618" ht="12.75" hidden="1" customHeight="1"/>
    <row r="619" ht="12.75" hidden="1" customHeight="1"/>
    <row r="620" ht="12.75" hidden="1" customHeight="1"/>
    <row r="621" ht="12.75" hidden="1" customHeight="1"/>
    <row r="622" ht="12.75" hidden="1" customHeight="1"/>
    <row r="623" ht="12.75" hidden="1" customHeight="1"/>
    <row r="624" ht="12.75" hidden="1" customHeight="1"/>
    <row r="625" ht="12.75" hidden="1" customHeight="1"/>
    <row r="626" ht="12.75" hidden="1" customHeight="1"/>
    <row r="627" ht="12.75" hidden="1" customHeight="1"/>
    <row r="628" ht="12.75" hidden="1" customHeight="1"/>
    <row r="629" ht="12.75" hidden="1" customHeight="1"/>
    <row r="630" ht="12.75" hidden="1" customHeight="1"/>
    <row r="631" ht="12.75" hidden="1" customHeight="1"/>
    <row r="632" ht="12.75" hidden="1" customHeight="1"/>
    <row r="633" ht="12.75" hidden="1" customHeight="1"/>
    <row r="634" ht="12.75" hidden="1" customHeight="1"/>
    <row r="635" ht="12.75" hidden="1" customHeight="1"/>
    <row r="636" ht="12.75" hidden="1" customHeight="1"/>
    <row r="637" ht="12.75" hidden="1" customHeight="1"/>
    <row r="638" ht="12.75" hidden="1" customHeight="1"/>
    <row r="639" ht="12.75" hidden="1" customHeight="1"/>
    <row r="640" ht="12.75" hidden="1" customHeight="1"/>
    <row r="641" ht="12.75" hidden="1" customHeight="1"/>
    <row r="642" ht="12.75" hidden="1" customHeight="1"/>
    <row r="643" ht="12.75" hidden="1" customHeight="1"/>
    <row r="644" ht="12.75" hidden="1" customHeight="1"/>
    <row r="645" ht="12.75" hidden="1" customHeight="1"/>
    <row r="646" ht="12.75" hidden="1" customHeight="1"/>
    <row r="647" ht="12.75" hidden="1" customHeight="1"/>
    <row r="648" ht="12.75" hidden="1" customHeight="1"/>
    <row r="649" ht="12.75" hidden="1" customHeight="1"/>
    <row r="650" ht="12.75" hidden="1" customHeight="1"/>
    <row r="651" ht="12.75" hidden="1" customHeight="1"/>
    <row r="652" ht="12.75" hidden="1" customHeight="1"/>
    <row r="653" ht="12.75" hidden="1" customHeight="1"/>
    <row r="654" ht="12.75" hidden="1" customHeight="1"/>
    <row r="655" ht="12.75" hidden="1" customHeight="1"/>
    <row r="656" ht="12.75" hidden="1" customHeight="1"/>
    <row r="657" ht="12.75" hidden="1" customHeight="1"/>
    <row r="658" ht="12.75" hidden="1" customHeight="1"/>
    <row r="659" ht="12.75" hidden="1" customHeight="1"/>
    <row r="660" ht="12.75" hidden="1" customHeight="1"/>
    <row r="661" ht="12.75" hidden="1" customHeight="1"/>
    <row r="662" ht="12.75" hidden="1" customHeight="1"/>
    <row r="663" ht="12.75" hidden="1" customHeight="1"/>
    <row r="664" ht="12.75" hidden="1" customHeight="1"/>
    <row r="665" ht="12.75" hidden="1" customHeight="1"/>
    <row r="666" ht="12.75" hidden="1" customHeight="1"/>
    <row r="667" ht="12.75" hidden="1" customHeight="1"/>
    <row r="668" ht="12.75" hidden="1" customHeight="1"/>
    <row r="669" ht="12.75" hidden="1" customHeight="1"/>
    <row r="670" ht="12.75" hidden="1" customHeight="1"/>
    <row r="671" ht="12.75" hidden="1" customHeight="1"/>
    <row r="672" ht="12.75" hidden="1" customHeight="1"/>
    <row r="673" ht="12.75" hidden="1" customHeight="1"/>
    <row r="674" ht="12.75" hidden="1" customHeight="1"/>
    <row r="675" ht="12.75" hidden="1" customHeight="1"/>
    <row r="676" ht="12.75" hidden="1" customHeight="1"/>
    <row r="677" ht="12.75" hidden="1" customHeight="1"/>
    <row r="678" ht="12.75" hidden="1" customHeight="1"/>
    <row r="679" ht="12.75" hidden="1" customHeight="1"/>
    <row r="680" ht="12.75" hidden="1" customHeight="1"/>
    <row r="681" ht="12.75" hidden="1" customHeight="1"/>
    <row r="682" ht="12.75" hidden="1" customHeight="1"/>
    <row r="683" ht="12.75" hidden="1" customHeight="1"/>
    <row r="684" ht="12.75" hidden="1" customHeight="1"/>
    <row r="685" ht="12.75" hidden="1" customHeight="1"/>
    <row r="686" ht="12.75" hidden="1" customHeight="1"/>
    <row r="687" ht="12.75" hidden="1" customHeight="1"/>
    <row r="688" ht="12.75" hidden="1" customHeight="1"/>
    <row r="689" ht="12.75" hidden="1" customHeight="1"/>
    <row r="690" ht="12.75" hidden="1" customHeight="1"/>
    <row r="691" ht="12.75" hidden="1" customHeight="1"/>
    <row r="692" ht="12.75" hidden="1" customHeight="1"/>
    <row r="693" ht="12.75" hidden="1" customHeight="1"/>
    <row r="694" ht="12.75" hidden="1" customHeight="1"/>
    <row r="695" ht="12.75" hidden="1" customHeight="1"/>
    <row r="696" ht="12.75" hidden="1" customHeight="1"/>
    <row r="697" ht="12.75" hidden="1" customHeight="1"/>
    <row r="698" ht="12.75" hidden="1" customHeight="1"/>
    <row r="699" ht="12.75" hidden="1" customHeight="1"/>
    <row r="700" ht="12.75" hidden="1" customHeight="1"/>
    <row r="701" ht="12.75" hidden="1" customHeight="1"/>
    <row r="702" ht="12.75" hidden="1" customHeight="1"/>
    <row r="703" ht="12.75" hidden="1" customHeight="1"/>
    <row r="704" ht="12.75" hidden="1" customHeight="1"/>
    <row r="705" ht="12.75" hidden="1" customHeight="1"/>
    <row r="706" ht="12.75" hidden="1" customHeight="1"/>
    <row r="707" ht="12.75" hidden="1" customHeight="1"/>
    <row r="708" ht="12.75" hidden="1" customHeight="1"/>
    <row r="709" ht="12.75" hidden="1" customHeight="1"/>
    <row r="710" ht="12.75" hidden="1" customHeight="1"/>
    <row r="711" ht="12.75" hidden="1" customHeight="1"/>
    <row r="712" ht="12.75" hidden="1" customHeight="1"/>
    <row r="713" ht="12.75" hidden="1" customHeight="1"/>
    <row r="714" ht="12.75" hidden="1" customHeight="1"/>
    <row r="715" ht="12.75" hidden="1" customHeight="1"/>
    <row r="716" ht="12.75" hidden="1" customHeight="1"/>
    <row r="717" ht="12.75" hidden="1" customHeight="1"/>
    <row r="718" ht="12.75" hidden="1" customHeight="1"/>
    <row r="719" ht="12.75" hidden="1" customHeight="1"/>
    <row r="720" ht="12.75" hidden="1" customHeight="1"/>
    <row r="721" ht="12.75" hidden="1" customHeight="1"/>
    <row r="722" ht="12.75" hidden="1" customHeight="1"/>
    <row r="723" ht="12.75" hidden="1" customHeight="1"/>
    <row r="724" ht="12.75" hidden="1" customHeight="1"/>
    <row r="725" ht="12.75" hidden="1" customHeight="1"/>
    <row r="726" ht="12.75" hidden="1" customHeight="1"/>
    <row r="727" ht="12.75" hidden="1" customHeight="1"/>
    <row r="728" ht="12.75" hidden="1" customHeight="1"/>
    <row r="729" ht="12.75" hidden="1" customHeight="1"/>
    <row r="730" ht="12.75" hidden="1" customHeight="1"/>
    <row r="731" ht="12.75" hidden="1" customHeight="1"/>
    <row r="732" ht="12.75" hidden="1" customHeight="1"/>
    <row r="733" ht="12.75" hidden="1" customHeight="1"/>
    <row r="734" ht="12.75" hidden="1" customHeight="1"/>
    <row r="735" ht="12.75" hidden="1" customHeight="1"/>
    <row r="736" ht="12.75" hidden="1" customHeight="1"/>
    <row r="737" ht="12.75" hidden="1" customHeight="1"/>
    <row r="738" ht="12.75" hidden="1" customHeight="1"/>
    <row r="739" ht="12.75" hidden="1" customHeight="1"/>
    <row r="740" ht="12.75" hidden="1" customHeight="1"/>
    <row r="741" ht="12.75" hidden="1" customHeight="1"/>
    <row r="742" ht="12.75" hidden="1" customHeight="1"/>
    <row r="743" ht="12.75" hidden="1" customHeight="1"/>
    <row r="744" ht="12.75" hidden="1" customHeight="1"/>
    <row r="745" ht="12.75" hidden="1" customHeight="1"/>
    <row r="746" ht="12.75" hidden="1" customHeight="1"/>
    <row r="747" ht="12.75" hidden="1" customHeight="1"/>
    <row r="748" ht="12.75" hidden="1" customHeight="1"/>
    <row r="749" ht="12.75" hidden="1" customHeight="1"/>
    <row r="750" ht="12.75" hidden="1" customHeight="1"/>
    <row r="751" ht="12.75" hidden="1" customHeight="1"/>
    <row r="752" ht="12.75" hidden="1" customHeight="1"/>
    <row r="753" ht="12.75" hidden="1" customHeight="1"/>
    <row r="754" ht="12.75" hidden="1" customHeight="1"/>
    <row r="755" ht="12.75" hidden="1" customHeight="1"/>
    <row r="756" ht="12.75" hidden="1" customHeight="1"/>
    <row r="757" ht="12.75" hidden="1" customHeight="1"/>
    <row r="758" ht="12.75" hidden="1" customHeight="1"/>
    <row r="759" ht="12.75" hidden="1" customHeight="1"/>
    <row r="760" ht="12.75" hidden="1" customHeight="1"/>
    <row r="761" ht="12.75" hidden="1" customHeight="1"/>
    <row r="762" ht="12.75" hidden="1" customHeight="1"/>
    <row r="763" ht="12.75" hidden="1" customHeight="1"/>
    <row r="764" ht="12.75" hidden="1" customHeight="1"/>
    <row r="765" ht="12.75" hidden="1" customHeight="1"/>
    <row r="766" ht="12.75" hidden="1" customHeight="1"/>
    <row r="767" ht="12.75" hidden="1" customHeight="1"/>
    <row r="768" ht="12.75" hidden="1" customHeight="1"/>
    <row r="769" ht="12.75" hidden="1" customHeight="1"/>
    <row r="770" ht="12.75" hidden="1" customHeight="1"/>
    <row r="771" ht="12.75" hidden="1" customHeight="1"/>
    <row r="772" ht="12.75" hidden="1" customHeight="1"/>
    <row r="773" ht="12.75" hidden="1" customHeight="1"/>
    <row r="774" ht="12.75" hidden="1" customHeight="1"/>
    <row r="775" ht="12.75" hidden="1" customHeight="1"/>
    <row r="776" ht="12.75" hidden="1" customHeight="1"/>
    <row r="777" ht="12.75" hidden="1" customHeight="1"/>
    <row r="778" ht="12.75" hidden="1" customHeight="1"/>
    <row r="779" ht="12.75" hidden="1" customHeight="1"/>
    <row r="780" ht="12.75" hidden="1" customHeight="1"/>
    <row r="781" ht="12.75" hidden="1" customHeight="1"/>
    <row r="782" ht="12.75" hidden="1" customHeight="1"/>
    <row r="783" ht="12.75" hidden="1" customHeight="1"/>
    <row r="784" ht="12.75" hidden="1" customHeight="1"/>
    <row r="785" ht="12.75" hidden="1" customHeight="1"/>
    <row r="786" ht="12.75" hidden="1" customHeight="1"/>
    <row r="787" ht="12.75" hidden="1" customHeight="1"/>
    <row r="788" ht="12.75" hidden="1" customHeight="1"/>
    <row r="789" ht="12.75" hidden="1" customHeight="1"/>
    <row r="790" ht="12.75" hidden="1" customHeight="1"/>
    <row r="791" ht="12.75" hidden="1" customHeight="1"/>
    <row r="792" ht="12.75" hidden="1" customHeight="1"/>
    <row r="793" ht="12.75" hidden="1" customHeight="1"/>
    <row r="794" ht="12.75" hidden="1" customHeight="1"/>
    <row r="795" ht="12.75" hidden="1" customHeight="1"/>
    <row r="796" ht="12.75" hidden="1" customHeight="1"/>
    <row r="797" ht="12.75" hidden="1" customHeight="1"/>
    <row r="798" ht="12.75" hidden="1" customHeight="1"/>
    <row r="799" ht="12.75" hidden="1" customHeight="1"/>
    <row r="800" ht="12.75" hidden="1" customHeight="1"/>
    <row r="801" ht="12.75" hidden="1" customHeight="1"/>
    <row r="802" ht="12.75" hidden="1" customHeight="1"/>
    <row r="803" ht="12.75" hidden="1" customHeight="1"/>
    <row r="804" ht="12.75" hidden="1" customHeight="1"/>
    <row r="805" ht="12.75" hidden="1" customHeight="1"/>
    <row r="806" ht="12.75" hidden="1" customHeight="1"/>
    <row r="807" ht="12.75" hidden="1" customHeight="1"/>
    <row r="808" ht="12.75" hidden="1" customHeight="1"/>
    <row r="809" ht="12.75" hidden="1" customHeight="1"/>
    <row r="810" ht="12.75" hidden="1" customHeight="1"/>
    <row r="811" ht="12.75" hidden="1" customHeight="1"/>
    <row r="812" ht="12.75" hidden="1" customHeight="1"/>
    <row r="813" ht="12.75" hidden="1" customHeight="1"/>
    <row r="814" ht="12.75" hidden="1" customHeight="1"/>
    <row r="815" ht="12.75" hidden="1" customHeight="1"/>
    <row r="816" ht="12.75" hidden="1" customHeight="1"/>
    <row r="817" ht="12.75" hidden="1" customHeight="1"/>
    <row r="818" ht="12.75" hidden="1" customHeight="1"/>
    <row r="819" ht="12.75" hidden="1" customHeight="1"/>
    <row r="820" ht="12.75" hidden="1" customHeight="1"/>
    <row r="821" ht="12.75" hidden="1" customHeight="1"/>
    <row r="822" ht="12.75" hidden="1" customHeight="1"/>
    <row r="823" ht="12.75" hidden="1" customHeight="1"/>
    <row r="824" ht="12.75" hidden="1" customHeight="1"/>
    <row r="825" ht="12.75" hidden="1" customHeight="1"/>
    <row r="826" ht="12.75" hidden="1" customHeight="1"/>
    <row r="827" ht="12.75" hidden="1" customHeight="1"/>
    <row r="828" ht="12.75" hidden="1" customHeight="1"/>
    <row r="829" ht="12.75" hidden="1" customHeight="1"/>
    <row r="830" ht="12.75" hidden="1" customHeight="1"/>
    <row r="831" ht="12.75" hidden="1" customHeight="1"/>
    <row r="832" ht="12.75" hidden="1" customHeight="1"/>
    <row r="833" ht="12.75" hidden="1" customHeight="1"/>
    <row r="834" ht="12.75" hidden="1" customHeight="1"/>
    <row r="835" ht="12.75" hidden="1" customHeight="1"/>
    <row r="836" ht="12.75" hidden="1" customHeight="1"/>
    <row r="837" ht="12.75" hidden="1" customHeight="1"/>
    <row r="838" ht="12.75" hidden="1" customHeight="1"/>
    <row r="839" ht="12.75" hidden="1" customHeight="1"/>
    <row r="840" ht="12.75" hidden="1" customHeight="1"/>
    <row r="841" ht="12.75" hidden="1" customHeight="1"/>
    <row r="842" ht="12.75" hidden="1" customHeight="1"/>
    <row r="843" ht="12.75" hidden="1" customHeight="1"/>
    <row r="844" ht="12.75" hidden="1" customHeight="1"/>
    <row r="845" ht="12.75" hidden="1" customHeight="1"/>
    <row r="846" ht="12.75" hidden="1" customHeight="1"/>
    <row r="847" ht="12.75" hidden="1" customHeight="1"/>
    <row r="848" ht="12.75" hidden="1" customHeight="1"/>
    <row r="849" ht="12.75" hidden="1" customHeight="1"/>
    <row r="850" ht="12.75" hidden="1" customHeight="1"/>
    <row r="851" ht="12.75" hidden="1" customHeight="1"/>
    <row r="852" ht="12.75" hidden="1" customHeight="1"/>
    <row r="853" ht="12.75" hidden="1" customHeight="1"/>
    <row r="854" ht="12.75" hidden="1" customHeight="1"/>
    <row r="855" ht="12.75" hidden="1" customHeight="1"/>
    <row r="856" ht="12.75" hidden="1" customHeight="1"/>
    <row r="857" ht="12.75" hidden="1" customHeight="1"/>
    <row r="858" ht="12.75" hidden="1" customHeight="1"/>
    <row r="859" ht="12.75" hidden="1" customHeight="1"/>
    <row r="860" ht="12.75" hidden="1" customHeight="1"/>
    <row r="861" ht="12.75" hidden="1" customHeight="1"/>
    <row r="862" ht="12.75" hidden="1" customHeight="1"/>
    <row r="863" ht="12.75" hidden="1" customHeight="1"/>
    <row r="864" ht="12.75" hidden="1" customHeight="1"/>
    <row r="865" ht="12.75" hidden="1" customHeight="1"/>
    <row r="866" ht="12.75" hidden="1" customHeight="1"/>
    <row r="867" ht="12.75" hidden="1" customHeight="1"/>
    <row r="868" ht="12.75" hidden="1" customHeight="1"/>
    <row r="869" ht="12.75" hidden="1" customHeight="1"/>
    <row r="870" ht="12.75" hidden="1" customHeight="1"/>
    <row r="871" ht="12.75" hidden="1" customHeight="1"/>
    <row r="872" ht="12.75" hidden="1" customHeight="1"/>
    <row r="873" ht="12.75" hidden="1" customHeight="1"/>
    <row r="874" ht="12.75" hidden="1" customHeight="1"/>
    <row r="875" ht="12.75" hidden="1" customHeight="1"/>
    <row r="876" ht="12.75" hidden="1" customHeight="1"/>
    <row r="877" ht="12.75" hidden="1" customHeight="1"/>
    <row r="878" ht="12.75" hidden="1" customHeight="1"/>
    <row r="879" ht="12.75" hidden="1" customHeight="1"/>
    <row r="880" ht="12.75" hidden="1" customHeight="1"/>
    <row r="881" ht="12.75" hidden="1" customHeight="1"/>
    <row r="882" ht="12.75" hidden="1" customHeight="1"/>
    <row r="883" ht="12.75" hidden="1" customHeight="1"/>
    <row r="884" ht="12.75" hidden="1" customHeight="1"/>
    <row r="885" ht="12.75" hidden="1" customHeight="1"/>
    <row r="886" ht="12.75" hidden="1" customHeight="1"/>
    <row r="887" ht="12.75" hidden="1" customHeight="1"/>
    <row r="888" ht="12.75" hidden="1" customHeight="1"/>
    <row r="889" ht="12.75" hidden="1" customHeight="1"/>
    <row r="890" ht="12.75" hidden="1" customHeight="1"/>
    <row r="891" ht="12.75" hidden="1" customHeight="1"/>
    <row r="892" ht="12.75" hidden="1" customHeight="1"/>
    <row r="893" ht="12.75" hidden="1" customHeight="1"/>
    <row r="894" ht="12.75" hidden="1" customHeight="1"/>
    <row r="895" ht="12.75" hidden="1" customHeight="1"/>
    <row r="896" ht="12.75" hidden="1" customHeight="1"/>
    <row r="897" ht="12.75" hidden="1" customHeight="1"/>
    <row r="898" ht="12.75" hidden="1" customHeight="1"/>
    <row r="899" ht="12.75" hidden="1" customHeight="1"/>
    <row r="900" ht="12.75" hidden="1" customHeight="1"/>
    <row r="901" ht="12.75" hidden="1" customHeight="1"/>
    <row r="902" ht="12.75" hidden="1" customHeight="1"/>
    <row r="903" ht="12.75" hidden="1" customHeight="1"/>
    <row r="904" ht="12.75" hidden="1" customHeight="1"/>
    <row r="905" ht="12.75" hidden="1" customHeight="1"/>
    <row r="906" ht="12.75" hidden="1" customHeight="1"/>
    <row r="907" ht="12.75" hidden="1" customHeight="1"/>
    <row r="908" ht="12.75" hidden="1" customHeight="1"/>
    <row r="909" ht="12.75" hidden="1" customHeight="1"/>
    <row r="910" ht="12.75" hidden="1" customHeight="1"/>
    <row r="911" ht="12.75" hidden="1" customHeight="1"/>
    <row r="912" ht="12.75" hidden="1" customHeight="1"/>
    <row r="913" ht="12.75" hidden="1" customHeight="1"/>
    <row r="914" ht="12.75" hidden="1" customHeight="1"/>
    <row r="915" ht="12.75" hidden="1" customHeight="1"/>
    <row r="916" ht="12.75" hidden="1" customHeight="1"/>
    <row r="917" ht="12.75" hidden="1" customHeight="1"/>
    <row r="918" ht="12.75" hidden="1" customHeight="1"/>
    <row r="919" ht="12.75" hidden="1" customHeight="1"/>
    <row r="920" ht="12.75" hidden="1" customHeight="1"/>
    <row r="921" ht="12.75" hidden="1" customHeight="1"/>
    <row r="922" ht="12.75" hidden="1" customHeight="1"/>
    <row r="923" ht="12.75" hidden="1" customHeight="1"/>
    <row r="924" ht="12.75" hidden="1" customHeight="1"/>
    <row r="925" ht="12.75" hidden="1" customHeight="1"/>
    <row r="926" ht="12.75" hidden="1" customHeight="1"/>
    <row r="927" ht="12.75" hidden="1" customHeight="1"/>
    <row r="928" ht="12.75" hidden="1" customHeight="1"/>
    <row r="929" ht="12.75" hidden="1" customHeight="1"/>
    <row r="930" ht="12.75" hidden="1" customHeight="1"/>
    <row r="931" ht="12.75" hidden="1" customHeight="1"/>
    <row r="932" ht="12.75" hidden="1" customHeight="1"/>
    <row r="933" ht="12.75" hidden="1" customHeight="1"/>
    <row r="934" ht="12.75" hidden="1" customHeight="1"/>
    <row r="935" ht="12.75" hidden="1" customHeight="1"/>
    <row r="936" ht="12.75" hidden="1" customHeight="1"/>
    <row r="937" ht="12.75" hidden="1" customHeight="1"/>
    <row r="938" ht="12.75" hidden="1" customHeight="1"/>
    <row r="939" ht="12.75" hidden="1" customHeight="1"/>
    <row r="940" ht="12.75" hidden="1" customHeight="1"/>
    <row r="941" ht="12.75" hidden="1" customHeight="1"/>
    <row r="942" ht="12.75" hidden="1" customHeight="1"/>
    <row r="943" ht="12.75" hidden="1" customHeight="1"/>
    <row r="944" ht="12.75" hidden="1" customHeight="1"/>
    <row r="945" ht="12.75" hidden="1" customHeight="1"/>
    <row r="946" ht="12.75" hidden="1" customHeight="1"/>
    <row r="947" ht="12.75" hidden="1" customHeight="1"/>
    <row r="948" ht="12.75" hidden="1" customHeight="1"/>
    <row r="949" ht="12.75" hidden="1" customHeight="1"/>
    <row r="950" ht="12.75" hidden="1" customHeight="1"/>
    <row r="951" ht="12.75" hidden="1" customHeight="1"/>
    <row r="952" ht="12.75" hidden="1" customHeight="1"/>
    <row r="953" ht="12.75" hidden="1" customHeight="1"/>
    <row r="954" ht="12.75" hidden="1" customHeight="1"/>
    <row r="955" ht="12.75" hidden="1" customHeight="1"/>
    <row r="956" ht="12.75" hidden="1" customHeight="1"/>
    <row r="957" ht="12.75" hidden="1" customHeight="1"/>
    <row r="958" ht="12.75" hidden="1" customHeight="1"/>
    <row r="959" ht="12.75" hidden="1" customHeight="1"/>
    <row r="960" ht="12.75" hidden="1" customHeight="1"/>
    <row r="961" ht="12.75" hidden="1" customHeight="1"/>
    <row r="962" ht="12.75" hidden="1" customHeight="1"/>
    <row r="963" ht="12.75" hidden="1" customHeight="1"/>
    <row r="964" ht="12.75" hidden="1" customHeight="1"/>
    <row r="965" ht="12.75" hidden="1" customHeight="1"/>
    <row r="966" ht="12.75" hidden="1" customHeight="1"/>
    <row r="967" ht="12.75" hidden="1" customHeight="1"/>
    <row r="968" ht="12.75" hidden="1" customHeight="1"/>
    <row r="969" ht="12.75" hidden="1" customHeight="1"/>
    <row r="970" ht="12.75" hidden="1" customHeight="1"/>
    <row r="971" ht="12.75" hidden="1" customHeight="1"/>
    <row r="972" ht="12.75" hidden="1" customHeight="1"/>
    <row r="973" ht="12.75" hidden="1" customHeight="1"/>
    <row r="974" ht="12.75" hidden="1" customHeight="1"/>
    <row r="975" ht="12.75" hidden="1" customHeight="1"/>
    <row r="976" ht="12.75" hidden="1" customHeight="1"/>
    <row r="977" ht="12.75" hidden="1" customHeight="1"/>
    <row r="978" ht="12.75" hidden="1" customHeight="1"/>
    <row r="979" ht="12.75" hidden="1" customHeight="1"/>
    <row r="980" ht="12.75" hidden="1" customHeight="1"/>
    <row r="981" ht="12.75" hidden="1" customHeight="1"/>
    <row r="982" ht="12.75" hidden="1" customHeight="1"/>
    <row r="983" ht="12.75" hidden="1" customHeight="1"/>
    <row r="984" ht="12.75" hidden="1" customHeight="1"/>
    <row r="985" ht="12.75" hidden="1" customHeight="1"/>
    <row r="986" ht="12.75" hidden="1" customHeight="1"/>
    <row r="987" ht="12.75" hidden="1" customHeight="1"/>
    <row r="988" ht="12.75" hidden="1" customHeight="1"/>
    <row r="989" ht="12.75" hidden="1" customHeight="1"/>
    <row r="990" ht="12.75" hidden="1" customHeight="1"/>
    <row r="991" ht="12.75" hidden="1" customHeight="1"/>
    <row r="992" ht="12.75" hidden="1" customHeight="1"/>
    <row r="993" ht="12.75" hidden="1" customHeight="1"/>
    <row r="994" ht="12.75" hidden="1" customHeight="1"/>
    <row r="995" ht="12.75" hidden="1" customHeight="1"/>
    <row r="996" ht="12.75" hidden="1" customHeight="1"/>
    <row r="997" ht="12.75" hidden="1" customHeight="1"/>
    <row r="998" ht="12.75" hidden="1" customHeight="1"/>
    <row r="999" ht="12.75" hidden="1" customHeight="1"/>
    <row r="1000" ht="12.75" hidden="1" customHeight="1"/>
  </sheetData>
  <autoFilter ref="D1:D1000" xr:uid="{00000000-0001-0000-0100-000000000000}">
    <filterColumn colId="0">
      <filters>
        <filter val="1"/>
        <filter val="2"/>
        <filter val="3"/>
        <filter val="4"/>
      </filters>
    </filterColumn>
  </autoFilter>
  <sortState xmlns:xlrd2="http://schemas.microsoft.com/office/spreadsheetml/2017/richdata2" ref="A3:EA53">
    <sortCondition ref="I2:I1000"/>
  </sortState>
  <mergeCells count="8">
    <mergeCell ref="DQ1:DY1"/>
    <mergeCell ref="G1:Q1"/>
    <mergeCell ref="DH1:DP1"/>
    <mergeCell ref="CU1:DG1"/>
    <mergeCell ref="R1:AH1"/>
    <mergeCell ref="AI1:BH1"/>
    <mergeCell ref="BI1:BM1"/>
    <mergeCell ref="BN1:CT1"/>
  </mergeCells>
  <conditionalFormatting sqref="C3:D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:E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defaultColWidth="12.7109375" defaultRowHeight="15" customHeight="1"/>
  <cols>
    <col min="1" max="6" width="12.7109375" customWidth="1"/>
  </cols>
  <sheetData>
    <row r="1" spans="1:8" ht="15.75" customHeight="1">
      <c r="A1" s="26" t="s">
        <v>34</v>
      </c>
      <c r="B1" s="26" t="s">
        <v>117</v>
      </c>
      <c r="C1" s="26" t="s">
        <v>118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123</v>
      </c>
    </row>
    <row r="2" spans="1:8" ht="15.75" customHeight="1">
      <c r="A2" s="26" t="s">
        <v>296</v>
      </c>
      <c r="B2" s="18">
        <v>75</v>
      </c>
      <c r="C2" s="18">
        <v>359031</v>
      </c>
      <c r="D2" s="18">
        <v>0.208895610685428</v>
      </c>
      <c r="E2" s="18">
        <v>1</v>
      </c>
      <c r="F2" s="18">
        <v>3728</v>
      </c>
      <c r="G2" s="18">
        <v>10.383504488470299</v>
      </c>
      <c r="H2" s="18">
        <v>1</v>
      </c>
    </row>
    <row r="3" spans="1:8" ht="15.75" customHeight="1">
      <c r="A3" s="26" t="s">
        <v>239</v>
      </c>
      <c r="B3" s="22"/>
      <c r="C3" s="18">
        <v>179356</v>
      </c>
      <c r="D3" s="22"/>
      <c r="E3" s="22"/>
      <c r="F3" s="18">
        <v>1000</v>
      </c>
      <c r="G3" s="18">
        <v>5.5755034679631503</v>
      </c>
      <c r="H3" s="18">
        <v>2</v>
      </c>
    </row>
    <row r="4" spans="1:8" ht="15.75" customHeight="1">
      <c r="A4" s="26" t="s">
        <v>249</v>
      </c>
      <c r="B4" s="22"/>
      <c r="C4" s="18">
        <v>235070</v>
      </c>
      <c r="D4" s="22"/>
      <c r="E4" s="22"/>
      <c r="F4" s="18">
        <v>1303</v>
      </c>
      <c r="G4" s="18">
        <v>5.54302973582337</v>
      </c>
      <c r="H4" s="18">
        <v>3</v>
      </c>
    </row>
    <row r="5" spans="1:8" ht="15.75" customHeight="1">
      <c r="A5" s="26" t="s">
        <v>255</v>
      </c>
      <c r="B5" s="22"/>
      <c r="C5" s="18">
        <v>132424</v>
      </c>
      <c r="D5" s="22"/>
      <c r="E5" s="22"/>
      <c r="F5" s="18">
        <v>652</v>
      </c>
      <c r="G5" s="18">
        <v>4.92357880746692</v>
      </c>
      <c r="H5" s="18">
        <v>4</v>
      </c>
    </row>
    <row r="6" spans="1:8" ht="15.75" customHeight="1">
      <c r="A6" s="26" t="s">
        <v>293</v>
      </c>
      <c r="B6" s="18">
        <v>14</v>
      </c>
      <c r="C6" s="18">
        <v>185701</v>
      </c>
      <c r="D6" s="18">
        <v>7.5390008669850905E-2</v>
      </c>
      <c r="E6" s="18">
        <v>3</v>
      </c>
      <c r="F6" s="18">
        <v>734</v>
      </c>
      <c r="G6" s="18">
        <v>3.9525904545479</v>
      </c>
      <c r="H6" s="18">
        <v>5</v>
      </c>
    </row>
    <row r="7" spans="1:8" ht="15.75" customHeight="1">
      <c r="A7" s="26" t="s">
        <v>287</v>
      </c>
      <c r="B7" s="18">
        <v>39</v>
      </c>
      <c r="C7" s="18">
        <v>1015912</v>
      </c>
      <c r="D7" s="18">
        <v>3.8389151816298997E-2</v>
      </c>
      <c r="E7" s="18">
        <v>9</v>
      </c>
      <c r="F7" s="18">
        <v>3956</v>
      </c>
      <c r="G7" s="18">
        <v>3.8940380662892</v>
      </c>
      <c r="H7" s="18">
        <v>6</v>
      </c>
    </row>
    <row r="8" spans="1:8" ht="15.75" customHeight="1">
      <c r="A8" s="26" t="s">
        <v>290</v>
      </c>
      <c r="B8" s="18">
        <v>66</v>
      </c>
      <c r="C8" s="18">
        <v>1384557</v>
      </c>
      <c r="D8" s="18">
        <v>4.7668676695867301E-2</v>
      </c>
      <c r="E8" s="18">
        <v>6</v>
      </c>
      <c r="F8" s="18">
        <v>5327</v>
      </c>
      <c r="G8" s="18">
        <v>3.8474400114982599</v>
      </c>
      <c r="H8" s="18">
        <v>7</v>
      </c>
    </row>
    <row r="9" spans="1:8" ht="15.75" customHeight="1">
      <c r="A9" s="26" t="s">
        <v>282</v>
      </c>
      <c r="B9" s="18">
        <v>31</v>
      </c>
      <c r="C9" s="18">
        <v>1613988</v>
      </c>
      <c r="D9" s="18">
        <v>1.9207082084872901E-2</v>
      </c>
      <c r="E9" s="18">
        <v>13</v>
      </c>
      <c r="F9" s="18">
        <v>6134</v>
      </c>
      <c r="G9" s="18">
        <v>3.8005239196326102</v>
      </c>
      <c r="H9" s="18">
        <v>8</v>
      </c>
    </row>
    <row r="10" spans="1:8" ht="15.75" customHeight="1">
      <c r="A10" s="26" t="s">
        <v>253</v>
      </c>
      <c r="B10" s="22"/>
      <c r="C10" s="18">
        <v>116976</v>
      </c>
      <c r="D10" s="22"/>
      <c r="E10" s="22"/>
      <c r="F10" s="18">
        <v>438</v>
      </c>
      <c r="G10" s="18">
        <v>3.7443578169881002</v>
      </c>
      <c r="H10" s="18">
        <v>9</v>
      </c>
    </row>
    <row r="11" spans="1:8" ht="15.75" customHeight="1">
      <c r="A11" s="26" t="s">
        <v>265</v>
      </c>
      <c r="B11" s="18">
        <v>1</v>
      </c>
      <c r="C11" s="18">
        <v>220429</v>
      </c>
      <c r="D11" s="18">
        <v>4.5366081595434298E-3</v>
      </c>
      <c r="E11" s="18">
        <v>34</v>
      </c>
      <c r="F11" s="18">
        <v>817</v>
      </c>
      <c r="G11" s="18">
        <v>3.7064088663469801</v>
      </c>
      <c r="H11" s="18">
        <v>10</v>
      </c>
    </row>
    <row r="12" spans="1:8" ht="15.75" customHeight="1">
      <c r="A12" s="26" t="s">
        <v>270</v>
      </c>
      <c r="B12" s="18">
        <v>14</v>
      </c>
      <c r="C12" s="18">
        <v>1587006</v>
      </c>
      <c r="D12" s="18">
        <v>8.8216427663159406E-3</v>
      </c>
      <c r="E12" s="18">
        <v>28</v>
      </c>
      <c r="F12" s="18">
        <v>5519</v>
      </c>
      <c r="G12" s="18">
        <v>3.4776176019498299</v>
      </c>
      <c r="H12" s="18">
        <v>11</v>
      </c>
    </row>
    <row r="13" spans="1:8" ht="15.75" customHeight="1">
      <c r="A13" s="26" t="s">
        <v>263</v>
      </c>
      <c r="B13" s="18">
        <v>3</v>
      </c>
      <c r="C13" s="18">
        <v>703064</v>
      </c>
      <c r="D13" s="18">
        <v>4.26703685581966E-3</v>
      </c>
      <c r="E13" s="18">
        <v>35</v>
      </c>
      <c r="F13" s="18">
        <v>2413</v>
      </c>
      <c r="G13" s="18">
        <v>3.4321199776976199</v>
      </c>
      <c r="H13" s="18">
        <v>12</v>
      </c>
    </row>
    <row r="14" spans="1:8" ht="15.75" customHeight="1">
      <c r="A14" s="26" t="s">
        <v>276</v>
      </c>
      <c r="B14" s="18">
        <v>6</v>
      </c>
      <c r="C14" s="18">
        <v>482884</v>
      </c>
      <c r="D14" s="18">
        <v>1.24253443891286E-2</v>
      </c>
      <c r="E14" s="18">
        <v>20</v>
      </c>
      <c r="F14" s="18">
        <v>1594</v>
      </c>
      <c r="G14" s="18">
        <v>3.3009998260451701</v>
      </c>
      <c r="H14" s="18">
        <v>13</v>
      </c>
    </row>
    <row r="15" spans="1:8" ht="15.75" customHeight="1">
      <c r="A15" s="26" t="s">
        <v>280</v>
      </c>
      <c r="B15" s="18">
        <v>11</v>
      </c>
      <c r="C15" s="18">
        <v>703389</v>
      </c>
      <c r="D15" s="18">
        <v>1.5638572681688199E-2</v>
      </c>
      <c r="E15" s="18">
        <v>15</v>
      </c>
      <c r="F15" s="18">
        <v>2205</v>
      </c>
      <c r="G15" s="18">
        <v>3.1348229784656798</v>
      </c>
      <c r="H15" s="18">
        <v>14</v>
      </c>
    </row>
    <row r="16" spans="1:8" ht="15.75" customHeight="1">
      <c r="A16" s="26" t="s">
        <v>268</v>
      </c>
      <c r="B16" s="18">
        <v>18</v>
      </c>
      <c r="C16" s="18">
        <v>2605629</v>
      </c>
      <c r="D16" s="18">
        <v>6.9081208414551697E-3</v>
      </c>
      <c r="E16" s="18">
        <v>30</v>
      </c>
      <c r="F16" s="18">
        <v>8168</v>
      </c>
      <c r="G16" s="18">
        <v>3.1347517240558802</v>
      </c>
      <c r="H16" s="18">
        <v>15</v>
      </c>
    </row>
    <row r="17" spans="1:8" ht="15.75" customHeight="1">
      <c r="A17" s="26" t="s">
        <v>288</v>
      </c>
      <c r="B17" s="18">
        <v>64</v>
      </c>
      <c r="C17" s="18">
        <v>1540674</v>
      </c>
      <c r="D17" s="18">
        <v>4.1540260950726701E-2</v>
      </c>
      <c r="E17" s="18">
        <v>8</v>
      </c>
      <c r="F17" s="18">
        <v>4808</v>
      </c>
      <c r="G17" s="18">
        <v>3.1207121039233399</v>
      </c>
      <c r="H17" s="18">
        <v>16</v>
      </c>
    </row>
    <row r="18" spans="1:8" ht="15.75" customHeight="1">
      <c r="A18" s="26" t="s">
        <v>272</v>
      </c>
      <c r="B18" s="18">
        <v>7</v>
      </c>
      <c r="C18" s="18">
        <v>736376</v>
      </c>
      <c r="D18" s="18">
        <v>9.5060132323704204E-3</v>
      </c>
      <c r="E18" s="18">
        <v>26</v>
      </c>
      <c r="F18" s="18">
        <v>2270</v>
      </c>
      <c r="G18" s="18">
        <v>3.0826642910686899</v>
      </c>
      <c r="H18" s="18">
        <v>17</v>
      </c>
    </row>
    <row r="19" spans="1:8" ht="15.75" customHeight="1">
      <c r="A19" s="26" t="s">
        <v>278</v>
      </c>
      <c r="B19" s="18">
        <v>10</v>
      </c>
      <c r="C19" s="18">
        <v>698748</v>
      </c>
      <c r="D19" s="18">
        <v>1.43113110878313E-2</v>
      </c>
      <c r="E19" s="18">
        <v>18</v>
      </c>
      <c r="F19" s="18">
        <v>2145</v>
      </c>
      <c r="G19" s="18">
        <v>3.0697762283398302</v>
      </c>
      <c r="H19" s="18">
        <v>18</v>
      </c>
    </row>
    <row r="20" spans="1:8" ht="15.75" customHeight="1">
      <c r="A20" s="26" t="s">
        <v>284</v>
      </c>
      <c r="B20" s="18">
        <v>3</v>
      </c>
      <c r="C20" s="18">
        <v>208827</v>
      </c>
      <c r="D20" s="18">
        <v>1.43659584249163E-2</v>
      </c>
      <c r="E20" s="18">
        <v>17</v>
      </c>
      <c r="F20" s="18">
        <v>606</v>
      </c>
      <c r="G20" s="18">
        <v>2.9019236018330901</v>
      </c>
      <c r="H20" s="18">
        <v>19</v>
      </c>
    </row>
    <row r="21" spans="1:8" ht="15.75" customHeight="1">
      <c r="A21" s="26" t="s">
        <v>264</v>
      </c>
      <c r="B21" s="18">
        <v>3</v>
      </c>
      <c r="C21" s="18">
        <v>251909</v>
      </c>
      <c r="D21" s="18">
        <v>1.19090623995172E-2</v>
      </c>
      <c r="E21" s="18">
        <v>22</v>
      </c>
      <c r="F21" s="18">
        <v>730</v>
      </c>
      <c r="G21" s="18">
        <v>2.8978718505491998</v>
      </c>
      <c r="H21" s="18">
        <v>20</v>
      </c>
    </row>
    <row r="22" spans="1:8" ht="15.75" customHeight="1">
      <c r="A22" s="26" t="s">
        <v>286</v>
      </c>
      <c r="B22" s="18">
        <v>36</v>
      </c>
      <c r="C22" s="18">
        <v>961530</v>
      </c>
      <c r="D22" s="18">
        <v>3.7440329474899302E-2</v>
      </c>
      <c r="E22" s="18">
        <v>10</v>
      </c>
      <c r="F22" s="18">
        <v>2600</v>
      </c>
      <c r="G22" s="18">
        <v>2.7040237954093902</v>
      </c>
      <c r="H22" s="18">
        <v>21</v>
      </c>
    </row>
    <row r="23" spans="1:8" ht="15.75" customHeight="1">
      <c r="A23" s="26" t="s">
        <v>275</v>
      </c>
      <c r="B23" s="18">
        <v>16</v>
      </c>
      <c r="C23" s="18">
        <v>1317567</v>
      </c>
      <c r="D23" s="18">
        <v>1.21435949746768E-2</v>
      </c>
      <c r="E23" s="18">
        <v>21</v>
      </c>
      <c r="F23" s="18">
        <v>3496</v>
      </c>
      <c r="G23" s="18">
        <v>2.6533755019668801</v>
      </c>
      <c r="H23" s="18">
        <v>22</v>
      </c>
    </row>
    <row r="24" spans="1:8" ht="15.75" customHeight="1">
      <c r="A24" s="26" t="s">
        <v>260</v>
      </c>
      <c r="B24" s="18">
        <v>5</v>
      </c>
      <c r="C24" s="18">
        <v>1362133</v>
      </c>
      <c r="D24" s="18">
        <v>3.6707135059498501E-3</v>
      </c>
      <c r="E24" s="18">
        <v>38</v>
      </c>
      <c r="F24" s="18">
        <v>3393</v>
      </c>
      <c r="G24" s="18">
        <v>2.4909461851375698</v>
      </c>
      <c r="H24" s="18">
        <v>23</v>
      </c>
    </row>
    <row r="25" spans="1:8" ht="15.75" customHeight="1">
      <c r="A25" s="26" t="s">
        <v>247</v>
      </c>
      <c r="B25" s="22"/>
      <c r="C25" s="18">
        <v>304399</v>
      </c>
      <c r="D25" s="22"/>
      <c r="E25" s="22"/>
      <c r="F25" s="18">
        <v>744</v>
      </c>
      <c r="G25" s="18">
        <v>2.4441604604482898</v>
      </c>
      <c r="H25" s="18">
        <v>24</v>
      </c>
    </row>
    <row r="26" spans="1:8" ht="15.75" customHeight="1">
      <c r="A26" s="26" t="s">
        <v>289</v>
      </c>
      <c r="B26" s="18">
        <v>53</v>
      </c>
      <c r="C26" s="18">
        <v>1122252</v>
      </c>
      <c r="D26" s="18">
        <v>4.7226469634270997E-2</v>
      </c>
      <c r="E26" s="18">
        <v>7</v>
      </c>
      <c r="F26" s="18">
        <v>2710</v>
      </c>
      <c r="G26" s="18">
        <v>2.4147874096013999</v>
      </c>
      <c r="H26" s="18">
        <v>25</v>
      </c>
    </row>
    <row r="27" spans="1:8" ht="15.75" customHeight="1">
      <c r="A27" s="26" t="s">
        <v>281</v>
      </c>
      <c r="B27" s="18">
        <v>75</v>
      </c>
      <c r="C27" s="18">
        <v>4289280</v>
      </c>
      <c r="D27" s="18">
        <v>1.74854521038495E-2</v>
      </c>
      <c r="E27" s="18">
        <v>14</v>
      </c>
      <c r="F27" s="18">
        <v>10024</v>
      </c>
      <c r="G27" s="18">
        <v>2.3369889585198398</v>
      </c>
      <c r="H27" s="18">
        <v>26</v>
      </c>
    </row>
    <row r="28" spans="1:8" ht="15.75" customHeight="1">
      <c r="A28" s="26" t="s">
        <v>285</v>
      </c>
      <c r="B28" s="18">
        <v>20</v>
      </c>
      <c r="C28" s="18">
        <v>692835</v>
      </c>
      <c r="D28" s="18">
        <v>2.8866901931917401E-2</v>
      </c>
      <c r="E28" s="18">
        <v>11</v>
      </c>
      <c r="F28" s="18">
        <v>1594</v>
      </c>
      <c r="G28" s="18">
        <v>2.3006920839738099</v>
      </c>
      <c r="H28" s="18">
        <v>27</v>
      </c>
    </row>
    <row r="29" spans="1:8" ht="15.75" customHeight="1">
      <c r="A29" s="26" t="s">
        <v>262</v>
      </c>
      <c r="B29" s="18">
        <v>2</v>
      </c>
      <c r="C29" s="18">
        <v>469026</v>
      </c>
      <c r="D29" s="18">
        <v>4.2641559316540997E-3</v>
      </c>
      <c r="E29" s="18">
        <v>36</v>
      </c>
      <c r="F29" s="18">
        <v>1024</v>
      </c>
      <c r="G29" s="18">
        <v>2.1832478370068999</v>
      </c>
      <c r="H29" s="18">
        <v>28</v>
      </c>
    </row>
    <row r="30" spans="1:8" ht="15.75" customHeight="1">
      <c r="A30" s="26" t="s">
        <v>292</v>
      </c>
      <c r="B30" s="18">
        <v>68</v>
      </c>
      <c r="C30" s="18">
        <v>1243456</v>
      </c>
      <c r="D30" s="18">
        <v>5.4686293684698101E-2</v>
      </c>
      <c r="E30" s="18">
        <v>4</v>
      </c>
      <c r="F30" s="18">
        <v>2701</v>
      </c>
      <c r="G30" s="18">
        <v>2.1721717535642502</v>
      </c>
      <c r="H30" s="18">
        <v>29</v>
      </c>
    </row>
    <row r="31" spans="1:8" ht="15.75" customHeight="1">
      <c r="A31" s="26" t="s">
        <v>295</v>
      </c>
      <c r="B31" s="18">
        <v>208</v>
      </c>
      <c r="C31" s="18">
        <v>2674009</v>
      </c>
      <c r="D31" s="18">
        <v>7.7785826450097906E-2</v>
      </c>
      <c r="E31" s="18">
        <v>2</v>
      </c>
      <c r="F31" s="18">
        <v>5777</v>
      </c>
      <c r="G31" s="18">
        <v>2.16042653558757</v>
      </c>
      <c r="H31" s="18">
        <v>30</v>
      </c>
    </row>
    <row r="32" spans="1:8" ht="15.75" customHeight="1">
      <c r="A32" s="26" t="s">
        <v>277</v>
      </c>
      <c r="B32" s="18">
        <v>16</v>
      </c>
      <c r="C32" s="18">
        <v>1274756</v>
      </c>
      <c r="D32" s="18">
        <v>1.2551421605389501E-2</v>
      </c>
      <c r="E32" s="18">
        <v>19</v>
      </c>
      <c r="F32" s="18">
        <v>2726</v>
      </c>
      <c r="G32" s="18">
        <v>2.13844845601824</v>
      </c>
      <c r="H32" s="18">
        <v>31</v>
      </c>
    </row>
    <row r="33" spans="1:8" ht="15.75" customHeight="1">
      <c r="A33" s="26" t="s">
        <v>258</v>
      </c>
      <c r="B33" s="18">
        <v>1</v>
      </c>
      <c r="C33" s="18">
        <v>861351</v>
      </c>
      <c r="D33" s="18">
        <v>1.16096689967272E-3</v>
      </c>
      <c r="E33" s="18">
        <v>40</v>
      </c>
      <c r="F33" s="18">
        <v>1769</v>
      </c>
      <c r="G33" s="18">
        <v>2.05375044552104</v>
      </c>
      <c r="H33" s="18">
        <v>32</v>
      </c>
    </row>
    <row r="34" spans="1:8" ht="15.75" customHeight="1">
      <c r="A34" s="26" t="s">
        <v>241</v>
      </c>
      <c r="B34" s="22"/>
      <c r="C34" s="18">
        <v>8772631</v>
      </c>
      <c r="D34" s="22"/>
      <c r="E34" s="22"/>
      <c r="F34" s="18">
        <v>17203</v>
      </c>
      <c r="G34" s="18">
        <v>1.9609852506049701</v>
      </c>
      <c r="H34" s="18">
        <v>33</v>
      </c>
    </row>
    <row r="35" spans="1:8" ht="15.75" customHeight="1">
      <c r="A35" s="26" t="s">
        <v>259</v>
      </c>
      <c r="B35" s="18">
        <v>2</v>
      </c>
      <c r="C35" s="18">
        <v>1117092</v>
      </c>
      <c r="D35" s="18">
        <v>1.79036283493212E-3</v>
      </c>
      <c r="E35" s="18">
        <v>39</v>
      </c>
      <c r="F35" s="18">
        <v>2152</v>
      </c>
      <c r="G35" s="18">
        <v>1.9264304103869601</v>
      </c>
      <c r="H35" s="18">
        <v>34</v>
      </c>
    </row>
    <row r="36" spans="1:8" ht="15.75" customHeight="1">
      <c r="A36" s="26" t="s">
        <v>257</v>
      </c>
      <c r="B36" s="18">
        <v>1</v>
      </c>
      <c r="C36" s="18">
        <v>2803224</v>
      </c>
      <c r="D36" s="18">
        <v>3.5673210560411802E-4</v>
      </c>
      <c r="E36" s="18">
        <v>41</v>
      </c>
      <c r="F36" s="18">
        <v>5207</v>
      </c>
      <c r="G36" s="18">
        <v>1.8575040738806401</v>
      </c>
      <c r="H36" s="18">
        <v>35</v>
      </c>
    </row>
    <row r="37" spans="1:8" ht="15.75" customHeight="1">
      <c r="A37" s="26" t="s">
        <v>271</v>
      </c>
      <c r="B37" s="18">
        <v>21</v>
      </c>
      <c r="C37" s="18">
        <v>2301503</v>
      </c>
      <c r="D37" s="18">
        <v>9.1244721384243204E-3</v>
      </c>
      <c r="E37" s="18">
        <v>27</v>
      </c>
      <c r="F37" s="18">
        <v>4143</v>
      </c>
      <c r="G37" s="18">
        <v>1.80012800330914</v>
      </c>
      <c r="H37" s="18">
        <v>36</v>
      </c>
    </row>
    <row r="38" spans="1:8" ht="15.75" customHeight="1">
      <c r="A38" s="26" t="s">
        <v>250</v>
      </c>
      <c r="B38" s="22"/>
      <c r="C38" s="18">
        <v>256376</v>
      </c>
      <c r="D38" s="22"/>
      <c r="E38" s="22"/>
      <c r="F38" s="18">
        <v>440</v>
      </c>
      <c r="G38" s="18">
        <v>1.7162292882329</v>
      </c>
      <c r="H38" s="18">
        <v>37</v>
      </c>
    </row>
    <row r="39" spans="1:8" ht="15.75" customHeight="1">
      <c r="A39" s="26" t="s">
        <v>291</v>
      </c>
      <c r="B39" s="18">
        <v>82</v>
      </c>
      <c r="C39" s="18">
        <v>1676122</v>
      </c>
      <c r="D39" s="18">
        <v>4.8922453138852601E-2</v>
      </c>
      <c r="E39" s="18">
        <v>5</v>
      </c>
      <c r="F39" s="18">
        <v>2834</v>
      </c>
      <c r="G39" s="18">
        <v>1.6908077097013201</v>
      </c>
      <c r="H39" s="18">
        <v>38</v>
      </c>
    </row>
    <row r="40" spans="1:8" ht="15.75" customHeight="1">
      <c r="A40" s="26" t="s">
        <v>248</v>
      </c>
      <c r="B40" s="22"/>
      <c r="C40" s="18">
        <v>1082943</v>
      </c>
      <c r="D40" s="22"/>
      <c r="E40" s="22"/>
      <c r="F40" s="18">
        <v>1768</v>
      </c>
      <c r="G40" s="18">
        <v>1.63258823409911</v>
      </c>
      <c r="H40" s="18">
        <v>39</v>
      </c>
    </row>
    <row r="41" spans="1:8" ht="15.75" customHeight="1">
      <c r="A41" s="26" t="s">
        <v>279</v>
      </c>
      <c r="B41" s="18">
        <v>7</v>
      </c>
      <c r="C41" s="18">
        <v>473221</v>
      </c>
      <c r="D41" s="18">
        <v>1.4792242947798099E-2</v>
      </c>
      <c r="E41" s="18">
        <v>16</v>
      </c>
      <c r="F41" s="18">
        <v>737</v>
      </c>
      <c r="G41" s="18">
        <v>1.5574118646467501</v>
      </c>
      <c r="H41" s="18">
        <v>40</v>
      </c>
    </row>
    <row r="42" spans="1:8" ht="15.75" customHeight="1">
      <c r="A42" s="26" t="s">
        <v>243</v>
      </c>
      <c r="B42" s="22"/>
      <c r="C42" s="18">
        <v>125835</v>
      </c>
      <c r="D42" s="22"/>
      <c r="E42" s="22"/>
      <c r="F42" s="18">
        <v>184</v>
      </c>
      <c r="G42" s="18">
        <v>1.4622322883140599</v>
      </c>
      <c r="H42" s="18">
        <v>41</v>
      </c>
    </row>
    <row r="43" spans="1:8" ht="15.75" customHeight="1">
      <c r="A43" s="26" t="s">
        <v>256</v>
      </c>
      <c r="B43" s="18">
        <v>2</v>
      </c>
      <c r="C43" s="18">
        <v>7475433</v>
      </c>
      <c r="D43" s="18">
        <v>2.6754303061775803E-4</v>
      </c>
      <c r="E43" s="18">
        <v>42</v>
      </c>
      <c r="F43" s="18">
        <v>10836</v>
      </c>
      <c r="G43" s="18">
        <v>1.44954813988701</v>
      </c>
      <c r="H43" s="18">
        <v>42</v>
      </c>
    </row>
    <row r="44" spans="1:8" ht="15.75" customHeight="1">
      <c r="A44" s="26" t="s">
        <v>283</v>
      </c>
      <c r="B44" s="18">
        <v>58</v>
      </c>
      <c r="C44" s="18">
        <v>2524302</v>
      </c>
      <c r="D44" s="18">
        <v>2.2976648594344101E-2</v>
      </c>
      <c r="E44" s="18">
        <v>12</v>
      </c>
      <c r="F44" s="18">
        <v>3592</v>
      </c>
      <c r="G44" s="18">
        <v>1.4229676163945499</v>
      </c>
      <c r="H44" s="18">
        <v>43</v>
      </c>
    </row>
    <row r="45" spans="1:8" ht="15.75" customHeight="1">
      <c r="A45" s="26" t="s">
        <v>266</v>
      </c>
      <c r="B45" s="18">
        <v>10</v>
      </c>
      <c r="C45" s="18">
        <v>2153379</v>
      </c>
      <c r="D45" s="18">
        <v>4.6438643638672004E-3</v>
      </c>
      <c r="E45" s="18">
        <v>33</v>
      </c>
      <c r="F45" s="18">
        <v>2951</v>
      </c>
      <c r="G45" s="18">
        <v>1.37040437377721</v>
      </c>
      <c r="H45" s="18">
        <v>44</v>
      </c>
    </row>
    <row r="46" spans="1:8" ht="15.75" customHeight="1">
      <c r="A46" s="26" t="s">
        <v>252</v>
      </c>
      <c r="B46" s="22"/>
      <c r="C46" s="18">
        <v>947243</v>
      </c>
      <c r="D46" s="22"/>
      <c r="E46" s="22"/>
      <c r="F46" s="18">
        <v>1187</v>
      </c>
      <c r="G46" s="18">
        <v>1.25311034233032</v>
      </c>
      <c r="H46" s="18">
        <v>45</v>
      </c>
    </row>
    <row r="47" spans="1:8" ht="15.75" customHeight="1">
      <c r="A47" s="26" t="s">
        <v>273</v>
      </c>
      <c r="B47" s="18">
        <v>7</v>
      </c>
      <c r="C47" s="18">
        <v>729710</v>
      </c>
      <c r="D47" s="18">
        <v>9.59285195488618E-3</v>
      </c>
      <c r="E47" s="18">
        <v>25</v>
      </c>
      <c r="F47" s="18">
        <v>858</v>
      </c>
      <c r="G47" s="18">
        <v>1.1758095681846199</v>
      </c>
      <c r="H47" s="18">
        <v>46</v>
      </c>
    </row>
    <row r="48" spans="1:8" ht="15.75" customHeight="1">
      <c r="A48" s="26" t="s">
        <v>261</v>
      </c>
      <c r="B48" s="18">
        <v>16</v>
      </c>
      <c r="C48" s="18">
        <v>4113323</v>
      </c>
      <c r="D48" s="18">
        <v>3.8897990748599101E-3</v>
      </c>
      <c r="E48" s="18">
        <v>37</v>
      </c>
      <c r="F48" s="18">
        <v>4818</v>
      </c>
      <c r="G48" s="18">
        <v>1.1713157464171899</v>
      </c>
      <c r="H48" s="18">
        <v>47</v>
      </c>
    </row>
    <row r="49" spans="1:8" ht="15.75" customHeight="1">
      <c r="A49" s="26" t="s">
        <v>251</v>
      </c>
      <c r="B49" s="18">
        <v>2</v>
      </c>
      <c r="C49" s="18">
        <v>208294</v>
      </c>
      <c r="D49" s="18">
        <v>9.6018128222608405E-3</v>
      </c>
      <c r="E49" s="18">
        <v>24</v>
      </c>
      <c r="F49" s="18">
        <v>229</v>
      </c>
      <c r="G49" s="18">
        <v>1.09940756814886</v>
      </c>
      <c r="H49" s="18">
        <v>48</v>
      </c>
    </row>
    <row r="50" spans="1:8" ht="15.75" customHeight="1">
      <c r="A50" s="26" t="s">
        <v>298</v>
      </c>
      <c r="B50" s="18">
        <v>3</v>
      </c>
      <c r="C50" s="18">
        <v>545790</v>
      </c>
      <c r="D50" s="18">
        <v>5.4966195789589401E-3</v>
      </c>
      <c r="E50" s="18">
        <v>32</v>
      </c>
      <c r="F50" s="18">
        <v>584</v>
      </c>
      <c r="G50" s="18">
        <v>1.0700086113706699</v>
      </c>
      <c r="H50" s="18">
        <v>49</v>
      </c>
    </row>
    <row r="51" spans="1:8" ht="15.75" customHeight="1">
      <c r="A51" s="26" t="s">
        <v>267</v>
      </c>
      <c r="B51" s="18">
        <v>11</v>
      </c>
      <c r="C51" s="18">
        <v>1884826</v>
      </c>
      <c r="D51" s="18">
        <v>5.8360824818842697E-3</v>
      </c>
      <c r="E51" s="18">
        <v>31</v>
      </c>
      <c r="F51" s="18">
        <v>1805</v>
      </c>
      <c r="G51" s="18">
        <v>0.95764807998191803</v>
      </c>
      <c r="H51" s="18">
        <v>50</v>
      </c>
    </row>
    <row r="52" spans="1:8" ht="15.75" customHeight="1">
      <c r="A52" s="26" t="s">
        <v>274</v>
      </c>
      <c r="B52" s="18">
        <v>14</v>
      </c>
      <c r="C52" s="18">
        <v>1363304</v>
      </c>
      <c r="D52" s="18">
        <v>1.02691696056052E-2</v>
      </c>
      <c r="E52" s="18">
        <v>23</v>
      </c>
      <c r="F52" s="18">
        <v>1224</v>
      </c>
      <c r="G52" s="18">
        <v>0.89781882837576898</v>
      </c>
      <c r="H52" s="18">
        <v>51</v>
      </c>
    </row>
    <row r="53" spans="1:8" ht="15.75" customHeight="1">
      <c r="A53" s="26" t="s">
        <v>269</v>
      </c>
      <c r="B53" s="18">
        <v>14</v>
      </c>
      <c r="C53" s="18">
        <v>2023128</v>
      </c>
      <c r="D53" s="18">
        <v>6.9199773815596397E-3</v>
      </c>
      <c r="E53" s="18">
        <v>29</v>
      </c>
      <c r="F53" s="18">
        <v>1176</v>
      </c>
      <c r="G53" s="18">
        <v>0.58127810005100999</v>
      </c>
      <c r="H53" s="18">
        <v>52</v>
      </c>
    </row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showGridLines="0" workbookViewId="0"/>
  </sheetViews>
  <sheetFormatPr defaultColWidth="12.7109375" defaultRowHeight="15" customHeight="1"/>
  <cols>
    <col min="1" max="26" width="10.7109375" customWidth="1"/>
  </cols>
  <sheetData>
    <row r="1" spans="1:20" ht="12.75" customHeight="1">
      <c r="A1" s="26" t="s">
        <v>299</v>
      </c>
      <c r="B1" s="26" t="s">
        <v>300</v>
      </c>
      <c r="C1" s="26" t="s">
        <v>128</v>
      </c>
      <c r="D1" s="26" t="s">
        <v>129</v>
      </c>
      <c r="E1" s="26" t="s">
        <v>130</v>
      </c>
      <c r="F1" s="26" t="s">
        <v>131</v>
      </c>
      <c r="G1" s="26" t="s">
        <v>132</v>
      </c>
      <c r="H1" s="26" t="s">
        <v>133</v>
      </c>
      <c r="I1" s="26" t="s">
        <v>134</v>
      </c>
      <c r="J1" s="26" t="s">
        <v>135</v>
      </c>
      <c r="K1" s="26" t="s">
        <v>136</v>
      </c>
      <c r="L1" s="26" t="s">
        <v>36</v>
      </c>
      <c r="M1" s="26" t="s">
        <v>137</v>
      </c>
      <c r="N1" s="26" t="s">
        <v>138</v>
      </c>
      <c r="O1" s="26" t="s">
        <v>139</v>
      </c>
      <c r="P1" s="26" t="s">
        <v>140</v>
      </c>
      <c r="Q1" s="26" t="s">
        <v>16</v>
      </c>
      <c r="R1" s="26" t="s">
        <v>141</v>
      </c>
      <c r="S1" s="26" t="s">
        <v>17</v>
      </c>
      <c r="T1" s="26" t="s">
        <v>142</v>
      </c>
    </row>
    <row r="2" spans="1:20" ht="12.75" customHeight="1">
      <c r="A2" s="26" t="s">
        <v>289</v>
      </c>
      <c r="B2" s="18" t="s">
        <v>301</v>
      </c>
      <c r="C2" s="18">
        <v>726</v>
      </c>
      <c r="D2" s="18">
        <v>29</v>
      </c>
      <c r="E2" s="18">
        <v>86362</v>
      </c>
      <c r="F2" s="18">
        <v>26500</v>
      </c>
      <c r="G2" s="18">
        <v>33944</v>
      </c>
      <c r="H2" s="18">
        <v>49</v>
      </c>
      <c r="I2" s="18">
        <v>72</v>
      </c>
      <c r="J2" s="18">
        <v>103</v>
      </c>
      <c r="K2" s="18">
        <v>107</v>
      </c>
      <c r="L2" s="18">
        <v>70</v>
      </c>
      <c r="M2" s="18">
        <v>26</v>
      </c>
      <c r="N2" s="18">
        <v>4</v>
      </c>
      <c r="O2" s="18">
        <v>1</v>
      </c>
      <c r="P2" s="27">
        <v>24251</v>
      </c>
      <c r="Q2" s="18">
        <v>0</v>
      </c>
      <c r="R2" s="27">
        <v>70.099999999999994</v>
      </c>
      <c r="S2" s="28">
        <v>0.16700000000000001</v>
      </c>
      <c r="T2" s="18">
        <v>138975</v>
      </c>
    </row>
    <row r="3" spans="1:20" ht="12.75" customHeight="1">
      <c r="A3" s="26" t="s">
        <v>239</v>
      </c>
      <c r="B3" s="18" t="s">
        <v>302</v>
      </c>
      <c r="C3" s="18">
        <v>1212</v>
      </c>
      <c r="D3" s="18">
        <v>24</v>
      </c>
      <c r="E3" s="18">
        <v>13273</v>
      </c>
      <c r="F3" s="18">
        <v>33130</v>
      </c>
      <c r="G3" s="18">
        <v>50578</v>
      </c>
      <c r="H3" s="18">
        <v>35</v>
      </c>
      <c r="I3" s="18">
        <v>63</v>
      </c>
      <c r="J3" s="18">
        <v>94</v>
      </c>
      <c r="K3" s="18">
        <v>103</v>
      </c>
      <c r="L3" s="18">
        <v>69</v>
      </c>
      <c r="M3" s="18">
        <v>32</v>
      </c>
      <c r="N3" s="18">
        <v>5</v>
      </c>
      <c r="O3" s="18">
        <v>0</v>
      </c>
      <c r="P3" s="27">
        <v>2718</v>
      </c>
      <c r="Q3" s="18">
        <v>0</v>
      </c>
      <c r="R3" s="27">
        <v>126.9</v>
      </c>
      <c r="S3" s="28">
        <v>0.107</v>
      </c>
      <c r="T3" s="18">
        <v>300889</v>
      </c>
    </row>
    <row r="4" spans="1:20" ht="12.75" customHeight="1">
      <c r="A4" s="26" t="s">
        <v>282</v>
      </c>
      <c r="B4" s="18" t="s">
        <v>303</v>
      </c>
      <c r="C4" s="18">
        <v>970</v>
      </c>
      <c r="D4" s="18">
        <v>20</v>
      </c>
      <c r="E4" s="18">
        <v>136282</v>
      </c>
      <c r="F4" s="18">
        <v>26500</v>
      </c>
      <c r="G4" s="18">
        <v>48747</v>
      </c>
      <c r="H4" s="18">
        <v>24</v>
      </c>
      <c r="I4" s="18">
        <v>40</v>
      </c>
      <c r="J4" s="18">
        <v>86</v>
      </c>
      <c r="K4" s="18">
        <v>100</v>
      </c>
      <c r="L4" s="18">
        <v>80</v>
      </c>
      <c r="M4" s="18">
        <v>44</v>
      </c>
      <c r="N4" s="18">
        <v>11</v>
      </c>
      <c r="O4" s="18">
        <v>1</v>
      </c>
      <c r="P4" s="27">
        <v>84989</v>
      </c>
      <c r="Q4" s="18">
        <v>0</v>
      </c>
      <c r="R4" s="27">
        <v>107.7</v>
      </c>
      <c r="S4" s="28">
        <v>0.151</v>
      </c>
      <c r="T4" s="18">
        <v>268765</v>
      </c>
    </row>
    <row r="5" spans="1:20" ht="12.75" customHeight="1">
      <c r="A5" s="26" t="s">
        <v>280</v>
      </c>
      <c r="B5" s="18" t="s">
        <v>304</v>
      </c>
      <c r="C5" s="18">
        <v>697</v>
      </c>
      <c r="D5" s="18">
        <v>26</v>
      </c>
      <c r="E5" s="18">
        <v>53551</v>
      </c>
      <c r="F5" s="18">
        <v>26500</v>
      </c>
      <c r="G5" s="18">
        <v>30965</v>
      </c>
      <c r="H5" s="18">
        <v>47</v>
      </c>
      <c r="I5" s="18">
        <v>73</v>
      </c>
      <c r="J5" s="18">
        <v>104</v>
      </c>
      <c r="K5" s="18">
        <v>105</v>
      </c>
      <c r="L5" s="18">
        <v>68</v>
      </c>
      <c r="M5" s="18">
        <v>26</v>
      </c>
      <c r="N5" s="18">
        <v>3</v>
      </c>
      <c r="O5" s="18">
        <v>1</v>
      </c>
      <c r="P5" s="27">
        <v>4726</v>
      </c>
      <c r="Q5" s="18">
        <v>0</v>
      </c>
      <c r="R5" s="27">
        <v>79.099999999999994</v>
      </c>
      <c r="S5" s="28">
        <v>0.17</v>
      </c>
      <c r="T5" s="18">
        <v>128101</v>
      </c>
    </row>
    <row r="6" spans="1:20" ht="12.75" customHeight="1">
      <c r="A6" s="26" t="s">
        <v>241</v>
      </c>
      <c r="B6" s="18" t="s">
        <v>305</v>
      </c>
      <c r="C6" s="18">
        <v>1526</v>
      </c>
      <c r="D6" s="18">
        <v>22</v>
      </c>
      <c r="E6" s="18">
        <v>998510</v>
      </c>
      <c r="F6" s="18">
        <v>29350</v>
      </c>
      <c r="G6" s="18">
        <v>81133</v>
      </c>
      <c r="H6" s="18">
        <v>24</v>
      </c>
      <c r="I6" s="18">
        <v>32</v>
      </c>
      <c r="J6" s="18">
        <v>66</v>
      </c>
      <c r="K6" s="18">
        <v>85</v>
      </c>
      <c r="L6" s="18">
        <v>78</v>
      </c>
      <c r="M6" s="18">
        <v>51</v>
      </c>
      <c r="N6" s="18">
        <v>16</v>
      </c>
      <c r="O6" s="18">
        <v>5</v>
      </c>
      <c r="P6" s="27">
        <v>132901</v>
      </c>
      <c r="Q6" s="18">
        <v>1</v>
      </c>
      <c r="R6" s="27">
        <v>201.9</v>
      </c>
      <c r="S6" s="28">
        <v>0.13400000000000001</v>
      </c>
      <c r="T6" s="18">
        <v>554886</v>
      </c>
    </row>
    <row r="7" spans="1:20" ht="12.75" customHeight="1">
      <c r="A7" s="26" t="s">
        <v>292</v>
      </c>
      <c r="B7" s="18" t="s">
        <v>306</v>
      </c>
      <c r="C7" s="18">
        <v>1088</v>
      </c>
      <c r="D7" s="18">
        <v>22</v>
      </c>
      <c r="E7" s="18">
        <v>124989</v>
      </c>
      <c r="F7" s="18">
        <v>30650</v>
      </c>
      <c r="G7" s="18">
        <v>60186</v>
      </c>
      <c r="H7" s="18">
        <v>26</v>
      </c>
      <c r="I7" s="18">
        <v>44</v>
      </c>
      <c r="J7" s="18">
        <v>91</v>
      </c>
      <c r="K7" s="18">
        <v>102</v>
      </c>
      <c r="L7" s="18">
        <v>78</v>
      </c>
      <c r="M7" s="18">
        <v>38</v>
      </c>
      <c r="N7" s="18">
        <v>6</v>
      </c>
      <c r="O7" s="18">
        <v>2</v>
      </c>
      <c r="P7" s="27">
        <v>56853</v>
      </c>
      <c r="Q7" s="18">
        <v>0</v>
      </c>
      <c r="R7" s="27">
        <v>116.4</v>
      </c>
      <c r="S7" s="28">
        <v>0.10299999999999999</v>
      </c>
      <c r="T7" s="18">
        <v>397820</v>
      </c>
    </row>
    <row r="8" spans="1:20" ht="12.75" customHeight="1">
      <c r="A8" s="26" t="s">
        <v>273</v>
      </c>
      <c r="B8" s="18" t="s">
        <v>307</v>
      </c>
      <c r="C8" s="18">
        <v>1348</v>
      </c>
      <c r="D8" s="18">
        <v>30</v>
      </c>
      <c r="E8" s="18">
        <v>89013</v>
      </c>
      <c r="F8" s="18">
        <v>32130</v>
      </c>
      <c r="G8" s="18">
        <v>57820</v>
      </c>
      <c r="H8" s="18">
        <v>37</v>
      </c>
      <c r="I8" s="18">
        <v>61</v>
      </c>
      <c r="J8" s="18">
        <v>96</v>
      </c>
      <c r="K8" s="18">
        <v>101</v>
      </c>
      <c r="L8" s="18">
        <v>68</v>
      </c>
      <c r="M8" s="18">
        <v>26</v>
      </c>
      <c r="N8" s="18">
        <v>3</v>
      </c>
      <c r="O8" s="18">
        <v>2</v>
      </c>
      <c r="P8" s="27">
        <v>19978</v>
      </c>
      <c r="Q8" s="18">
        <v>1</v>
      </c>
      <c r="R8" s="27">
        <v>134.6</v>
      </c>
      <c r="S8" s="28">
        <v>9.9000000000000005E-2</v>
      </c>
      <c r="T8" s="18">
        <v>255555</v>
      </c>
    </row>
    <row r="9" spans="1:20" ht="12.75" customHeight="1">
      <c r="A9" s="26" t="s">
        <v>251</v>
      </c>
      <c r="B9" s="18" t="s">
        <v>308</v>
      </c>
      <c r="C9" s="18">
        <v>1097</v>
      </c>
      <c r="D9" s="18">
        <v>27</v>
      </c>
      <c r="E9" s="18">
        <v>21197</v>
      </c>
      <c r="F9" s="18">
        <v>26500</v>
      </c>
      <c r="G9" s="18">
        <v>47333</v>
      </c>
      <c r="H9" s="18">
        <v>27</v>
      </c>
      <c r="I9" s="18">
        <v>58</v>
      </c>
      <c r="J9" s="18">
        <v>97</v>
      </c>
      <c r="K9" s="18">
        <v>101</v>
      </c>
      <c r="L9" s="18">
        <v>77</v>
      </c>
      <c r="M9" s="18">
        <v>36</v>
      </c>
      <c r="N9" s="18">
        <v>8</v>
      </c>
      <c r="O9" s="18">
        <v>0</v>
      </c>
      <c r="P9" s="27">
        <v>17668</v>
      </c>
      <c r="Q9" s="18">
        <v>0</v>
      </c>
      <c r="R9" s="27">
        <v>103.1</v>
      </c>
      <c r="S9" s="28">
        <v>0.11799999999999999</v>
      </c>
      <c r="T9" s="18">
        <v>254108</v>
      </c>
    </row>
    <row r="10" spans="1:20" ht="12.75" customHeight="1">
      <c r="A10" s="26" t="s">
        <v>243</v>
      </c>
      <c r="B10" s="18" t="s">
        <v>309</v>
      </c>
      <c r="C10" s="18">
        <v>1765</v>
      </c>
      <c r="D10" s="18">
        <v>29</v>
      </c>
      <c r="E10" s="18">
        <v>32990</v>
      </c>
      <c r="F10" s="18">
        <v>41400</v>
      </c>
      <c r="G10" s="18">
        <v>71400</v>
      </c>
      <c r="H10" s="18">
        <v>40</v>
      </c>
      <c r="I10" s="18">
        <v>65</v>
      </c>
      <c r="J10" s="18">
        <v>94</v>
      </c>
      <c r="K10" s="18">
        <v>102</v>
      </c>
      <c r="L10" s="18">
        <v>73</v>
      </c>
      <c r="M10" s="18">
        <v>21</v>
      </c>
      <c r="N10" s="18">
        <v>7</v>
      </c>
      <c r="O10" s="18">
        <v>0</v>
      </c>
      <c r="P10" s="27">
        <v>31278</v>
      </c>
      <c r="Q10" s="18">
        <v>0</v>
      </c>
      <c r="R10" s="18" t="s">
        <v>244</v>
      </c>
      <c r="S10" s="18" t="s">
        <v>244</v>
      </c>
      <c r="T10" s="18">
        <v>626911</v>
      </c>
    </row>
    <row r="11" spans="1:20" ht="12.75" customHeight="1">
      <c r="A11" s="26" t="s">
        <v>281</v>
      </c>
      <c r="B11" s="18" t="s">
        <v>310</v>
      </c>
      <c r="C11" s="18">
        <v>1021</v>
      </c>
      <c r="D11" s="18">
        <v>21</v>
      </c>
      <c r="E11" s="18">
        <v>443892</v>
      </c>
      <c r="F11" s="18">
        <v>26500</v>
      </c>
      <c r="G11" s="18">
        <v>54870</v>
      </c>
      <c r="H11" s="18">
        <v>23</v>
      </c>
      <c r="I11" s="18">
        <v>33</v>
      </c>
      <c r="J11" s="18">
        <v>71</v>
      </c>
      <c r="K11" s="18">
        <v>92</v>
      </c>
      <c r="L11" s="18">
        <v>83</v>
      </c>
      <c r="M11" s="18">
        <v>56</v>
      </c>
      <c r="N11" s="18">
        <v>19</v>
      </c>
      <c r="O11" s="18">
        <v>4</v>
      </c>
      <c r="P11" s="27">
        <v>127388</v>
      </c>
      <c r="Q11" s="18">
        <v>0</v>
      </c>
      <c r="R11" s="27">
        <v>99</v>
      </c>
      <c r="S11" s="28">
        <v>0.14000000000000001</v>
      </c>
      <c r="T11" s="18">
        <v>245169</v>
      </c>
    </row>
    <row r="12" spans="1:20" ht="12.75" customHeight="1">
      <c r="A12" s="26" t="s">
        <v>283</v>
      </c>
      <c r="B12" s="18" t="s">
        <v>311</v>
      </c>
      <c r="C12" s="18">
        <v>793</v>
      </c>
      <c r="D12" s="18">
        <v>24</v>
      </c>
      <c r="E12" s="18">
        <v>213289</v>
      </c>
      <c r="F12" s="18">
        <v>26500</v>
      </c>
      <c r="G12" s="18">
        <v>43618</v>
      </c>
      <c r="H12" s="18">
        <v>34</v>
      </c>
      <c r="I12" s="18">
        <v>53</v>
      </c>
      <c r="J12" s="18">
        <v>97</v>
      </c>
      <c r="K12" s="18">
        <v>105</v>
      </c>
      <c r="L12" s="18">
        <v>77</v>
      </c>
      <c r="M12" s="18">
        <v>38</v>
      </c>
      <c r="N12" s="18">
        <v>7</v>
      </c>
      <c r="O12" s="18">
        <v>1</v>
      </c>
      <c r="P12" s="27">
        <v>283756</v>
      </c>
      <c r="Q12" s="18">
        <v>0</v>
      </c>
      <c r="R12" s="27">
        <v>74.400000000000006</v>
      </c>
      <c r="S12" s="28">
        <v>0.151</v>
      </c>
      <c r="T12" s="18">
        <v>201294</v>
      </c>
    </row>
    <row r="13" spans="1:20" ht="12.75" customHeight="1">
      <c r="A13" s="26" t="s">
        <v>247</v>
      </c>
      <c r="B13" s="18" t="s">
        <v>312</v>
      </c>
      <c r="C13" s="18">
        <v>1408</v>
      </c>
      <c r="D13" s="18">
        <v>22</v>
      </c>
      <c r="E13" s="18">
        <v>27014</v>
      </c>
      <c r="F13" s="18">
        <v>30770</v>
      </c>
      <c r="G13" s="18">
        <v>84510</v>
      </c>
      <c r="H13" s="18">
        <v>34</v>
      </c>
      <c r="I13" s="18">
        <v>44</v>
      </c>
      <c r="J13" s="18">
        <v>74</v>
      </c>
      <c r="K13" s="18">
        <v>89</v>
      </c>
      <c r="L13" s="18">
        <v>70</v>
      </c>
      <c r="M13" s="18">
        <v>52</v>
      </c>
      <c r="N13" s="18">
        <v>19</v>
      </c>
      <c r="O13" s="18">
        <v>9</v>
      </c>
      <c r="P13" s="27">
        <v>2476</v>
      </c>
      <c r="Q13" s="18">
        <v>0</v>
      </c>
      <c r="R13" s="27">
        <v>315</v>
      </c>
      <c r="S13" s="28">
        <v>9.4E-2</v>
      </c>
      <c r="T13" s="18">
        <v>636451</v>
      </c>
    </row>
    <row r="14" spans="1:20" ht="12.75" customHeight="1">
      <c r="A14" s="26" t="s">
        <v>262</v>
      </c>
      <c r="B14" s="18" t="s">
        <v>313</v>
      </c>
      <c r="C14" s="18">
        <v>1798</v>
      </c>
      <c r="D14" s="18">
        <v>20</v>
      </c>
      <c r="E14" s="18">
        <v>24710</v>
      </c>
      <c r="F14" s="18">
        <v>26500</v>
      </c>
      <c r="G14" s="18">
        <v>39258</v>
      </c>
      <c r="H14" s="18">
        <v>38</v>
      </c>
      <c r="I14" s="18">
        <v>67</v>
      </c>
      <c r="J14" s="18">
        <v>95</v>
      </c>
      <c r="K14" s="18">
        <v>100</v>
      </c>
      <c r="L14" s="18">
        <v>66</v>
      </c>
      <c r="M14" s="18">
        <v>25</v>
      </c>
      <c r="N14" s="18">
        <v>5</v>
      </c>
      <c r="O14" s="18">
        <v>1</v>
      </c>
      <c r="P14" s="27">
        <v>5405</v>
      </c>
      <c r="Q14" s="18">
        <v>0</v>
      </c>
      <c r="R14" s="27">
        <v>110.4</v>
      </c>
      <c r="S14" s="28">
        <v>0.13100000000000001</v>
      </c>
      <c r="T14" s="18">
        <v>285982</v>
      </c>
    </row>
    <row r="15" spans="1:20" ht="12.75" customHeight="1">
      <c r="A15" s="26" t="s">
        <v>257</v>
      </c>
      <c r="B15" s="18" t="s">
        <v>314</v>
      </c>
      <c r="C15" s="18">
        <v>821</v>
      </c>
      <c r="D15" s="18">
        <v>27</v>
      </c>
      <c r="E15" s="18">
        <v>293354</v>
      </c>
      <c r="F15" s="18">
        <v>27190</v>
      </c>
      <c r="G15" s="18">
        <v>47434</v>
      </c>
      <c r="H15" s="18">
        <v>34</v>
      </c>
      <c r="I15" s="18">
        <v>65</v>
      </c>
      <c r="J15" s="18">
        <v>98</v>
      </c>
      <c r="K15" s="18">
        <v>102</v>
      </c>
      <c r="L15" s="18">
        <v>73</v>
      </c>
      <c r="M15" s="18">
        <v>26</v>
      </c>
      <c r="N15" s="18">
        <v>5</v>
      </c>
      <c r="O15" s="18">
        <v>2</v>
      </c>
      <c r="P15" s="27">
        <v>51602</v>
      </c>
      <c r="Q15" s="18">
        <v>1</v>
      </c>
      <c r="R15" s="27">
        <v>86.6</v>
      </c>
      <c r="S15" s="28">
        <v>0.125</v>
      </c>
      <c r="T15" s="18">
        <v>202675</v>
      </c>
    </row>
    <row r="16" spans="1:20" ht="12.75" customHeight="1">
      <c r="A16" s="26" t="s">
        <v>270</v>
      </c>
      <c r="B16" s="18" t="s">
        <v>315</v>
      </c>
      <c r="C16" s="18">
        <v>801</v>
      </c>
      <c r="D16" s="18">
        <v>26</v>
      </c>
      <c r="E16" s="18">
        <v>120796</v>
      </c>
      <c r="F16" s="18">
        <v>26500</v>
      </c>
      <c r="G16" s="18">
        <v>35299</v>
      </c>
      <c r="H16" s="18">
        <v>39</v>
      </c>
      <c r="I16" s="18">
        <v>76</v>
      </c>
      <c r="J16" s="18">
        <v>103</v>
      </c>
      <c r="K16" s="18">
        <v>105</v>
      </c>
      <c r="L16" s="18">
        <v>70</v>
      </c>
      <c r="M16" s="18">
        <v>18</v>
      </c>
      <c r="N16" s="18">
        <v>2</v>
      </c>
      <c r="O16" s="18">
        <v>1</v>
      </c>
      <c r="P16" s="27">
        <v>76276</v>
      </c>
      <c r="Q16" s="18">
        <v>0</v>
      </c>
      <c r="R16" s="27">
        <v>78.3</v>
      </c>
      <c r="S16" s="28">
        <v>0.13400000000000001</v>
      </c>
      <c r="T16" s="18">
        <v>155640</v>
      </c>
    </row>
    <row r="17" spans="1:20" ht="12.75" customHeight="1">
      <c r="A17" s="26" t="s">
        <v>272</v>
      </c>
      <c r="B17" s="18" t="s">
        <v>316</v>
      </c>
      <c r="C17" s="18">
        <v>760</v>
      </c>
      <c r="D17" s="18">
        <v>26</v>
      </c>
      <c r="E17" s="18">
        <v>57191</v>
      </c>
      <c r="F17" s="18">
        <v>26500</v>
      </c>
      <c r="G17" s="18">
        <v>34415</v>
      </c>
      <c r="H17" s="18">
        <v>40</v>
      </c>
      <c r="I17" s="18">
        <v>88</v>
      </c>
      <c r="J17" s="18">
        <v>104</v>
      </c>
      <c r="K17" s="18">
        <v>104</v>
      </c>
      <c r="L17" s="18">
        <v>65</v>
      </c>
      <c r="M17" s="18">
        <v>14</v>
      </c>
      <c r="N17" s="18">
        <v>2</v>
      </c>
      <c r="O17" s="18">
        <v>1</v>
      </c>
      <c r="P17" s="27">
        <v>16514</v>
      </c>
      <c r="Q17" s="18">
        <v>0</v>
      </c>
      <c r="R17" s="27">
        <v>76</v>
      </c>
      <c r="S17" s="28">
        <v>0.115</v>
      </c>
      <c r="T17" s="18">
        <v>152885</v>
      </c>
    </row>
    <row r="18" spans="1:20" ht="12.75" customHeight="1">
      <c r="A18" s="26" t="s">
        <v>263</v>
      </c>
      <c r="B18" s="18" t="s">
        <v>317</v>
      </c>
      <c r="C18" s="18">
        <v>757</v>
      </c>
      <c r="D18" s="18">
        <v>24</v>
      </c>
      <c r="E18" s="18">
        <v>55383</v>
      </c>
      <c r="F18" s="18">
        <v>26500</v>
      </c>
      <c r="G18" s="18">
        <v>35176</v>
      </c>
      <c r="H18" s="18">
        <v>40</v>
      </c>
      <c r="I18" s="18">
        <v>73</v>
      </c>
      <c r="J18" s="18">
        <v>103</v>
      </c>
      <c r="K18" s="18">
        <v>104</v>
      </c>
      <c r="L18" s="18">
        <v>71</v>
      </c>
      <c r="M18" s="18">
        <v>21</v>
      </c>
      <c r="N18" s="18">
        <v>2</v>
      </c>
      <c r="O18" s="18">
        <v>1</v>
      </c>
      <c r="P18" s="27">
        <v>12986</v>
      </c>
      <c r="Q18" s="18">
        <v>0</v>
      </c>
      <c r="R18" s="27">
        <v>72.599999999999994</v>
      </c>
      <c r="S18" s="28">
        <v>0.12</v>
      </c>
      <c r="T18" s="29">
        <v>150657</v>
      </c>
    </row>
    <row r="19" spans="1:20" ht="12.75" customHeight="1">
      <c r="A19" s="26" t="s">
        <v>287</v>
      </c>
      <c r="B19" s="18" t="s">
        <v>318</v>
      </c>
      <c r="C19" s="18">
        <v>733</v>
      </c>
      <c r="D19" s="18">
        <v>29</v>
      </c>
      <c r="E19" s="18">
        <v>89375</v>
      </c>
      <c r="F19" s="18">
        <v>26500</v>
      </c>
      <c r="G19" s="18">
        <v>33645</v>
      </c>
      <c r="H19" s="18">
        <v>46</v>
      </c>
      <c r="I19" s="18">
        <v>72</v>
      </c>
      <c r="J19" s="18">
        <v>102</v>
      </c>
      <c r="K19" s="18">
        <v>104</v>
      </c>
      <c r="L19" s="18">
        <v>67</v>
      </c>
      <c r="M19" s="18">
        <v>16</v>
      </c>
      <c r="N19" s="18">
        <v>2</v>
      </c>
      <c r="O19" s="18">
        <v>0</v>
      </c>
      <c r="P19" s="27">
        <v>48900</v>
      </c>
      <c r="Q19" s="18">
        <v>0</v>
      </c>
      <c r="R19" s="27">
        <v>79.900000000000006</v>
      </c>
      <c r="S19" s="28">
        <v>0.17299999999999999</v>
      </c>
      <c r="T19" s="29">
        <v>146871</v>
      </c>
    </row>
    <row r="20" spans="1:20" ht="12.75" customHeight="1">
      <c r="A20" s="26" t="s">
        <v>248</v>
      </c>
      <c r="B20" s="18" t="s">
        <v>319</v>
      </c>
      <c r="C20" s="18">
        <v>844</v>
      </c>
      <c r="D20" s="18">
        <v>32</v>
      </c>
      <c r="E20" s="18">
        <v>113468</v>
      </c>
      <c r="F20" s="18">
        <v>26500</v>
      </c>
      <c r="G20" s="18">
        <v>36786</v>
      </c>
      <c r="H20" s="18">
        <v>39</v>
      </c>
      <c r="I20" s="18">
        <v>57</v>
      </c>
      <c r="J20" s="18">
        <v>97</v>
      </c>
      <c r="K20" s="18">
        <v>105</v>
      </c>
      <c r="L20" s="18">
        <v>71</v>
      </c>
      <c r="M20" s="18">
        <v>31</v>
      </c>
      <c r="N20" s="18">
        <v>6</v>
      </c>
      <c r="O20" s="18">
        <v>1</v>
      </c>
      <c r="P20" s="27">
        <v>16853</v>
      </c>
      <c r="Q20" s="18">
        <v>0</v>
      </c>
      <c r="R20" s="27">
        <v>86</v>
      </c>
      <c r="S20" s="28">
        <v>0.192</v>
      </c>
      <c r="T20" s="29">
        <v>166565</v>
      </c>
    </row>
    <row r="21" spans="1:20" ht="12.75" customHeight="1">
      <c r="A21" s="26" t="s">
        <v>264</v>
      </c>
      <c r="B21" s="18" t="s">
        <v>320</v>
      </c>
      <c r="C21" s="18">
        <v>909</v>
      </c>
      <c r="D21" s="18">
        <v>30</v>
      </c>
      <c r="E21" s="18">
        <v>22498</v>
      </c>
      <c r="F21" s="18">
        <v>26500</v>
      </c>
      <c r="G21" s="18">
        <v>47194</v>
      </c>
      <c r="H21" s="18">
        <v>49</v>
      </c>
      <c r="I21" s="18">
        <v>68</v>
      </c>
      <c r="J21" s="18">
        <v>98</v>
      </c>
      <c r="K21" s="18">
        <v>101</v>
      </c>
      <c r="L21" s="18">
        <v>52</v>
      </c>
      <c r="M21" s="18">
        <v>26</v>
      </c>
      <c r="N21" s="18">
        <v>4</v>
      </c>
      <c r="O21" s="18">
        <v>8</v>
      </c>
      <c r="P21" s="27">
        <v>5376</v>
      </c>
      <c r="Q21" s="18">
        <v>0</v>
      </c>
      <c r="R21" s="27">
        <v>136.6</v>
      </c>
      <c r="S21" s="28">
        <v>0.11799999999999999</v>
      </c>
      <c r="T21" s="29">
        <v>242316</v>
      </c>
    </row>
    <row r="22" spans="1:20" ht="12.75" customHeight="1">
      <c r="A22" s="26" t="s">
        <v>274</v>
      </c>
      <c r="B22" s="18" t="s">
        <v>321</v>
      </c>
      <c r="C22" s="18">
        <v>1256</v>
      </c>
      <c r="D22" s="18">
        <v>27</v>
      </c>
      <c r="E22" s="18">
        <v>146085</v>
      </c>
      <c r="F22" s="18">
        <v>33680</v>
      </c>
      <c r="G22" s="18">
        <v>60183</v>
      </c>
      <c r="H22" s="18">
        <v>30</v>
      </c>
      <c r="I22" s="18">
        <v>56</v>
      </c>
      <c r="J22" s="18">
        <v>98</v>
      </c>
      <c r="K22" s="18">
        <v>103</v>
      </c>
      <c r="L22" s="18">
        <v>75</v>
      </c>
      <c r="M22" s="18">
        <v>29</v>
      </c>
      <c r="N22" s="18">
        <v>4</v>
      </c>
      <c r="O22" s="18">
        <v>1</v>
      </c>
      <c r="P22" s="27">
        <v>558758</v>
      </c>
      <c r="Q22" s="18">
        <v>1</v>
      </c>
      <c r="R22" s="27">
        <v>165.9</v>
      </c>
      <c r="S22" s="28">
        <v>9.1999999999999998E-2</v>
      </c>
      <c r="T22" s="29">
        <v>308041</v>
      </c>
    </row>
    <row r="23" spans="1:20" ht="12.75" customHeight="1">
      <c r="A23" s="26" t="s">
        <v>260</v>
      </c>
      <c r="B23" s="18" t="s">
        <v>322</v>
      </c>
      <c r="C23" s="18">
        <v>1642</v>
      </c>
      <c r="D23" s="18">
        <v>31</v>
      </c>
      <c r="E23" s="18">
        <v>175367</v>
      </c>
      <c r="F23" s="18">
        <v>34300</v>
      </c>
      <c r="G23" s="18">
        <v>78984</v>
      </c>
      <c r="H23" s="18">
        <v>44</v>
      </c>
      <c r="I23" s="18">
        <v>60</v>
      </c>
      <c r="J23" s="18">
        <v>91</v>
      </c>
      <c r="K23" s="18">
        <v>98</v>
      </c>
      <c r="L23" s="18">
        <v>64</v>
      </c>
      <c r="M23" s="18">
        <v>31</v>
      </c>
      <c r="N23" s="18">
        <v>6</v>
      </c>
      <c r="O23" s="18">
        <v>2</v>
      </c>
      <c r="P23" s="27">
        <v>37528</v>
      </c>
      <c r="Q23" s="18">
        <v>1</v>
      </c>
      <c r="R23" s="27">
        <v>177.6</v>
      </c>
      <c r="S23" s="28">
        <v>0.10299999999999999</v>
      </c>
      <c r="T23" s="29">
        <v>422856</v>
      </c>
    </row>
    <row r="24" spans="1:20" ht="12.75" customHeight="1">
      <c r="A24" s="26" t="s">
        <v>266</v>
      </c>
      <c r="B24" s="18" t="s">
        <v>323</v>
      </c>
      <c r="C24" s="18">
        <v>815</v>
      </c>
      <c r="D24" s="18">
        <v>28</v>
      </c>
      <c r="E24" s="18">
        <v>191717</v>
      </c>
      <c r="F24" s="18">
        <v>26500</v>
      </c>
      <c r="G24" s="18">
        <v>39731</v>
      </c>
      <c r="H24" s="18">
        <v>36</v>
      </c>
      <c r="I24" s="18">
        <v>64</v>
      </c>
      <c r="J24" s="18">
        <v>99</v>
      </c>
      <c r="K24" s="18">
        <v>102</v>
      </c>
      <c r="L24" s="18">
        <v>72</v>
      </c>
      <c r="M24" s="18">
        <v>26</v>
      </c>
      <c r="N24" s="18">
        <v>4</v>
      </c>
      <c r="O24" s="18">
        <v>2</v>
      </c>
      <c r="P24" s="27">
        <v>191957</v>
      </c>
      <c r="Q24" s="18">
        <v>0</v>
      </c>
      <c r="R24" s="27">
        <v>80.7</v>
      </c>
      <c r="S24" s="28">
        <v>0.14399999999999999</v>
      </c>
      <c r="T24" s="29">
        <v>173277</v>
      </c>
    </row>
    <row r="25" spans="1:20" ht="12.75" customHeight="1">
      <c r="A25" s="26" t="s">
        <v>275</v>
      </c>
      <c r="B25" s="18" t="s">
        <v>324</v>
      </c>
      <c r="C25" s="18">
        <v>842</v>
      </c>
      <c r="D25" s="18">
        <v>28</v>
      </c>
      <c r="E25" s="18">
        <v>103626</v>
      </c>
      <c r="F25" s="18">
        <v>30190</v>
      </c>
      <c r="G25" s="18">
        <v>46616</v>
      </c>
      <c r="H25" s="18">
        <v>38</v>
      </c>
      <c r="I25" s="18">
        <v>71</v>
      </c>
      <c r="J25" s="18">
        <v>103</v>
      </c>
      <c r="K25" s="18">
        <v>104</v>
      </c>
      <c r="L25" s="18">
        <v>66</v>
      </c>
      <c r="M25" s="18">
        <v>20</v>
      </c>
      <c r="N25" s="18">
        <v>3</v>
      </c>
      <c r="O25" s="18">
        <v>1</v>
      </c>
      <c r="P25" s="27">
        <v>17321</v>
      </c>
      <c r="Q25" s="18">
        <v>0</v>
      </c>
      <c r="R25" s="27">
        <v>90.2</v>
      </c>
      <c r="S25" s="28">
        <v>9.7000000000000003E-2</v>
      </c>
      <c r="T25" s="29">
        <v>256857</v>
      </c>
    </row>
    <row r="26" spans="1:20" ht="12.75" customHeight="1">
      <c r="A26" s="26" t="s">
        <v>285</v>
      </c>
      <c r="B26" s="18" t="s">
        <v>325</v>
      </c>
      <c r="C26" s="18">
        <v>727</v>
      </c>
      <c r="D26" s="18">
        <v>31</v>
      </c>
      <c r="E26" s="18">
        <v>52421</v>
      </c>
      <c r="F26" s="18">
        <v>26500</v>
      </c>
      <c r="G26" s="18">
        <v>32603</v>
      </c>
      <c r="H26" s="18">
        <v>51</v>
      </c>
      <c r="I26" s="18">
        <v>63</v>
      </c>
      <c r="J26" s="18">
        <v>100</v>
      </c>
      <c r="K26" s="18">
        <v>105</v>
      </c>
      <c r="L26" s="18">
        <v>69</v>
      </c>
      <c r="M26" s="18">
        <v>35</v>
      </c>
      <c r="N26" s="18">
        <v>5</v>
      </c>
      <c r="O26" s="18">
        <v>0</v>
      </c>
      <c r="P26" s="27">
        <v>56448</v>
      </c>
      <c r="Q26" s="18">
        <v>0</v>
      </c>
      <c r="R26" s="27">
        <v>66.3</v>
      </c>
      <c r="S26" s="28">
        <v>0.20300000000000001</v>
      </c>
      <c r="T26" s="29">
        <v>126502</v>
      </c>
    </row>
    <row r="27" spans="1:20" ht="12.75" customHeight="1">
      <c r="A27" s="26" t="s">
        <v>290</v>
      </c>
      <c r="B27" s="18" t="s">
        <v>326</v>
      </c>
      <c r="C27" s="18">
        <v>728</v>
      </c>
      <c r="D27" s="18">
        <v>27</v>
      </c>
      <c r="E27" s="18">
        <v>114609</v>
      </c>
      <c r="F27" s="18">
        <v>26500</v>
      </c>
      <c r="G27" s="18">
        <v>35228</v>
      </c>
      <c r="H27" s="18">
        <v>44</v>
      </c>
      <c r="I27" s="18">
        <v>79</v>
      </c>
      <c r="J27" s="18">
        <v>103</v>
      </c>
      <c r="K27" s="18">
        <v>104</v>
      </c>
      <c r="L27" s="18">
        <v>69</v>
      </c>
      <c r="M27" s="18">
        <v>15</v>
      </c>
      <c r="N27" s="18">
        <v>2</v>
      </c>
      <c r="O27" s="18">
        <v>1</v>
      </c>
      <c r="P27" s="27">
        <v>45808</v>
      </c>
      <c r="Q27" s="18">
        <v>0</v>
      </c>
      <c r="R27" s="27">
        <v>80.3</v>
      </c>
      <c r="S27" s="28">
        <v>0.13700000000000001</v>
      </c>
      <c r="T27" s="29">
        <v>162464</v>
      </c>
    </row>
    <row r="28" spans="1:20" ht="12.75" customHeight="1">
      <c r="A28" s="26" t="s">
        <v>249</v>
      </c>
      <c r="B28" s="18" t="s">
        <v>327</v>
      </c>
      <c r="C28" s="18">
        <v>831</v>
      </c>
      <c r="D28" s="18">
        <v>21</v>
      </c>
      <c r="E28" s="18">
        <v>15741</v>
      </c>
      <c r="F28" s="18">
        <v>26500</v>
      </c>
      <c r="G28" s="18">
        <v>36718</v>
      </c>
      <c r="H28" s="18">
        <v>45</v>
      </c>
      <c r="I28" s="18">
        <v>87</v>
      </c>
      <c r="J28" s="18">
        <v>98</v>
      </c>
      <c r="K28" s="18">
        <v>103</v>
      </c>
      <c r="L28" s="18">
        <v>65</v>
      </c>
      <c r="M28" s="18">
        <v>13</v>
      </c>
      <c r="N28" s="18">
        <v>5</v>
      </c>
      <c r="O28" s="18">
        <v>2</v>
      </c>
      <c r="P28" s="27">
        <v>2092</v>
      </c>
      <c r="Q28" s="18">
        <v>0</v>
      </c>
      <c r="R28" s="27">
        <v>106.3</v>
      </c>
      <c r="S28" s="28">
        <v>0.13100000000000001</v>
      </c>
      <c r="T28" s="29">
        <v>277801</v>
      </c>
    </row>
    <row r="29" spans="1:20" ht="12.75" customHeight="1">
      <c r="A29" s="26" t="s">
        <v>276</v>
      </c>
      <c r="B29" s="18" t="s">
        <v>328</v>
      </c>
      <c r="C29" s="18">
        <v>759</v>
      </c>
      <c r="D29" s="18">
        <v>26</v>
      </c>
      <c r="E29" s="18">
        <v>40621</v>
      </c>
      <c r="F29" s="18">
        <v>26500</v>
      </c>
      <c r="G29" s="18">
        <v>35319</v>
      </c>
      <c r="H29" s="18">
        <v>38</v>
      </c>
      <c r="I29" s="18">
        <v>80</v>
      </c>
      <c r="J29" s="18">
        <v>102</v>
      </c>
      <c r="K29" s="18">
        <v>102</v>
      </c>
      <c r="L29" s="18">
        <v>66</v>
      </c>
      <c r="M29" s="18">
        <v>16</v>
      </c>
      <c r="N29" s="18">
        <v>2</v>
      </c>
      <c r="O29" s="18">
        <v>3</v>
      </c>
      <c r="P29" s="27">
        <v>10265</v>
      </c>
      <c r="Q29" s="18">
        <v>0</v>
      </c>
      <c r="R29" s="27">
        <v>86.6</v>
      </c>
      <c r="S29" s="28">
        <v>0.111</v>
      </c>
      <c r="T29" s="29">
        <v>175884</v>
      </c>
    </row>
    <row r="30" spans="1:20" ht="12.75" customHeight="1">
      <c r="A30" s="26" t="s">
        <v>278</v>
      </c>
      <c r="B30" s="18" t="s">
        <v>329</v>
      </c>
      <c r="C30" s="18">
        <v>915</v>
      </c>
      <c r="D30" s="18">
        <v>21</v>
      </c>
      <c r="E30" s="18">
        <v>83994</v>
      </c>
      <c r="F30" s="18">
        <v>26500</v>
      </c>
      <c r="G30" s="18">
        <v>49294</v>
      </c>
      <c r="H30" s="18">
        <v>17</v>
      </c>
      <c r="I30" s="18">
        <v>30</v>
      </c>
      <c r="J30" s="18">
        <v>74</v>
      </c>
      <c r="K30" s="18">
        <v>95</v>
      </c>
      <c r="L30" s="18">
        <v>86</v>
      </c>
      <c r="M30" s="18">
        <v>51</v>
      </c>
      <c r="N30" s="18">
        <v>15</v>
      </c>
      <c r="O30" s="18">
        <v>2</v>
      </c>
      <c r="P30" s="27">
        <v>33810</v>
      </c>
      <c r="Q30" s="18">
        <v>0</v>
      </c>
      <c r="R30" s="27">
        <v>117.9</v>
      </c>
      <c r="S30" s="28">
        <v>0.13100000000000001</v>
      </c>
      <c r="T30" s="29">
        <v>301753</v>
      </c>
    </row>
    <row r="31" spans="1:20" ht="12.75" customHeight="1">
      <c r="A31" s="26" t="s">
        <v>250</v>
      </c>
      <c r="B31" s="18" t="s">
        <v>330</v>
      </c>
      <c r="C31" s="18">
        <v>1142</v>
      </c>
      <c r="D31" s="18">
        <v>21</v>
      </c>
      <c r="E31" s="18">
        <v>20358</v>
      </c>
      <c r="F31" s="18">
        <v>32720</v>
      </c>
      <c r="G31" s="18">
        <v>54674</v>
      </c>
      <c r="H31" s="18">
        <v>38</v>
      </c>
      <c r="I31" s="18">
        <v>67</v>
      </c>
      <c r="J31" s="18">
        <v>101</v>
      </c>
      <c r="K31" s="18">
        <v>103</v>
      </c>
      <c r="L31" s="18">
        <v>62</v>
      </c>
      <c r="M31" s="18">
        <v>22</v>
      </c>
      <c r="N31" s="18">
        <v>3</v>
      </c>
      <c r="O31" s="18">
        <v>0</v>
      </c>
      <c r="P31" s="27">
        <v>7429</v>
      </c>
      <c r="Q31" s="18">
        <v>0</v>
      </c>
      <c r="R31" s="27">
        <v>108.1</v>
      </c>
      <c r="S31" s="28">
        <v>7.5999999999999998E-2</v>
      </c>
      <c r="T31" s="29">
        <v>290163</v>
      </c>
    </row>
    <row r="32" spans="1:20" ht="12.75" customHeight="1">
      <c r="A32" s="26" t="s">
        <v>269</v>
      </c>
      <c r="B32" s="18" t="s">
        <v>331</v>
      </c>
      <c r="C32" s="18">
        <v>1552</v>
      </c>
      <c r="D32" s="18">
        <v>26</v>
      </c>
      <c r="E32" s="18">
        <v>224531</v>
      </c>
      <c r="F32" s="18">
        <v>33060</v>
      </c>
      <c r="G32" s="18">
        <v>65137</v>
      </c>
      <c r="H32" s="18">
        <v>31</v>
      </c>
      <c r="I32" s="18">
        <v>43</v>
      </c>
      <c r="J32" s="18">
        <v>87</v>
      </c>
      <c r="K32" s="18">
        <v>97</v>
      </c>
      <c r="L32" s="18">
        <v>74</v>
      </c>
      <c r="M32" s="18">
        <v>38</v>
      </c>
      <c r="N32" s="18">
        <v>7</v>
      </c>
      <c r="O32" s="18">
        <v>1</v>
      </c>
      <c r="P32" s="27">
        <v>152272</v>
      </c>
      <c r="Q32" s="18">
        <v>1</v>
      </c>
      <c r="R32" s="27">
        <v>136.6</v>
      </c>
      <c r="S32" s="28">
        <v>0.1</v>
      </c>
      <c r="T32" s="29">
        <v>335607</v>
      </c>
    </row>
    <row r="33" spans="1:20" ht="12.75" customHeight="1">
      <c r="A33" s="26" t="s">
        <v>279</v>
      </c>
      <c r="B33" s="18" t="s">
        <v>332</v>
      </c>
      <c r="C33" s="18">
        <v>842</v>
      </c>
      <c r="D33" s="18">
        <v>27</v>
      </c>
      <c r="E33" s="18">
        <v>43226</v>
      </c>
      <c r="F33" s="18">
        <v>26500</v>
      </c>
      <c r="G33" s="18">
        <v>36528</v>
      </c>
      <c r="H33" s="18">
        <v>36</v>
      </c>
      <c r="I33" s="18">
        <v>53</v>
      </c>
      <c r="J33" s="18">
        <v>95</v>
      </c>
      <c r="K33" s="18">
        <v>101</v>
      </c>
      <c r="L33" s="18">
        <v>73</v>
      </c>
      <c r="M33" s="18">
        <v>27</v>
      </c>
      <c r="N33" s="18">
        <v>8</v>
      </c>
      <c r="O33" s="18">
        <v>2</v>
      </c>
      <c r="P33" s="27">
        <v>17415</v>
      </c>
      <c r="Q33" s="18">
        <v>0</v>
      </c>
      <c r="R33" s="27">
        <v>84.3</v>
      </c>
      <c r="S33" s="28">
        <v>0.191</v>
      </c>
      <c r="T33" s="29">
        <v>203675</v>
      </c>
    </row>
    <row r="34" spans="1:20" ht="12.75" customHeight="1">
      <c r="A34" s="26" t="s">
        <v>261</v>
      </c>
      <c r="B34" s="18" t="s">
        <v>333</v>
      </c>
      <c r="C34" s="18">
        <v>1120</v>
      </c>
      <c r="D34" s="18">
        <v>28</v>
      </c>
      <c r="E34" s="18">
        <v>655940</v>
      </c>
      <c r="F34" s="18">
        <v>27810</v>
      </c>
      <c r="G34" s="18">
        <v>78465</v>
      </c>
      <c r="H34" s="18">
        <v>32</v>
      </c>
      <c r="I34" s="18">
        <v>52</v>
      </c>
      <c r="J34" s="18">
        <v>82</v>
      </c>
      <c r="K34" s="18">
        <v>94</v>
      </c>
      <c r="L34" s="18">
        <v>73</v>
      </c>
      <c r="M34" s="18">
        <v>36</v>
      </c>
      <c r="N34" s="18">
        <v>11</v>
      </c>
      <c r="O34" s="18">
        <v>4</v>
      </c>
      <c r="P34" s="27">
        <v>331627</v>
      </c>
      <c r="Q34" s="18">
        <v>0</v>
      </c>
      <c r="R34" s="27">
        <v>230.1</v>
      </c>
      <c r="S34" s="28">
        <v>0.14099999999999999</v>
      </c>
      <c r="T34" s="29">
        <v>321934</v>
      </c>
    </row>
    <row r="35" spans="1:20" ht="12.75" customHeight="1">
      <c r="A35" s="26" t="s">
        <v>271</v>
      </c>
      <c r="B35" s="18" t="s">
        <v>334</v>
      </c>
      <c r="C35" s="18">
        <v>825</v>
      </c>
      <c r="D35" s="18">
        <v>25</v>
      </c>
      <c r="E35" s="18">
        <v>207837</v>
      </c>
      <c r="F35" s="18">
        <v>26500</v>
      </c>
      <c r="G35" s="18">
        <v>39897</v>
      </c>
      <c r="H35" s="18">
        <v>39</v>
      </c>
      <c r="I35" s="18">
        <v>65</v>
      </c>
      <c r="J35" s="18">
        <v>100</v>
      </c>
      <c r="K35" s="18">
        <v>106</v>
      </c>
      <c r="L35" s="18">
        <v>72</v>
      </c>
      <c r="M35" s="18">
        <v>32</v>
      </c>
      <c r="N35" s="18">
        <v>6</v>
      </c>
      <c r="O35" s="18">
        <v>1</v>
      </c>
      <c r="P35" s="27">
        <v>175815</v>
      </c>
      <c r="Q35" s="18">
        <v>0</v>
      </c>
      <c r="R35" s="27">
        <v>88.6</v>
      </c>
      <c r="S35" s="28">
        <v>0.14699999999999999</v>
      </c>
      <c r="T35" s="29">
        <v>202215</v>
      </c>
    </row>
    <row r="36" spans="1:20" ht="12.75" customHeight="1">
      <c r="A36" s="26" t="s">
        <v>293</v>
      </c>
      <c r="B36" s="18" t="s">
        <v>335</v>
      </c>
      <c r="C36" s="18">
        <v>781</v>
      </c>
      <c r="D36" s="18">
        <v>21</v>
      </c>
      <c r="E36" s="18">
        <v>12780</v>
      </c>
      <c r="F36" s="18">
        <v>26500</v>
      </c>
      <c r="G36" s="18">
        <v>34553</v>
      </c>
      <c r="H36" s="18">
        <v>50</v>
      </c>
      <c r="I36" s="18">
        <v>108</v>
      </c>
      <c r="J36" s="18">
        <v>119</v>
      </c>
      <c r="K36" s="18">
        <v>116</v>
      </c>
      <c r="L36" s="18">
        <v>73</v>
      </c>
      <c r="M36" s="18">
        <v>15</v>
      </c>
      <c r="N36" s="18">
        <v>0</v>
      </c>
      <c r="O36" s="18">
        <v>0</v>
      </c>
      <c r="P36" s="27">
        <v>1268</v>
      </c>
      <c r="Q36" s="18">
        <v>0</v>
      </c>
      <c r="R36" s="27">
        <v>95.4</v>
      </c>
      <c r="S36" s="28">
        <v>0.107</v>
      </c>
      <c r="T36" s="29">
        <v>235012</v>
      </c>
    </row>
    <row r="37" spans="1:20" ht="12.75" customHeight="1">
      <c r="A37" s="26" t="s">
        <v>268</v>
      </c>
      <c r="B37" s="18" t="s">
        <v>336</v>
      </c>
      <c r="C37" s="18">
        <v>797</v>
      </c>
      <c r="D37" s="18">
        <v>28</v>
      </c>
      <c r="E37" s="18">
        <v>270399</v>
      </c>
      <c r="F37" s="18">
        <v>26500</v>
      </c>
      <c r="G37" s="18">
        <v>35468</v>
      </c>
      <c r="H37" s="18">
        <v>40</v>
      </c>
      <c r="I37" s="18">
        <v>79</v>
      </c>
      <c r="J37" s="18">
        <v>101</v>
      </c>
      <c r="K37" s="18">
        <v>103</v>
      </c>
      <c r="L37" s="18">
        <v>68</v>
      </c>
      <c r="M37" s="18">
        <v>17</v>
      </c>
      <c r="N37" s="18">
        <v>2</v>
      </c>
      <c r="O37" s="18">
        <v>1</v>
      </c>
      <c r="P37" s="27">
        <v>106360</v>
      </c>
      <c r="Q37" s="18">
        <v>0</v>
      </c>
      <c r="R37" s="27">
        <v>76.5</v>
      </c>
      <c r="S37" s="28">
        <v>0.14000000000000001</v>
      </c>
      <c r="T37" s="29">
        <v>150374</v>
      </c>
    </row>
    <row r="38" spans="1:20" ht="12.75" customHeight="1">
      <c r="A38" s="26" t="s">
        <v>286</v>
      </c>
      <c r="B38" s="18" t="s">
        <v>337</v>
      </c>
      <c r="C38" s="18">
        <v>762</v>
      </c>
      <c r="D38" s="18">
        <v>25</v>
      </c>
      <c r="E38" s="18">
        <v>81638</v>
      </c>
      <c r="F38" s="18">
        <v>26500</v>
      </c>
      <c r="G38" s="18">
        <v>34539</v>
      </c>
      <c r="H38" s="18">
        <v>39</v>
      </c>
      <c r="I38" s="18">
        <v>68</v>
      </c>
      <c r="J38" s="18">
        <v>101</v>
      </c>
      <c r="K38" s="18">
        <v>104</v>
      </c>
      <c r="L38" s="18">
        <v>70</v>
      </c>
      <c r="M38" s="18">
        <v>21</v>
      </c>
      <c r="N38" s="18">
        <v>4</v>
      </c>
      <c r="O38" s="18">
        <v>2</v>
      </c>
      <c r="P38" s="27">
        <v>31171</v>
      </c>
      <c r="Q38" s="18">
        <v>0</v>
      </c>
      <c r="R38" s="27">
        <v>74.7</v>
      </c>
      <c r="S38" s="28">
        <v>0.157</v>
      </c>
      <c r="T38" s="29">
        <v>128934</v>
      </c>
    </row>
    <row r="39" spans="1:20" ht="12.75" customHeight="1">
      <c r="A39" s="26" t="s">
        <v>258</v>
      </c>
      <c r="B39" s="18" t="s">
        <v>338</v>
      </c>
      <c r="C39" s="18">
        <v>1053</v>
      </c>
      <c r="D39" s="18">
        <v>23</v>
      </c>
      <c r="E39" s="18">
        <v>109682</v>
      </c>
      <c r="F39" s="18">
        <v>26500</v>
      </c>
      <c r="G39" s="18">
        <v>57515</v>
      </c>
      <c r="H39" s="18">
        <v>23</v>
      </c>
      <c r="I39" s="18">
        <v>39</v>
      </c>
      <c r="J39" s="18">
        <v>87</v>
      </c>
      <c r="K39" s="18">
        <v>98</v>
      </c>
      <c r="L39" s="18">
        <v>80</v>
      </c>
      <c r="M39" s="18">
        <v>47</v>
      </c>
      <c r="N39" s="18">
        <v>6</v>
      </c>
      <c r="O39" s="18">
        <v>1</v>
      </c>
      <c r="P39" s="27">
        <v>19555</v>
      </c>
      <c r="Q39" s="18">
        <v>0</v>
      </c>
      <c r="R39" s="27">
        <v>172.6</v>
      </c>
      <c r="S39" s="28">
        <v>0.13200000000000001</v>
      </c>
      <c r="T39" s="29">
        <v>361970</v>
      </c>
    </row>
    <row r="40" spans="1:20" ht="12.75" customHeight="1">
      <c r="A40" s="26" t="s">
        <v>295</v>
      </c>
      <c r="B40" s="18" t="s">
        <v>339</v>
      </c>
      <c r="C40" s="18">
        <v>878</v>
      </c>
      <c r="D40" s="18">
        <v>28</v>
      </c>
      <c r="E40" s="18">
        <v>267074</v>
      </c>
      <c r="F40" s="18">
        <v>26500</v>
      </c>
      <c r="G40" s="18">
        <v>43463</v>
      </c>
      <c r="H40" s="18">
        <v>38</v>
      </c>
      <c r="I40" s="18">
        <v>69</v>
      </c>
      <c r="J40" s="18">
        <v>98</v>
      </c>
      <c r="K40" s="18">
        <v>102</v>
      </c>
      <c r="L40" s="18">
        <v>69</v>
      </c>
      <c r="M40" s="18">
        <v>24</v>
      </c>
      <c r="N40" s="18">
        <v>5</v>
      </c>
      <c r="O40" s="18">
        <v>1</v>
      </c>
      <c r="P40" s="27">
        <v>120152</v>
      </c>
      <c r="Q40" s="18">
        <v>0</v>
      </c>
      <c r="R40" s="27">
        <v>98</v>
      </c>
      <c r="S40" s="28">
        <v>0.124</v>
      </c>
      <c r="T40" s="29">
        <v>194603</v>
      </c>
    </row>
    <row r="41" spans="1:20" ht="12.75" customHeight="1">
      <c r="A41" s="26" t="s">
        <v>284</v>
      </c>
      <c r="B41" s="18" t="s">
        <v>340</v>
      </c>
      <c r="C41" s="18">
        <v>1177</v>
      </c>
      <c r="D41" s="18">
        <v>32</v>
      </c>
      <c r="E41" s="18">
        <v>24049</v>
      </c>
      <c r="F41" s="18">
        <v>29350</v>
      </c>
      <c r="G41" s="18">
        <v>50579</v>
      </c>
      <c r="H41" s="18">
        <v>53</v>
      </c>
      <c r="I41" s="18">
        <v>70</v>
      </c>
      <c r="J41" s="18">
        <v>96</v>
      </c>
      <c r="K41" s="18">
        <v>103</v>
      </c>
      <c r="L41" s="18">
        <v>60</v>
      </c>
      <c r="M41" s="18">
        <v>23</v>
      </c>
      <c r="N41" s="18">
        <v>6</v>
      </c>
      <c r="O41" s="18">
        <v>3</v>
      </c>
      <c r="P41" s="27">
        <v>11102</v>
      </c>
      <c r="Q41" s="18">
        <v>1</v>
      </c>
      <c r="R41" s="27">
        <v>121.7</v>
      </c>
      <c r="S41" s="28">
        <v>0.124</v>
      </c>
      <c r="T41" s="29">
        <v>300808</v>
      </c>
    </row>
    <row r="42" spans="1:20" ht="12.75" customHeight="1">
      <c r="A42" s="26" t="s">
        <v>259</v>
      </c>
      <c r="B42" s="18" t="s">
        <v>341</v>
      </c>
      <c r="C42" s="18">
        <v>824</v>
      </c>
      <c r="D42" s="18">
        <v>27</v>
      </c>
      <c r="E42" s="18">
        <v>91333</v>
      </c>
      <c r="F42" s="18">
        <v>26500</v>
      </c>
      <c r="G42" s="18">
        <v>40147</v>
      </c>
      <c r="H42" s="18">
        <v>42</v>
      </c>
      <c r="I42" s="18">
        <v>62</v>
      </c>
      <c r="J42" s="18">
        <v>100</v>
      </c>
      <c r="K42" s="18">
        <v>106</v>
      </c>
      <c r="L42" s="18">
        <v>74</v>
      </c>
      <c r="M42" s="18">
        <v>30</v>
      </c>
      <c r="N42" s="18">
        <v>5</v>
      </c>
      <c r="O42" s="18">
        <v>0</v>
      </c>
      <c r="P42" s="27">
        <v>151857</v>
      </c>
      <c r="Q42" s="18">
        <v>0</v>
      </c>
      <c r="R42" s="27">
        <v>79.599999999999994</v>
      </c>
      <c r="S42" s="28">
        <v>0.152</v>
      </c>
      <c r="T42" s="29">
        <v>185749</v>
      </c>
    </row>
    <row r="43" spans="1:20" ht="12.75" customHeight="1">
      <c r="A43" s="26" t="s">
        <v>265</v>
      </c>
      <c r="B43" s="18" t="s">
        <v>342</v>
      </c>
      <c r="C43" s="18">
        <v>748</v>
      </c>
      <c r="D43" s="18">
        <v>22</v>
      </c>
      <c r="E43" s="18">
        <v>10269</v>
      </c>
      <c r="F43" s="18">
        <v>26500</v>
      </c>
      <c r="G43" s="18">
        <v>33500</v>
      </c>
      <c r="H43" s="18">
        <v>58</v>
      </c>
      <c r="I43" s="18">
        <v>89</v>
      </c>
      <c r="J43" s="18">
        <v>104</v>
      </c>
      <c r="K43" s="18">
        <v>103</v>
      </c>
      <c r="L43" s="18">
        <v>61</v>
      </c>
      <c r="M43" s="18">
        <v>7</v>
      </c>
      <c r="N43" s="18">
        <v>1</v>
      </c>
      <c r="O43" s="18">
        <v>4</v>
      </c>
      <c r="P43" s="27">
        <v>767</v>
      </c>
      <c r="Q43" s="18">
        <v>0</v>
      </c>
      <c r="R43" s="27">
        <v>112.8</v>
      </c>
      <c r="S43" s="28">
        <v>0.13100000000000001</v>
      </c>
      <c r="T43" s="29">
        <v>205567</v>
      </c>
    </row>
    <row r="44" spans="1:20" ht="12.75" customHeight="1">
      <c r="A44" s="26" t="s">
        <v>288</v>
      </c>
      <c r="B44" s="18" t="s">
        <v>343</v>
      </c>
      <c r="C44" s="18">
        <v>774</v>
      </c>
      <c r="D44" s="18">
        <v>24</v>
      </c>
      <c r="E44" s="18">
        <v>129343</v>
      </c>
      <c r="F44" s="18">
        <v>26500</v>
      </c>
      <c r="G44" s="18">
        <v>38060</v>
      </c>
      <c r="H44" s="18">
        <v>41</v>
      </c>
      <c r="I44" s="18">
        <v>63</v>
      </c>
      <c r="J44" s="18">
        <v>96</v>
      </c>
      <c r="K44" s="18">
        <v>103</v>
      </c>
      <c r="L44" s="18">
        <v>69</v>
      </c>
      <c r="M44" s="18">
        <v>29</v>
      </c>
      <c r="N44" s="18">
        <v>8</v>
      </c>
      <c r="O44" s="18">
        <v>1</v>
      </c>
      <c r="P44" s="27">
        <v>61352</v>
      </c>
      <c r="Q44" s="18">
        <v>0</v>
      </c>
      <c r="R44" s="27">
        <v>79.3</v>
      </c>
      <c r="S44" s="28">
        <v>0.152</v>
      </c>
      <c r="T44" s="29">
        <v>185922</v>
      </c>
    </row>
    <row r="45" spans="1:20" ht="12.75" customHeight="1">
      <c r="A45" s="26" t="s">
        <v>256</v>
      </c>
      <c r="B45" s="18" t="s">
        <v>344</v>
      </c>
      <c r="C45" s="18">
        <v>865</v>
      </c>
      <c r="D45" s="18">
        <v>22</v>
      </c>
      <c r="E45" s="18">
        <v>674648</v>
      </c>
      <c r="F45" s="18">
        <v>26500</v>
      </c>
      <c r="G45" s="18">
        <v>46889</v>
      </c>
      <c r="H45" s="18">
        <v>25</v>
      </c>
      <c r="I45" s="18">
        <v>44</v>
      </c>
      <c r="J45" s="18">
        <v>95</v>
      </c>
      <c r="K45" s="18">
        <v>104</v>
      </c>
      <c r="L45" s="18">
        <v>79</v>
      </c>
      <c r="M45" s="18">
        <v>36</v>
      </c>
      <c r="N45" s="18">
        <v>5</v>
      </c>
      <c r="O45" s="18">
        <v>1</v>
      </c>
      <c r="P45" s="27">
        <v>254135</v>
      </c>
      <c r="Q45" s="18">
        <v>0</v>
      </c>
      <c r="R45" s="27">
        <v>83.8</v>
      </c>
      <c r="S45" s="28">
        <v>0.14699999999999999</v>
      </c>
      <c r="T45" s="29">
        <v>207301</v>
      </c>
    </row>
    <row r="46" spans="1:20" ht="12.75" customHeight="1">
      <c r="A46" s="26" t="s">
        <v>252</v>
      </c>
      <c r="B46" s="18" t="s">
        <v>345</v>
      </c>
      <c r="C46" s="18">
        <v>872</v>
      </c>
      <c r="D46" s="18">
        <v>19</v>
      </c>
      <c r="E46" s="18">
        <v>43623</v>
      </c>
      <c r="F46" s="18">
        <v>27810</v>
      </c>
      <c r="G46" s="18">
        <v>46136</v>
      </c>
      <c r="H46" s="18">
        <v>33</v>
      </c>
      <c r="I46" s="18">
        <v>57</v>
      </c>
      <c r="J46" s="18">
        <v>96</v>
      </c>
      <c r="K46" s="18">
        <v>102</v>
      </c>
      <c r="L46" s="18">
        <v>73</v>
      </c>
      <c r="M46" s="18">
        <v>25</v>
      </c>
      <c r="N46" s="18">
        <v>4</v>
      </c>
      <c r="O46" s="18">
        <v>1</v>
      </c>
      <c r="P46" s="27">
        <v>7060</v>
      </c>
      <c r="Q46" s="18">
        <v>0</v>
      </c>
      <c r="R46" s="27">
        <v>98.4</v>
      </c>
      <c r="S46" s="28">
        <v>9.8000000000000004E-2</v>
      </c>
      <c r="T46" s="29">
        <v>348376</v>
      </c>
    </row>
    <row r="47" spans="1:20" ht="12.75" customHeight="1">
      <c r="A47" s="26" t="s">
        <v>253</v>
      </c>
      <c r="B47" s="18" t="s">
        <v>346</v>
      </c>
      <c r="C47" s="18">
        <v>1046</v>
      </c>
      <c r="D47" s="18">
        <v>30</v>
      </c>
      <c r="E47" s="18">
        <v>14147</v>
      </c>
      <c r="F47" s="18">
        <v>26500</v>
      </c>
      <c r="G47" s="18">
        <v>48664</v>
      </c>
      <c r="H47" s="18">
        <v>35</v>
      </c>
      <c r="I47" s="18">
        <v>55</v>
      </c>
      <c r="J47" s="18">
        <v>90</v>
      </c>
      <c r="K47" s="18">
        <v>98</v>
      </c>
      <c r="L47" s="18">
        <v>73</v>
      </c>
      <c r="M47" s="18">
        <v>33</v>
      </c>
      <c r="N47" s="18">
        <v>7</v>
      </c>
      <c r="O47" s="18">
        <v>2</v>
      </c>
      <c r="P47" s="27">
        <v>1750</v>
      </c>
      <c r="Q47" s="18">
        <v>1</v>
      </c>
      <c r="R47" s="27">
        <v>136.19999999999999</v>
      </c>
      <c r="S47" s="28">
        <v>0.109</v>
      </c>
      <c r="T47" s="29">
        <v>254234</v>
      </c>
    </row>
    <row r="48" spans="1:20" ht="12.75" customHeight="1">
      <c r="A48" s="26" t="s">
        <v>267</v>
      </c>
      <c r="B48" s="18" t="s">
        <v>347</v>
      </c>
      <c r="C48" s="18">
        <v>1007</v>
      </c>
      <c r="D48" s="18">
        <v>24</v>
      </c>
      <c r="E48" s="18">
        <v>174187</v>
      </c>
      <c r="F48" s="18">
        <v>30280</v>
      </c>
      <c r="G48" s="18">
        <v>51690</v>
      </c>
      <c r="H48" s="18">
        <v>32</v>
      </c>
      <c r="I48" s="18">
        <v>55</v>
      </c>
      <c r="J48" s="18">
        <v>99</v>
      </c>
      <c r="K48" s="18">
        <v>104</v>
      </c>
      <c r="L48" s="18">
        <v>78</v>
      </c>
      <c r="M48" s="18">
        <v>33</v>
      </c>
      <c r="N48" s="18">
        <v>4</v>
      </c>
      <c r="O48" s="18">
        <v>1</v>
      </c>
      <c r="P48" s="27">
        <v>170070</v>
      </c>
      <c r="Q48" s="18">
        <v>1</v>
      </c>
      <c r="R48" s="27">
        <v>111.5</v>
      </c>
      <c r="S48" s="28">
        <v>0.106</v>
      </c>
      <c r="T48" s="29">
        <v>285229</v>
      </c>
    </row>
    <row r="49" spans="1:20" ht="12.75" customHeight="1">
      <c r="A49" s="26" t="s">
        <v>291</v>
      </c>
      <c r="B49" s="18" t="s">
        <v>348</v>
      </c>
      <c r="C49" s="18">
        <v>1070</v>
      </c>
      <c r="D49" s="18">
        <v>22</v>
      </c>
      <c r="E49" s="18">
        <v>174821</v>
      </c>
      <c r="F49" s="18">
        <v>30900</v>
      </c>
      <c r="G49" s="18">
        <v>65161</v>
      </c>
      <c r="H49" s="18">
        <v>28</v>
      </c>
      <c r="I49" s="18">
        <v>46</v>
      </c>
      <c r="J49" s="18">
        <v>92</v>
      </c>
      <c r="K49" s="18">
        <v>100</v>
      </c>
      <c r="L49" s="18">
        <v>75</v>
      </c>
      <c r="M49" s="18">
        <v>32</v>
      </c>
      <c r="N49" s="18">
        <v>6</v>
      </c>
      <c r="O49" s="18">
        <v>2</v>
      </c>
      <c r="P49" s="27">
        <v>16190</v>
      </c>
      <c r="Q49" s="18">
        <v>0</v>
      </c>
      <c r="R49" s="27">
        <v>119</v>
      </c>
      <c r="S49" s="28">
        <v>0.108</v>
      </c>
      <c r="T49" s="29">
        <v>409228</v>
      </c>
    </row>
    <row r="50" spans="1:20" ht="12.75" customHeight="1">
      <c r="A50" s="26" t="s">
        <v>296</v>
      </c>
      <c r="B50" s="18" t="s">
        <v>349</v>
      </c>
      <c r="C50" s="18">
        <v>732</v>
      </c>
      <c r="D50" s="18">
        <v>33</v>
      </c>
      <c r="E50" s="18">
        <v>29072</v>
      </c>
      <c r="F50" s="18">
        <v>26500</v>
      </c>
      <c r="G50" s="18">
        <v>31983</v>
      </c>
      <c r="H50" s="18">
        <v>50</v>
      </c>
      <c r="I50" s="18">
        <v>75</v>
      </c>
      <c r="J50" s="18">
        <v>105</v>
      </c>
      <c r="K50" s="18">
        <v>108</v>
      </c>
      <c r="L50" s="18">
        <v>66</v>
      </c>
      <c r="M50" s="18">
        <v>27</v>
      </c>
      <c r="N50" s="18">
        <v>6</v>
      </c>
      <c r="O50" s="18">
        <v>0</v>
      </c>
      <c r="P50" s="27">
        <v>12181</v>
      </c>
      <c r="Q50" s="18">
        <v>0</v>
      </c>
      <c r="R50" s="27">
        <v>78.599999999999994</v>
      </c>
      <c r="S50" s="28">
        <v>0.17599999999999999</v>
      </c>
      <c r="T50" s="29">
        <v>108236</v>
      </c>
    </row>
    <row r="51" spans="1:20" ht="12.75" customHeight="1">
      <c r="A51" s="26" t="s">
        <v>277</v>
      </c>
      <c r="B51" s="18" t="s">
        <v>350</v>
      </c>
      <c r="C51" s="18">
        <v>817</v>
      </c>
      <c r="D51" s="18">
        <v>25</v>
      </c>
      <c r="E51" s="18">
        <v>126726</v>
      </c>
      <c r="F51" s="18">
        <v>26500</v>
      </c>
      <c r="G51" s="18">
        <v>38600</v>
      </c>
      <c r="H51" s="18">
        <v>35</v>
      </c>
      <c r="I51" s="18">
        <v>81</v>
      </c>
      <c r="J51" s="18">
        <v>101</v>
      </c>
      <c r="K51" s="18">
        <v>103</v>
      </c>
      <c r="L51" s="18">
        <v>69</v>
      </c>
      <c r="M51" s="18">
        <v>17</v>
      </c>
      <c r="N51" s="18">
        <v>3</v>
      </c>
      <c r="O51" s="18">
        <v>1</v>
      </c>
      <c r="P51" s="27">
        <v>28737</v>
      </c>
      <c r="Q51" s="18">
        <v>0</v>
      </c>
      <c r="R51" s="27">
        <v>88.4</v>
      </c>
      <c r="S51" s="28">
        <v>0.113</v>
      </c>
      <c r="T51" s="29">
        <v>202029</v>
      </c>
    </row>
    <row r="52" spans="1:20" ht="12.75" customHeight="1">
      <c r="A52" s="26" t="s">
        <v>255</v>
      </c>
      <c r="B52" s="18" t="s">
        <v>351</v>
      </c>
      <c r="C52" s="18">
        <v>842</v>
      </c>
      <c r="D52" s="18" t="s">
        <v>244</v>
      </c>
      <c r="E52" s="18" t="s">
        <v>244</v>
      </c>
      <c r="F52" s="18" t="s">
        <v>244</v>
      </c>
      <c r="G52" s="18" t="s">
        <v>244</v>
      </c>
      <c r="H52" s="18" t="s">
        <v>244</v>
      </c>
      <c r="I52" s="18">
        <v>86</v>
      </c>
      <c r="J52" s="18">
        <v>108</v>
      </c>
      <c r="K52" s="18">
        <v>107</v>
      </c>
      <c r="L52" s="18" t="s">
        <v>244</v>
      </c>
      <c r="M52" s="18" t="s">
        <v>244</v>
      </c>
      <c r="N52" s="18" t="s">
        <v>244</v>
      </c>
      <c r="O52" s="18" t="s">
        <v>244</v>
      </c>
      <c r="P52" s="27">
        <v>1282</v>
      </c>
      <c r="Q52" s="18">
        <v>0</v>
      </c>
      <c r="R52" s="27">
        <v>81.3</v>
      </c>
      <c r="S52" s="28">
        <v>0.11</v>
      </c>
      <c r="T52" s="29">
        <v>250890</v>
      </c>
    </row>
    <row r="53" spans="1:20" ht="12.75" customHeight="1"/>
    <row r="54" spans="1:20" ht="12.75" customHeight="1"/>
    <row r="55" spans="1:20" ht="12.75" customHeight="1"/>
    <row r="56" spans="1:20" ht="12.75" customHeight="1"/>
    <row r="57" spans="1:20" ht="12.75" customHeight="1"/>
    <row r="58" spans="1:20" ht="12.75" customHeight="1"/>
    <row r="59" spans="1:20" ht="12.75" customHeight="1"/>
    <row r="60" spans="1:20" ht="12.75" customHeight="1"/>
    <row r="61" spans="1:20" ht="12.75" customHeight="1"/>
    <row r="62" spans="1:20" ht="12.75" customHeight="1"/>
    <row r="63" spans="1:20" ht="12.75" customHeight="1"/>
    <row r="64" spans="1:2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1000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7109375" defaultRowHeight="15" customHeight="1"/>
  <cols>
    <col min="1" max="2" width="19.7109375" customWidth="1"/>
    <col min="3" max="15" width="18.28515625" customWidth="1"/>
    <col min="16" max="16" width="20.28515625" customWidth="1"/>
    <col min="17" max="24" width="19.42578125" customWidth="1"/>
    <col min="25" max="26" width="17.42578125" customWidth="1"/>
    <col min="27" max="27" width="18.28515625" customWidth="1"/>
    <col min="28" max="28" width="8.7109375" customWidth="1"/>
  </cols>
  <sheetData>
    <row r="1" spans="1:28" ht="13.5" customHeight="1">
      <c r="A1" s="30" t="s">
        <v>299</v>
      </c>
      <c r="B1" s="31" t="s">
        <v>143</v>
      </c>
      <c r="C1" s="31" t="s">
        <v>144</v>
      </c>
      <c r="D1" s="31" t="s">
        <v>145</v>
      </c>
      <c r="E1" s="32" t="s">
        <v>146</v>
      </c>
      <c r="F1" s="31" t="s">
        <v>147</v>
      </c>
      <c r="G1" s="31" t="s">
        <v>148</v>
      </c>
      <c r="H1" s="31" t="s">
        <v>149</v>
      </c>
      <c r="I1" s="31" t="s">
        <v>150</v>
      </c>
      <c r="J1" s="31" t="s">
        <v>151</v>
      </c>
      <c r="K1" s="31" t="s">
        <v>152</v>
      </c>
      <c r="L1" s="31" t="s">
        <v>153</v>
      </c>
      <c r="M1" s="31" t="s">
        <v>154</v>
      </c>
      <c r="N1" s="31" t="s">
        <v>155</v>
      </c>
      <c r="O1" s="31" t="s">
        <v>156</v>
      </c>
      <c r="P1" s="31" t="s">
        <v>157</v>
      </c>
      <c r="Q1" s="31" t="s">
        <v>158</v>
      </c>
      <c r="R1" s="31" t="s">
        <v>159</v>
      </c>
      <c r="S1" s="31" t="s">
        <v>160</v>
      </c>
      <c r="T1" s="31" t="s">
        <v>161</v>
      </c>
      <c r="U1" s="31" t="s">
        <v>162</v>
      </c>
      <c r="V1" s="31" t="s">
        <v>163</v>
      </c>
      <c r="W1" s="31" t="s">
        <v>164</v>
      </c>
      <c r="X1" s="31" t="s">
        <v>165</v>
      </c>
      <c r="Y1" s="33" t="s">
        <v>166</v>
      </c>
      <c r="Z1" s="34" t="s">
        <v>167</v>
      </c>
      <c r="AA1" s="31" t="s">
        <v>168</v>
      </c>
      <c r="AB1" s="35"/>
    </row>
    <row r="2" spans="1:28" ht="13.5" customHeight="1">
      <c r="A2" s="35" t="s">
        <v>289</v>
      </c>
      <c r="B2" s="36">
        <v>196200</v>
      </c>
      <c r="C2" s="36">
        <v>94000</v>
      </c>
      <c r="D2" s="37">
        <v>0.68808189103349837</v>
      </c>
      <c r="E2" s="38" t="s">
        <v>242</v>
      </c>
      <c r="F2" s="37">
        <v>0.1357784423510951</v>
      </c>
      <c r="G2" s="39">
        <v>26700</v>
      </c>
      <c r="H2" s="37">
        <v>0.17859926738433793</v>
      </c>
      <c r="I2" s="39">
        <v>35100</v>
      </c>
      <c r="J2" s="37">
        <v>0.68522999954147834</v>
      </c>
      <c r="K2" s="39">
        <v>134400</v>
      </c>
      <c r="L2" s="39">
        <v>85400</v>
      </c>
      <c r="M2" s="37">
        <v>0.52541329380914381</v>
      </c>
      <c r="N2" s="40">
        <v>616000000</v>
      </c>
      <c r="O2" s="36">
        <v>58800</v>
      </c>
      <c r="P2" s="40">
        <v>810</v>
      </c>
      <c r="Q2" s="41">
        <v>0.17042945987669733</v>
      </c>
      <c r="R2" s="36">
        <v>301000</v>
      </c>
      <c r="S2" s="36">
        <v>148800</v>
      </c>
      <c r="T2" s="41">
        <v>0.33447498696683231</v>
      </c>
      <c r="U2" s="41">
        <v>0.29157168435558239</v>
      </c>
      <c r="V2" s="41">
        <v>9.0507213607927225E-2</v>
      </c>
      <c r="W2" s="41">
        <v>0.19099282884772537</v>
      </c>
      <c r="X2" s="41">
        <v>3.0245603543170661E-2</v>
      </c>
      <c r="Y2" s="36">
        <v>3350</v>
      </c>
      <c r="Z2" s="36">
        <v>16120</v>
      </c>
      <c r="AA2" s="40">
        <v>48000</v>
      </c>
      <c r="AB2" s="42"/>
    </row>
    <row r="3" spans="1:28" ht="13.5" customHeight="1">
      <c r="A3" s="35" t="s">
        <v>239</v>
      </c>
      <c r="B3" s="36">
        <v>17400</v>
      </c>
      <c r="C3" s="36">
        <v>9000</v>
      </c>
      <c r="D3" s="37">
        <v>0.71184871727056331</v>
      </c>
      <c r="E3" s="38" t="s">
        <v>240</v>
      </c>
      <c r="F3" s="37">
        <v>0.18667734920453244</v>
      </c>
      <c r="G3" s="39">
        <v>3300</v>
      </c>
      <c r="H3" s="37">
        <v>0.27675403456564041</v>
      </c>
      <c r="I3" s="39">
        <v>4800</v>
      </c>
      <c r="J3" s="37">
        <v>0.57451070161382622</v>
      </c>
      <c r="K3" s="39">
        <v>10000</v>
      </c>
      <c r="L3" s="39">
        <v>5800</v>
      </c>
      <c r="M3" s="37">
        <v>0.58859617466618552</v>
      </c>
      <c r="N3" s="40">
        <v>70000000</v>
      </c>
      <c r="O3" s="36">
        <v>6000</v>
      </c>
      <c r="P3" s="40">
        <v>1200</v>
      </c>
      <c r="Q3" s="41">
        <v>9.1569202625392018E-2</v>
      </c>
      <c r="R3" s="36">
        <v>41900</v>
      </c>
      <c r="S3" s="36">
        <v>18500</v>
      </c>
      <c r="T3" s="41">
        <v>0.35079353625141896</v>
      </c>
      <c r="U3" s="41">
        <v>0.37322376150897923</v>
      </c>
      <c r="V3" s="41">
        <v>7.1801045521658113E-2</v>
      </c>
      <c r="W3" s="41">
        <v>0.19556698206320955</v>
      </c>
      <c r="X3" s="41">
        <v>7.1069101529360093E-2</v>
      </c>
      <c r="Y3" s="36">
        <v>1950</v>
      </c>
      <c r="Z3" s="36">
        <v>3580</v>
      </c>
      <c r="AA3" s="40">
        <v>67600</v>
      </c>
      <c r="AB3" s="42"/>
    </row>
    <row r="4" spans="1:28" ht="13.5" customHeight="1">
      <c r="A4" s="35" t="s">
        <v>282</v>
      </c>
      <c r="B4" s="36">
        <v>103100</v>
      </c>
      <c r="C4" s="36">
        <v>49000</v>
      </c>
      <c r="D4" s="37">
        <v>0.70465267703133394</v>
      </c>
      <c r="E4" s="38" t="s">
        <v>242</v>
      </c>
      <c r="F4" s="37">
        <v>0.17493265112312731</v>
      </c>
      <c r="G4" s="39">
        <v>18100</v>
      </c>
      <c r="H4" s="37">
        <v>0.25366784890594413</v>
      </c>
      <c r="I4" s="39">
        <v>26200</v>
      </c>
      <c r="J4" s="37">
        <v>0.61566563947516328</v>
      </c>
      <c r="K4" s="39">
        <v>63500</v>
      </c>
      <c r="L4" s="39">
        <v>37500</v>
      </c>
      <c r="M4" s="37">
        <v>0.5101003602676274</v>
      </c>
      <c r="N4" s="40">
        <v>395000000</v>
      </c>
      <c r="O4" s="36">
        <v>7300</v>
      </c>
      <c r="P4" s="40">
        <v>1100</v>
      </c>
      <c r="Q4" s="41">
        <v>0.17267297584113561</v>
      </c>
      <c r="R4" s="36">
        <v>470500</v>
      </c>
      <c r="S4" s="36">
        <v>213000</v>
      </c>
      <c r="T4" s="41">
        <v>0.33280069297841047</v>
      </c>
      <c r="U4" s="41">
        <v>0.3321108298538944</v>
      </c>
      <c r="V4" s="41">
        <v>0.11587848164345385</v>
      </c>
      <c r="W4" s="41">
        <v>0.16211913557086272</v>
      </c>
      <c r="X4" s="41">
        <v>3.5266897754703166E-2</v>
      </c>
      <c r="Y4" s="36">
        <v>10980</v>
      </c>
      <c r="Z4" s="36">
        <v>18290</v>
      </c>
      <c r="AA4" s="40">
        <v>52700</v>
      </c>
      <c r="AB4" s="42"/>
    </row>
    <row r="5" spans="1:28" ht="13.5" customHeight="1">
      <c r="A5" s="35" t="s">
        <v>280</v>
      </c>
      <c r="B5" s="36">
        <v>96600</v>
      </c>
      <c r="C5" s="36">
        <v>52000</v>
      </c>
      <c r="D5" s="37">
        <v>0.71715230001348984</v>
      </c>
      <c r="E5" s="38" t="s">
        <v>240</v>
      </c>
      <c r="F5" s="37">
        <v>0.17437446341942758</v>
      </c>
      <c r="G5" s="39">
        <v>16900</v>
      </c>
      <c r="H5" s="37">
        <v>0.23782285341911727</v>
      </c>
      <c r="I5" s="39">
        <v>23000</v>
      </c>
      <c r="J5" s="37">
        <v>0.60905903162075781</v>
      </c>
      <c r="K5" s="39">
        <v>58800</v>
      </c>
      <c r="L5" s="39">
        <v>37700</v>
      </c>
      <c r="M5" s="37">
        <v>0.48753376272595056</v>
      </c>
      <c r="N5" s="40">
        <v>274000000</v>
      </c>
      <c r="O5" s="36">
        <v>48400</v>
      </c>
      <c r="P5" s="40">
        <v>740</v>
      </c>
      <c r="Q5" s="41">
        <v>1.1587512437468236E-2</v>
      </c>
      <c r="R5" s="36">
        <v>181100</v>
      </c>
      <c r="S5" s="36">
        <v>87800</v>
      </c>
      <c r="T5" s="41">
        <v>0.34418996408968844</v>
      </c>
      <c r="U5" s="41">
        <v>0.2810270765243208</v>
      </c>
      <c r="V5" s="41">
        <v>0.10199019786248645</v>
      </c>
      <c r="W5" s="41">
        <v>0.23854949767459663</v>
      </c>
      <c r="X5" s="41">
        <v>3.2578287231814961E-2</v>
      </c>
      <c r="Y5" s="36">
        <v>2370</v>
      </c>
      <c r="Z5" s="36">
        <v>13910</v>
      </c>
      <c r="AA5" s="40">
        <v>43700</v>
      </c>
      <c r="AB5" s="42"/>
    </row>
    <row r="6" spans="1:28" ht="13.5" customHeight="1">
      <c r="A6" s="35" t="s">
        <v>241</v>
      </c>
      <c r="B6" s="36">
        <v>1046600</v>
      </c>
      <c r="C6" s="36">
        <v>536000</v>
      </c>
      <c r="D6" s="37">
        <v>0.67734195590224988</v>
      </c>
      <c r="E6" s="38" t="s">
        <v>242</v>
      </c>
      <c r="F6" s="37">
        <v>0.26308920407588055</v>
      </c>
      <c r="G6" s="39">
        <v>275400</v>
      </c>
      <c r="H6" s="37">
        <v>0.27755924883795363</v>
      </c>
      <c r="I6" s="39">
        <v>290500</v>
      </c>
      <c r="J6" s="37">
        <v>0.50318207224034894</v>
      </c>
      <c r="K6" s="39">
        <v>526600</v>
      </c>
      <c r="L6" s="39">
        <v>282900</v>
      </c>
      <c r="M6" s="37">
        <v>0.65540952949885067</v>
      </c>
      <c r="N6" s="40">
        <v>7828000000</v>
      </c>
      <c r="O6" s="36">
        <v>49700</v>
      </c>
      <c r="P6" s="40">
        <v>1610</v>
      </c>
      <c r="Q6" s="41">
        <v>0.35827618443552267</v>
      </c>
      <c r="R6" s="36">
        <v>4066700</v>
      </c>
      <c r="S6" s="36">
        <v>1658300</v>
      </c>
      <c r="T6" s="41">
        <v>0.31426321694835074</v>
      </c>
      <c r="U6" s="41">
        <v>0.3583042691648492</v>
      </c>
      <c r="V6" s="41">
        <v>0.12131546858618443</v>
      </c>
      <c r="W6" s="41">
        <v>0.1342106628834295</v>
      </c>
      <c r="X6" s="41">
        <v>2.1287238515010118E-2</v>
      </c>
      <c r="Y6" s="36">
        <v>161550</v>
      </c>
      <c r="Z6" s="36">
        <v>271530</v>
      </c>
      <c r="AA6" s="40">
        <v>64850</v>
      </c>
      <c r="AB6" s="42"/>
    </row>
    <row r="7" spans="1:28" ht="13.5" customHeight="1">
      <c r="A7" s="35" t="s">
        <v>292</v>
      </c>
      <c r="B7" s="36">
        <v>127200</v>
      </c>
      <c r="C7" s="36">
        <v>65000</v>
      </c>
      <c r="D7" s="37">
        <v>0.72198502134807863</v>
      </c>
      <c r="E7" s="38" t="s">
        <v>242</v>
      </c>
      <c r="F7" s="37">
        <v>0.19547147279269653</v>
      </c>
      <c r="G7" s="39">
        <v>24900</v>
      </c>
      <c r="H7" s="37">
        <v>0.28436071086249431</v>
      </c>
      <c r="I7" s="39">
        <v>36200</v>
      </c>
      <c r="J7" s="37">
        <v>0.58199116921481431</v>
      </c>
      <c r="K7" s="39">
        <v>74000</v>
      </c>
      <c r="L7" s="39">
        <v>43400</v>
      </c>
      <c r="M7" s="37">
        <v>0.53318485523385306</v>
      </c>
      <c r="N7" s="40">
        <v>628000000</v>
      </c>
      <c r="O7" s="36">
        <v>15300</v>
      </c>
      <c r="P7" s="40">
        <v>1370</v>
      </c>
      <c r="Q7" s="41">
        <v>0.29610589680207866</v>
      </c>
      <c r="R7" s="36">
        <v>367000</v>
      </c>
      <c r="S7" s="36">
        <v>180900</v>
      </c>
      <c r="T7" s="41">
        <v>0.27968939485030442</v>
      </c>
      <c r="U7" s="41">
        <v>0.43786885555420318</v>
      </c>
      <c r="V7" s="41">
        <v>0.11545582087825558</v>
      </c>
      <c r="W7" s="41">
        <v>0.1696793020018324</v>
      </c>
      <c r="X7" s="41">
        <v>4.1165934412740399E-2</v>
      </c>
      <c r="Y7" s="36">
        <v>9850</v>
      </c>
      <c r="Z7" s="36">
        <v>21570</v>
      </c>
      <c r="AA7" s="40">
        <v>66950</v>
      </c>
      <c r="AB7" s="42"/>
    </row>
    <row r="8" spans="1:28" ht="13.5" customHeight="1">
      <c r="A8" s="35" t="s">
        <v>273</v>
      </c>
      <c r="B8" s="36">
        <v>159400</v>
      </c>
      <c r="C8" s="36">
        <v>82000</v>
      </c>
      <c r="D8" s="37">
        <v>0.66004293940995096</v>
      </c>
      <c r="E8" s="38" t="s">
        <v>242</v>
      </c>
      <c r="F8" s="37">
        <v>0.21768361900819708</v>
      </c>
      <c r="G8" s="39">
        <v>34700</v>
      </c>
      <c r="H8" s="37">
        <v>0.24236893764072073</v>
      </c>
      <c r="I8" s="39">
        <v>38600</v>
      </c>
      <c r="J8" s="37">
        <v>0.54431880185892489</v>
      </c>
      <c r="K8" s="39">
        <v>86700</v>
      </c>
      <c r="L8" s="39">
        <v>48000</v>
      </c>
      <c r="M8" s="37">
        <v>0.60505442985132141</v>
      </c>
      <c r="N8" s="40">
        <v>904000000</v>
      </c>
      <c r="O8" s="36">
        <v>5900</v>
      </c>
      <c r="P8" s="40">
        <v>1180</v>
      </c>
      <c r="Q8" s="41">
        <v>0.11432917497154606</v>
      </c>
      <c r="R8" s="36">
        <v>258000</v>
      </c>
      <c r="S8" s="36">
        <v>123900</v>
      </c>
      <c r="T8" s="41">
        <v>0.31459506817027644</v>
      </c>
      <c r="U8" s="41">
        <v>0.34297964389413738</v>
      </c>
      <c r="V8" s="41">
        <v>0.13207627627860458</v>
      </c>
      <c r="W8" s="41">
        <v>0.18569373965428346</v>
      </c>
      <c r="X8" s="41">
        <v>2.5473237787693299E-2</v>
      </c>
      <c r="Y8" s="36">
        <v>2910</v>
      </c>
      <c r="Z8" s="36">
        <v>4720</v>
      </c>
      <c r="AA8" s="40">
        <v>71900</v>
      </c>
      <c r="AB8" s="42"/>
    </row>
    <row r="9" spans="1:28" ht="13.5" customHeight="1">
      <c r="A9" s="35" t="s">
        <v>251</v>
      </c>
      <c r="B9" s="36">
        <v>27900</v>
      </c>
      <c r="C9" s="36">
        <v>14000</v>
      </c>
      <c r="D9" s="37">
        <v>0.70336367233874164</v>
      </c>
      <c r="E9" s="38" t="s">
        <v>242</v>
      </c>
      <c r="F9" s="37">
        <v>0.18812661128616442</v>
      </c>
      <c r="G9" s="39">
        <v>5300</v>
      </c>
      <c r="H9" s="37">
        <v>0.20155399598968776</v>
      </c>
      <c r="I9" s="39">
        <v>5600</v>
      </c>
      <c r="J9" s="37">
        <v>0.63814093382984816</v>
      </c>
      <c r="K9" s="39">
        <v>17800</v>
      </c>
      <c r="L9" s="39">
        <v>11000</v>
      </c>
      <c r="M9" s="37">
        <v>0.57578575413799515</v>
      </c>
      <c r="N9" s="40">
        <v>142000000</v>
      </c>
      <c r="O9" s="36">
        <v>2200</v>
      </c>
      <c r="P9" s="40">
        <v>1120</v>
      </c>
      <c r="Q9" s="41">
        <v>0.14568616493586575</v>
      </c>
      <c r="R9" s="36">
        <v>56900</v>
      </c>
      <c r="S9" s="36">
        <v>27000</v>
      </c>
      <c r="T9" s="41">
        <v>0.30087298659781136</v>
      </c>
      <c r="U9" s="41">
        <v>0.35629094869227662</v>
      </c>
      <c r="V9" s="41">
        <v>9.7240519225026786E-2</v>
      </c>
      <c r="W9" s="41">
        <v>0.14405157120022483</v>
      </c>
      <c r="X9" s="41">
        <v>4.0522738051325287E-2</v>
      </c>
      <c r="Y9" s="36">
        <v>1170</v>
      </c>
      <c r="Z9" s="36">
        <v>3550</v>
      </c>
      <c r="AA9" s="40">
        <v>59750</v>
      </c>
      <c r="AB9" s="42"/>
    </row>
    <row r="10" spans="1:28" ht="13.5" customHeight="1">
      <c r="A10" s="35" t="s">
        <v>243</v>
      </c>
      <c r="B10" s="36">
        <v>72200</v>
      </c>
      <c r="C10" s="36">
        <v>38000</v>
      </c>
      <c r="D10" s="37">
        <v>0.5978157990535129</v>
      </c>
      <c r="E10" s="38" t="s">
        <v>245</v>
      </c>
      <c r="F10" s="37">
        <v>0.14727245057483987</v>
      </c>
      <c r="G10" s="39">
        <v>10600</v>
      </c>
      <c r="H10" s="37">
        <v>0.24875140078305502</v>
      </c>
      <c r="I10" s="39">
        <v>18000</v>
      </c>
      <c r="J10" s="37">
        <v>0.55751857334569255</v>
      </c>
      <c r="K10" s="39">
        <v>40200</v>
      </c>
      <c r="L10" s="39">
        <v>16600</v>
      </c>
      <c r="M10" s="37">
        <v>0.44051825677267376</v>
      </c>
      <c r="N10" s="40">
        <v>457000000</v>
      </c>
      <c r="O10" s="36">
        <v>0</v>
      </c>
      <c r="P10" s="40">
        <v>1600</v>
      </c>
      <c r="Q10" s="41">
        <v>0.65561416110564408</v>
      </c>
      <c r="R10" s="36">
        <v>75400</v>
      </c>
      <c r="S10" s="36">
        <v>40700</v>
      </c>
      <c r="T10" s="41">
        <v>0.2672459538339082</v>
      </c>
      <c r="U10" s="41">
        <v>0.35034491907667814</v>
      </c>
      <c r="V10" s="41">
        <v>0.12466171398248872</v>
      </c>
      <c r="W10" s="41">
        <v>0.19393738392146459</v>
      </c>
      <c r="X10" s="41">
        <v>3.1201910321040062E-2</v>
      </c>
      <c r="Y10" s="36">
        <v>6380</v>
      </c>
      <c r="Z10" s="36">
        <v>6600</v>
      </c>
      <c r="AA10" s="40">
        <v>74100</v>
      </c>
      <c r="AB10" s="42"/>
    </row>
    <row r="11" spans="1:28" ht="13.5" customHeight="1">
      <c r="A11" s="35" t="s">
        <v>281</v>
      </c>
      <c r="B11" s="36">
        <v>454500</v>
      </c>
      <c r="C11" s="36">
        <v>212000</v>
      </c>
      <c r="D11" s="37">
        <v>0.70243657360326006</v>
      </c>
      <c r="E11" s="38" t="s">
        <v>245</v>
      </c>
      <c r="F11" s="37">
        <v>0.20049670476642997</v>
      </c>
      <c r="G11" s="39">
        <v>91100</v>
      </c>
      <c r="H11" s="37">
        <v>0.23704784028016085</v>
      </c>
      <c r="I11" s="39">
        <v>107800</v>
      </c>
      <c r="J11" s="37">
        <v>0.62111853161928399</v>
      </c>
      <c r="K11" s="39">
        <v>282300</v>
      </c>
      <c r="L11" s="39">
        <v>172700</v>
      </c>
      <c r="M11" s="37">
        <v>0.56696039140823529</v>
      </c>
      <c r="N11" s="40">
        <v>2007000000</v>
      </c>
      <c r="O11" s="36">
        <v>23100</v>
      </c>
      <c r="P11" s="40">
        <v>1240</v>
      </c>
      <c r="Q11" s="41">
        <v>0.22304121906444643</v>
      </c>
      <c r="R11" s="36">
        <v>1645200</v>
      </c>
      <c r="S11" s="36">
        <v>766200</v>
      </c>
      <c r="T11" s="41">
        <v>0.30339788144942537</v>
      </c>
      <c r="U11" s="41">
        <v>0.35036715759329451</v>
      </c>
      <c r="V11" s="41">
        <v>0.14216314495427593</v>
      </c>
      <c r="W11" s="41">
        <v>0.15851814623699123</v>
      </c>
      <c r="X11" s="41">
        <v>3.1262049813291795E-2</v>
      </c>
      <c r="Y11" s="36">
        <v>27490</v>
      </c>
      <c r="Z11" s="36">
        <v>91070</v>
      </c>
      <c r="AA11" s="40">
        <v>50400</v>
      </c>
      <c r="AB11" s="42"/>
    </row>
    <row r="12" spans="1:28" ht="13.5" customHeight="1">
      <c r="A12" s="35" t="s">
        <v>283</v>
      </c>
      <c r="B12" s="36">
        <v>303100</v>
      </c>
      <c r="C12" s="36">
        <v>139000</v>
      </c>
      <c r="D12" s="37">
        <v>0.68014581545942909</v>
      </c>
      <c r="E12" s="38" t="s">
        <v>242</v>
      </c>
      <c r="F12" s="37">
        <v>0.14625576530982562</v>
      </c>
      <c r="G12" s="39">
        <v>44300</v>
      </c>
      <c r="H12" s="37">
        <v>0.18413360342586421</v>
      </c>
      <c r="I12" s="39">
        <v>55800</v>
      </c>
      <c r="J12" s="37">
        <v>0.68427216881223074</v>
      </c>
      <c r="K12" s="39">
        <v>207400</v>
      </c>
      <c r="L12" s="39">
        <v>128800</v>
      </c>
      <c r="M12" s="37">
        <v>0.54604966490957996</v>
      </c>
      <c r="N12" s="40">
        <v>1068000000</v>
      </c>
      <c r="O12" s="36">
        <v>64600</v>
      </c>
      <c r="P12" s="40">
        <v>1050</v>
      </c>
      <c r="Q12" s="41">
        <v>6.7260043623556837E-2</v>
      </c>
      <c r="R12" s="36">
        <v>749400</v>
      </c>
      <c r="S12" s="36">
        <v>340000</v>
      </c>
      <c r="T12" s="41">
        <v>0.35242860679672705</v>
      </c>
      <c r="U12" s="41">
        <v>0.32325832782388758</v>
      </c>
      <c r="V12" s="41">
        <v>9.5826722738907646E-2</v>
      </c>
      <c r="W12" s="41">
        <v>0.15898105227979153</v>
      </c>
      <c r="X12" s="41">
        <v>2.8732983314966088E-2</v>
      </c>
      <c r="Y12" s="36">
        <v>10230</v>
      </c>
      <c r="Z12" s="36">
        <v>38890</v>
      </c>
      <c r="AA12" s="40">
        <v>53800</v>
      </c>
      <c r="AB12" s="42"/>
    </row>
    <row r="13" spans="1:28" ht="13.5" customHeight="1">
      <c r="A13" s="35" t="s">
        <v>247</v>
      </c>
      <c r="B13" s="36">
        <v>52800</v>
      </c>
      <c r="C13" s="36">
        <v>22000</v>
      </c>
      <c r="D13" s="37">
        <v>0.66784904709931991</v>
      </c>
      <c r="E13" s="38" t="s">
        <v>242</v>
      </c>
      <c r="F13" s="37">
        <v>0.18885753782642453</v>
      </c>
      <c r="G13" s="39">
        <v>10000</v>
      </c>
      <c r="H13" s="37">
        <v>0.21230139943568088</v>
      </c>
      <c r="I13" s="39">
        <v>11200</v>
      </c>
      <c r="J13" s="37">
        <v>0.63877894976044847</v>
      </c>
      <c r="K13" s="39">
        <v>33700</v>
      </c>
      <c r="L13" s="39">
        <v>18500</v>
      </c>
      <c r="M13" s="37">
        <v>0.71846846846846846</v>
      </c>
      <c r="N13" s="40">
        <v>284000000</v>
      </c>
      <c r="O13" s="36">
        <v>12600</v>
      </c>
      <c r="P13" s="40">
        <v>1650</v>
      </c>
      <c r="Q13" s="41">
        <v>0.40678148840486872</v>
      </c>
      <c r="R13" s="36">
        <v>124400</v>
      </c>
      <c r="S13" s="36">
        <v>51900</v>
      </c>
      <c r="T13" s="41">
        <v>0.32349976527615076</v>
      </c>
      <c r="U13" s="41">
        <v>0.39216052260004919</v>
      </c>
      <c r="V13" s="41">
        <v>0.12471687136700328</v>
      </c>
      <c r="W13" s="41">
        <v>0.12411268782620331</v>
      </c>
      <c r="X13" s="41">
        <v>6.4075864299601507E-2</v>
      </c>
      <c r="Y13" s="36">
        <v>6460</v>
      </c>
      <c r="Z13" s="36">
        <v>3600</v>
      </c>
      <c r="AA13" s="40">
        <v>71850</v>
      </c>
      <c r="AB13" s="42"/>
    </row>
    <row r="14" spans="1:28" ht="13.5" customHeight="1">
      <c r="A14" s="35" t="s">
        <v>262</v>
      </c>
      <c r="B14" s="36">
        <v>26900</v>
      </c>
      <c r="C14" s="36">
        <v>15000</v>
      </c>
      <c r="D14" s="37">
        <v>0.77248922463734537</v>
      </c>
      <c r="E14" s="38" t="s">
        <v>240</v>
      </c>
      <c r="F14" s="37">
        <v>0.22807799442896937</v>
      </c>
      <c r="G14" s="39">
        <v>6100</v>
      </c>
      <c r="H14" s="37">
        <v>0.3053296193129062</v>
      </c>
      <c r="I14" s="39">
        <v>8200</v>
      </c>
      <c r="J14" s="37">
        <v>0.55584029712163419</v>
      </c>
      <c r="K14" s="39">
        <v>14900</v>
      </c>
      <c r="L14" s="39">
        <v>9400</v>
      </c>
      <c r="M14" s="37">
        <v>0.68729955099422702</v>
      </c>
      <c r="N14" s="40">
        <v>96000000</v>
      </c>
      <c r="O14" s="36">
        <v>8600</v>
      </c>
      <c r="P14" s="40">
        <v>880</v>
      </c>
      <c r="Q14" s="41">
        <v>0.12123966439998932</v>
      </c>
      <c r="R14" s="36">
        <v>77600</v>
      </c>
      <c r="S14" s="36">
        <v>39600</v>
      </c>
      <c r="T14" s="41">
        <v>0.28882142605405886</v>
      </c>
      <c r="U14" s="41">
        <v>0.37734189776483884</v>
      </c>
      <c r="V14" s="41">
        <v>0.12376870894728625</v>
      </c>
      <c r="W14" s="41">
        <v>0.2201605691470189</v>
      </c>
      <c r="X14" s="41">
        <v>3.692251302496221E-2</v>
      </c>
      <c r="Y14" s="36">
        <v>2320</v>
      </c>
      <c r="Z14" s="36">
        <v>7810</v>
      </c>
      <c r="AA14" s="40">
        <v>49700</v>
      </c>
      <c r="AB14" s="42"/>
    </row>
    <row r="15" spans="1:28" ht="13.5" customHeight="1">
      <c r="A15" s="35" t="s">
        <v>257</v>
      </c>
      <c r="B15" s="36">
        <v>435500</v>
      </c>
      <c r="C15" s="36">
        <v>224000</v>
      </c>
      <c r="D15" s="37">
        <v>0.67121519228747395</v>
      </c>
      <c r="E15" s="38" t="s">
        <v>242</v>
      </c>
      <c r="F15" s="37">
        <v>0.19803735184853535</v>
      </c>
      <c r="G15" s="39">
        <v>86300</v>
      </c>
      <c r="H15" s="37">
        <v>0.21982669550482856</v>
      </c>
      <c r="I15" s="39">
        <v>95700</v>
      </c>
      <c r="J15" s="37">
        <v>0.58288216304582419</v>
      </c>
      <c r="K15" s="39">
        <v>253800</v>
      </c>
      <c r="L15" s="39">
        <v>148100</v>
      </c>
      <c r="M15" s="37">
        <v>0.50509293518478215</v>
      </c>
      <c r="N15" s="40">
        <v>2303000000</v>
      </c>
      <c r="O15" s="36">
        <v>43500</v>
      </c>
      <c r="P15" s="40">
        <v>1020</v>
      </c>
      <c r="Q15" s="41">
        <v>5.3478755039149686E-2</v>
      </c>
      <c r="R15" s="36">
        <v>862900</v>
      </c>
      <c r="S15" s="36">
        <v>420600</v>
      </c>
      <c r="T15" s="41">
        <v>0.31260940433839857</v>
      </c>
      <c r="U15" s="41">
        <v>0.32546504219011163</v>
      </c>
      <c r="V15" s="41">
        <v>0.12662324685860848</v>
      </c>
      <c r="W15" s="41">
        <v>0.16680137232188236</v>
      </c>
      <c r="X15" s="41">
        <v>2.3578337832861646E-2</v>
      </c>
      <c r="Y15" s="36">
        <v>10430</v>
      </c>
      <c r="Z15" s="36">
        <v>50290</v>
      </c>
      <c r="AA15" s="40">
        <v>61200</v>
      </c>
      <c r="AB15" s="42"/>
    </row>
    <row r="16" spans="1:28" ht="13.5" customHeight="1">
      <c r="A16" s="35" t="s">
        <v>270</v>
      </c>
      <c r="B16" s="36">
        <v>172100</v>
      </c>
      <c r="C16" s="36">
        <v>91000</v>
      </c>
      <c r="D16" s="37">
        <v>0.71658184445528927</v>
      </c>
      <c r="E16" s="38" t="s">
        <v>240</v>
      </c>
      <c r="F16" s="37">
        <v>0.17471514151409331</v>
      </c>
      <c r="G16" s="39">
        <v>30100</v>
      </c>
      <c r="H16" s="37">
        <v>0.2427267392201182</v>
      </c>
      <c r="I16" s="39">
        <v>41800</v>
      </c>
      <c r="J16" s="37">
        <v>0.60847864360295867</v>
      </c>
      <c r="K16" s="39">
        <v>104700</v>
      </c>
      <c r="L16" s="39">
        <v>66000</v>
      </c>
      <c r="M16" s="37">
        <v>0.4379938262864263</v>
      </c>
      <c r="N16" s="40">
        <v>569000000</v>
      </c>
      <c r="O16" s="36">
        <v>34800</v>
      </c>
      <c r="P16" s="40">
        <v>840</v>
      </c>
      <c r="Q16" s="41">
        <v>2.24940803140323E-2</v>
      </c>
      <c r="R16" s="36">
        <v>382600</v>
      </c>
      <c r="S16" s="36">
        <v>189700</v>
      </c>
      <c r="T16" s="41">
        <v>0.32193480735316271</v>
      </c>
      <c r="U16" s="41">
        <v>0.3339460130514938</v>
      </c>
      <c r="V16" s="41">
        <v>0.10400483026602329</v>
      </c>
      <c r="W16" s="41">
        <v>0.20500096544456339</v>
      </c>
      <c r="X16" s="41">
        <v>3.2602076688756441E-2</v>
      </c>
      <c r="Y16" s="36">
        <v>5630</v>
      </c>
      <c r="Z16" s="36">
        <v>18250</v>
      </c>
      <c r="AA16" s="40">
        <v>52800</v>
      </c>
      <c r="AB16" s="42"/>
    </row>
    <row r="17" spans="1:28" ht="13.5" customHeight="1">
      <c r="A17" s="35" t="s">
        <v>272</v>
      </c>
      <c r="B17" s="36">
        <v>72800</v>
      </c>
      <c r="C17" s="36">
        <v>43000</v>
      </c>
      <c r="D17" s="37">
        <v>0.75858417552984414</v>
      </c>
      <c r="E17" s="38" t="s">
        <v>240</v>
      </c>
      <c r="F17" s="37">
        <v>0.23972931794160846</v>
      </c>
      <c r="G17" s="39">
        <v>17500</v>
      </c>
      <c r="H17" s="37">
        <v>0.27187624394328302</v>
      </c>
      <c r="I17" s="39">
        <v>19800</v>
      </c>
      <c r="J17" s="37">
        <v>0.51834516080326132</v>
      </c>
      <c r="K17" s="39">
        <v>37700</v>
      </c>
      <c r="L17" s="39">
        <v>23800</v>
      </c>
      <c r="M17" s="37">
        <v>0.5</v>
      </c>
      <c r="N17" s="40">
        <v>229000000</v>
      </c>
      <c r="O17" s="36">
        <v>31100</v>
      </c>
      <c r="P17" s="40">
        <v>810</v>
      </c>
      <c r="Q17" s="41">
        <v>5.5140731687929323E-2</v>
      </c>
      <c r="R17" s="36">
        <v>149300</v>
      </c>
      <c r="S17" s="36">
        <v>78100</v>
      </c>
      <c r="T17" s="41">
        <v>0.26725820355291724</v>
      </c>
      <c r="U17" s="41">
        <v>0.41572078252155353</v>
      </c>
      <c r="V17" s="41">
        <v>0.12450053763329962</v>
      </c>
      <c r="W17" s="41">
        <v>0.19184486193578951</v>
      </c>
      <c r="X17" s="41">
        <v>3.2097083959720649E-2</v>
      </c>
      <c r="Y17" s="36">
        <v>2650</v>
      </c>
      <c r="Z17" s="36">
        <v>7300</v>
      </c>
      <c r="AA17" s="40">
        <v>57250</v>
      </c>
      <c r="AB17" s="42"/>
    </row>
    <row r="18" spans="1:28" ht="13.5" customHeight="1">
      <c r="A18" s="35" t="s">
        <v>263</v>
      </c>
      <c r="B18" s="36">
        <v>58000</v>
      </c>
      <c r="C18" s="36">
        <v>35000</v>
      </c>
      <c r="D18" s="37">
        <v>0.75289836839762325</v>
      </c>
      <c r="E18" s="38" t="s">
        <v>240</v>
      </c>
      <c r="F18" s="37">
        <v>0.25103766598350069</v>
      </c>
      <c r="G18" s="39">
        <v>14600</v>
      </c>
      <c r="H18" s="37">
        <v>0.26524637032189174</v>
      </c>
      <c r="I18" s="39">
        <v>15400</v>
      </c>
      <c r="J18" s="37">
        <v>0.50083529958837814</v>
      </c>
      <c r="K18" s="39">
        <v>29000</v>
      </c>
      <c r="L18" s="39">
        <v>18000</v>
      </c>
      <c r="M18" s="37">
        <v>0.51804256194098897</v>
      </c>
      <c r="N18" s="40">
        <v>196000000</v>
      </c>
      <c r="O18" s="36">
        <v>22600</v>
      </c>
      <c r="P18" s="40">
        <v>860</v>
      </c>
      <c r="Q18" s="41">
        <v>6.8351524058608448E-2</v>
      </c>
      <c r="R18" s="36">
        <v>147000</v>
      </c>
      <c r="S18" s="36">
        <v>77600</v>
      </c>
      <c r="T18" s="41">
        <v>0.29105035864343515</v>
      </c>
      <c r="U18" s="41">
        <v>0.36513806762450673</v>
      </c>
      <c r="V18" s="41">
        <v>0.12946583417263749</v>
      </c>
      <c r="W18" s="41">
        <v>0.23391220263522428</v>
      </c>
      <c r="X18" s="41">
        <v>3.5142813022812094E-2</v>
      </c>
      <c r="Y18" s="36">
        <v>2450</v>
      </c>
      <c r="Z18" s="36">
        <v>8370</v>
      </c>
      <c r="AA18" s="40">
        <v>55750</v>
      </c>
      <c r="AB18" s="42"/>
    </row>
    <row r="19" spans="1:28" ht="13.5" customHeight="1">
      <c r="A19" s="35" t="s">
        <v>287</v>
      </c>
      <c r="B19" s="36">
        <v>160900</v>
      </c>
      <c r="C19" s="36">
        <v>84000</v>
      </c>
      <c r="D19" s="37">
        <v>0.69169905145348254</v>
      </c>
      <c r="E19" s="38" t="s">
        <v>240</v>
      </c>
      <c r="F19" s="37">
        <v>0.16832741097830678</v>
      </c>
      <c r="G19" s="39">
        <v>27100</v>
      </c>
      <c r="H19" s="37">
        <v>0.24542156399870785</v>
      </c>
      <c r="I19" s="39">
        <v>39500</v>
      </c>
      <c r="J19" s="37">
        <v>0.6079877245732177</v>
      </c>
      <c r="K19" s="39">
        <v>97800</v>
      </c>
      <c r="L19" s="39">
        <v>59500</v>
      </c>
      <c r="M19" s="37">
        <v>0.46367631459312014</v>
      </c>
      <c r="N19" s="40">
        <v>520000000</v>
      </c>
      <c r="O19" s="36">
        <v>74000</v>
      </c>
      <c r="P19" s="40">
        <v>770</v>
      </c>
      <c r="Q19" s="41">
        <v>9.7761134615186235E-2</v>
      </c>
      <c r="R19" s="36">
        <v>277000</v>
      </c>
      <c r="S19" s="36">
        <v>129100</v>
      </c>
      <c r="T19" s="41">
        <v>0.35025210382461847</v>
      </c>
      <c r="U19" s="41">
        <v>0.28352186737674756</v>
      </c>
      <c r="V19" s="41">
        <v>8.7653194665634288E-2</v>
      </c>
      <c r="W19" s="41">
        <v>0.23818231143899499</v>
      </c>
      <c r="X19" s="41">
        <v>2.7970343757699682E-2</v>
      </c>
      <c r="Y19" s="36">
        <v>4010</v>
      </c>
      <c r="Z19" s="36">
        <v>24180</v>
      </c>
      <c r="AA19" s="40">
        <v>46850</v>
      </c>
      <c r="AB19" s="42"/>
    </row>
    <row r="20" spans="1:28" ht="13.5" customHeight="1">
      <c r="A20" s="35" t="s">
        <v>248</v>
      </c>
      <c r="B20" s="36">
        <v>197700</v>
      </c>
      <c r="C20" s="36">
        <v>94000</v>
      </c>
      <c r="D20" s="37">
        <v>0.69226935945808299</v>
      </c>
      <c r="E20" s="38" t="s">
        <v>242</v>
      </c>
      <c r="F20" s="37">
        <v>0.13704351695472336</v>
      </c>
      <c r="G20" s="39">
        <v>27100</v>
      </c>
      <c r="H20" s="37">
        <v>0.214358673557104</v>
      </c>
      <c r="I20" s="39">
        <v>42400</v>
      </c>
      <c r="J20" s="37">
        <v>0.68667388072531632</v>
      </c>
      <c r="K20" s="39">
        <v>135700</v>
      </c>
      <c r="L20" s="39">
        <v>87000</v>
      </c>
      <c r="M20" s="37">
        <v>0.49611861137897784</v>
      </c>
      <c r="N20" s="40">
        <v>733000000</v>
      </c>
      <c r="O20" s="36">
        <v>41900</v>
      </c>
      <c r="P20" s="40">
        <v>870</v>
      </c>
      <c r="Q20" s="41">
        <v>9.3185107547548857E-2</v>
      </c>
      <c r="R20" s="36">
        <v>357600</v>
      </c>
      <c r="S20" s="36">
        <v>169400</v>
      </c>
      <c r="T20" s="41">
        <v>0.36034501554062226</v>
      </c>
      <c r="U20" s="41">
        <v>0.29971182419463949</v>
      </c>
      <c r="V20" s="41">
        <v>8.8152266798565443E-2</v>
      </c>
      <c r="W20" s="41">
        <v>0.17397393653764656</v>
      </c>
      <c r="X20" s="41">
        <v>2.1839504389532138E-2</v>
      </c>
      <c r="Y20" s="36">
        <v>3170</v>
      </c>
      <c r="Z20" s="36">
        <v>17330</v>
      </c>
      <c r="AA20" s="40">
        <v>46600</v>
      </c>
      <c r="AB20" s="42"/>
    </row>
    <row r="21" spans="1:28" ht="13.5" customHeight="1">
      <c r="A21" s="35" t="s">
        <v>264</v>
      </c>
      <c r="B21" s="36">
        <v>54700</v>
      </c>
      <c r="C21" s="36">
        <v>32000</v>
      </c>
      <c r="D21" s="37">
        <v>0.76726665764424595</v>
      </c>
      <c r="E21" s="38" t="s">
        <v>240</v>
      </c>
      <c r="F21" s="37">
        <v>0.27797451717717497</v>
      </c>
      <c r="G21" s="39">
        <v>15200</v>
      </c>
      <c r="H21" s="37">
        <v>0.31088678763097366</v>
      </c>
      <c r="I21" s="39">
        <v>17000</v>
      </c>
      <c r="J21" s="37">
        <v>0.4649702457011427</v>
      </c>
      <c r="K21" s="39">
        <v>25400</v>
      </c>
      <c r="L21" s="39">
        <v>14500</v>
      </c>
      <c r="M21" s="37">
        <v>0.59758551307847085</v>
      </c>
      <c r="N21" s="40">
        <v>269000000</v>
      </c>
      <c r="O21" s="36">
        <v>22200</v>
      </c>
      <c r="P21" s="40">
        <v>870</v>
      </c>
      <c r="Q21" s="41">
        <v>0.10849830457726216</v>
      </c>
      <c r="R21" s="36">
        <v>53200</v>
      </c>
      <c r="S21" s="36">
        <v>31400</v>
      </c>
      <c r="T21" s="41">
        <v>0.238056555106861</v>
      </c>
      <c r="U21" s="41">
        <v>0.34518576445654742</v>
      </c>
      <c r="V21" s="41">
        <v>0.1559180757082686</v>
      </c>
      <c r="W21" s="41">
        <v>0.31520312010944546</v>
      </c>
      <c r="X21" s="41">
        <v>4.3934846168390281E-2</v>
      </c>
      <c r="Y21" s="36">
        <v>2100</v>
      </c>
      <c r="Z21" s="36">
        <v>2550</v>
      </c>
      <c r="AA21" s="40">
        <v>54500</v>
      </c>
      <c r="AB21" s="42"/>
    </row>
    <row r="22" spans="1:28" ht="13.5" customHeight="1">
      <c r="A22" s="35" t="s">
        <v>274</v>
      </c>
      <c r="B22" s="36">
        <v>200700</v>
      </c>
      <c r="C22" s="36">
        <v>100000</v>
      </c>
      <c r="D22" s="37">
        <v>0.68517056820024869</v>
      </c>
      <c r="E22" s="38" t="s">
        <v>242</v>
      </c>
      <c r="F22" s="37">
        <v>0.18620902629389996</v>
      </c>
      <c r="G22" s="39">
        <v>37400</v>
      </c>
      <c r="H22" s="37">
        <v>0.26435356055964815</v>
      </c>
      <c r="I22" s="39">
        <v>53100</v>
      </c>
      <c r="J22" s="37">
        <v>0.58826810912043193</v>
      </c>
      <c r="K22" s="39">
        <v>118100</v>
      </c>
      <c r="L22" s="39">
        <v>66400</v>
      </c>
      <c r="M22" s="37">
        <v>0.56878912390039438</v>
      </c>
      <c r="N22" s="40">
        <v>1157000000</v>
      </c>
      <c r="O22" s="36">
        <v>7100</v>
      </c>
      <c r="P22" s="40">
        <v>1400</v>
      </c>
      <c r="Q22" s="41">
        <v>0.31363064654734341</v>
      </c>
      <c r="R22" s="36">
        <v>399500</v>
      </c>
      <c r="S22" s="36">
        <v>182000</v>
      </c>
      <c r="T22" s="41">
        <v>0.33408599360623986</v>
      </c>
      <c r="U22" s="41">
        <v>0.35767743460641416</v>
      </c>
      <c r="V22" s="41">
        <v>0.12819458598342071</v>
      </c>
      <c r="W22" s="41">
        <v>0.16934387204161466</v>
      </c>
      <c r="X22" s="41">
        <v>3.2563474054678368E-2</v>
      </c>
      <c r="Y22" s="36">
        <v>6360</v>
      </c>
      <c r="Z22" s="36">
        <v>16200</v>
      </c>
      <c r="AA22" s="40">
        <v>71900</v>
      </c>
      <c r="AB22" s="42"/>
    </row>
    <row r="23" spans="1:28" ht="13.5" customHeight="1">
      <c r="A23" s="35" t="s">
        <v>260</v>
      </c>
      <c r="B23" s="36">
        <v>368600</v>
      </c>
      <c r="C23" s="36">
        <v>196000</v>
      </c>
      <c r="D23" s="37">
        <v>0.69664718956019411</v>
      </c>
      <c r="E23" s="38" t="s">
        <v>242</v>
      </c>
      <c r="F23" s="37">
        <v>0.24838938062699548</v>
      </c>
      <c r="G23" s="39">
        <v>91600</v>
      </c>
      <c r="H23" s="37">
        <v>0.29128949916858132</v>
      </c>
      <c r="I23" s="39">
        <v>107400</v>
      </c>
      <c r="J23" s="37">
        <v>0.50417065648167492</v>
      </c>
      <c r="K23" s="39">
        <v>185800</v>
      </c>
      <c r="L23" s="39">
        <v>98800</v>
      </c>
      <c r="M23" s="37">
        <v>0.6668232373219708</v>
      </c>
      <c r="N23" s="40">
        <v>2700000000</v>
      </c>
      <c r="O23" s="36">
        <v>5400</v>
      </c>
      <c r="P23" s="40">
        <v>1360</v>
      </c>
      <c r="Q23" s="41">
        <v>0.20397577147050211</v>
      </c>
      <c r="R23" s="36">
        <v>489900</v>
      </c>
      <c r="S23" s="36">
        <v>247200</v>
      </c>
      <c r="T23" s="41">
        <v>0.27094398198290998</v>
      </c>
      <c r="U23" s="41">
        <v>0.34981382598291633</v>
      </c>
      <c r="V23" s="41">
        <v>0.1540963230202807</v>
      </c>
      <c r="W23" s="41">
        <v>0.20270048813548139</v>
      </c>
      <c r="X23" s="41">
        <v>2.6383079638018583E-2</v>
      </c>
      <c r="Y23" s="36">
        <v>17980</v>
      </c>
      <c r="Z23" s="36">
        <v>24660</v>
      </c>
      <c r="AA23" s="40">
        <v>71900</v>
      </c>
      <c r="AB23" s="42"/>
    </row>
    <row r="24" spans="1:28" ht="13.5" customHeight="1">
      <c r="A24" s="35" t="s">
        <v>266</v>
      </c>
      <c r="B24" s="36">
        <v>266500</v>
      </c>
      <c r="C24" s="36">
        <v>147000</v>
      </c>
      <c r="D24" s="37">
        <v>0.73261518771331058</v>
      </c>
      <c r="E24" s="38" t="s">
        <v>242</v>
      </c>
      <c r="F24" s="37">
        <v>0.21217737094837935</v>
      </c>
      <c r="G24" s="39">
        <v>56600</v>
      </c>
      <c r="H24" s="37">
        <v>0.25643382352941174</v>
      </c>
      <c r="I24" s="39">
        <v>68400</v>
      </c>
      <c r="J24" s="37">
        <v>0.56907262905162059</v>
      </c>
      <c r="K24" s="39">
        <v>151600</v>
      </c>
      <c r="L24" s="39">
        <v>92800</v>
      </c>
      <c r="M24" s="37">
        <v>0.44823691805747273</v>
      </c>
      <c r="N24" s="40">
        <v>1030000000</v>
      </c>
      <c r="O24" s="36">
        <v>41600</v>
      </c>
      <c r="P24" s="40">
        <v>890</v>
      </c>
      <c r="Q24" s="41">
        <v>4.3649238045021743E-2</v>
      </c>
      <c r="R24" s="36">
        <v>578400</v>
      </c>
      <c r="S24" s="36">
        <v>288100</v>
      </c>
      <c r="T24" s="41">
        <v>0.30402014459371529</v>
      </c>
      <c r="U24" s="41">
        <v>0.33040550171800392</v>
      </c>
      <c r="V24" s="41">
        <v>0.12023123556440042</v>
      </c>
      <c r="W24" s="41">
        <v>0.22510617020461143</v>
      </c>
      <c r="X24" s="41">
        <v>2.9170234976535848E-2</v>
      </c>
      <c r="Y24" s="36">
        <v>8640</v>
      </c>
      <c r="Z24" s="36">
        <v>34850</v>
      </c>
      <c r="AA24" s="40">
        <v>54200</v>
      </c>
      <c r="AB24" s="42"/>
    </row>
    <row r="25" spans="1:28" ht="13.5" customHeight="1">
      <c r="A25" s="35" t="s">
        <v>275</v>
      </c>
      <c r="B25" s="36">
        <v>204900</v>
      </c>
      <c r="C25" s="36">
        <v>99000</v>
      </c>
      <c r="D25" s="37">
        <v>0.72444555750340878</v>
      </c>
      <c r="E25" s="38" t="s">
        <v>240</v>
      </c>
      <c r="F25" s="37">
        <v>0.18824143702756646</v>
      </c>
      <c r="G25" s="39">
        <v>38600</v>
      </c>
      <c r="H25" s="37">
        <v>0.26665137637063679</v>
      </c>
      <c r="I25" s="39">
        <v>54600</v>
      </c>
      <c r="J25" s="37">
        <v>0.58791350897654238</v>
      </c>
      <c r="K25" s="39">
        <v>120400</v>
      </c>
      <c r="L25" s="39">
        <v>70200</v>
      </c>
      <c r="M25" s="37">
        <v>0.62702231407627473</v>
      </c>
      <c r="N25" s="40">
        <v>698000000</v>
      </c>
      <c r="O25" s="36">
        <v>41500</v>
      </c>
      <c r="P25" s="40">
        <v>1020</v>
      </c>
      <c r="Q25" s="41">
        <v>9.9316408398540307E-2</v>
      </c>
      <c r="R25" s="36">
        <v>266100</v>
      </c>
      <c r="S25" s="36">
        <v>138900</v>
      </c>
      <c r="T25" s="41">
        <v>0.29391311419712673</v>
      </c>
      <c r="U25" s="41">
        <v>0.37593831747523199</v>
      </c>
      <c r="V25" s="41">
        <v>0.16985763001806717</v>
      </c>
      <c r="W25" s="41">
        <v>0.23298154913528607</v>
      </c>
      <c r="X25" s="41">
        <v>3.777052317108575E-2</v>
      </c>
      <c r="Y25" s="36">
        <v>7940</v>
      </c>
      <c r="Z25" s="36">
        <v>17070</v>
      </c>
      <c r="AA25" s="40">
        <v>67050</v>
      </c>
      <c r="AB25" s="42"/>
    </row>
    <row r="26" spans="1:28" ht="13.5" customHeight="1">
      <c r="A26" s="35" t="s">
        <v>285</v>
      </c>
      <c r="B26" s="36">
        <v>136300</v>
      </c>
      <c r="C26" s="36">
        <v>62000</v>
      </c>
      <c r="D26" s="37">
        <v>0.669879035488264</v>
      </c>
      <c r="E26" s="38" t="s">
        <v>242</v>
      </c>
      <c r="F26" s="37">
        <v>0.12066664711403097</v>
      </c>
      <c r="G26" s="39">
        <v>16500</v>
      </c>
      <c r="H26" s="37">
        <v>0.15872829657437823</v>
      </c>
      <c r="I26" s="39">
        <v>21600</v>
      </c>
      <c r="J26" s="37">
        <v>0.72397788596902868</v>
      </c>
      <c r="K26" s="39">
        <v>98700</v>
      </c>
      <c r="L26" s="39">
        <v>63500</v>
      </c>
      <c r="M26" s="37">
        <v>0.48076468402742595</v>
      </c>
      <c r="N26" s="40">
        <v>429000000</v>
      </c>
      <c r="O26" s="36">
        <v>83100</v>
      </c>
      <c r="P26" s="40">
        <v>780</v>
      </c>
      <c r="Q26" s="41">
        <v>8.0922286267665441E-2</v>
      </c>
      <c r="R26" s="36">
        <v>206300</v>
      </c>
      <c r="S26" s="36">
        <v>91600</v>
      </c>
      <c r="T26" s="41">
        <v>0.38720181305010448</v>
      </c>
      <c r="U26" s="41">
        <v>0.26276534519617978</v>
      </c>
      <c r="V26" s="41">
        <v>7.3805700254973586E-2</v>
      </c>
      <c r="W26" s="41">
        <v>0.18363421515799555</v>
      </c>
      <c r="X26" s="41">
        <v>2.0031350770897148E-2</v>
      </c>
      <c r="Y26" s="36">
        <v>1110</v>
      </c>
      <c r="Z26" s="36">
        <v>7000</v>
      </c>
      <c r="AA26" s="40">
        <v>43200</v>
      </c>
      <c r="AB26" s="42"/>
    </row>
    <row r="27" spans="1:28" ht="13.5" customHeight="1">
      <c r="A27" s="35" t="s">
        <v>290</v>
      </c>
      <c r="B27" s="36">
        <v>177500</v>
      </c>
      <c r="C27" s="36">
        <v>96000</v>
      </c>
      <c r="D27" s="37">
        <v>0.71980769831111668</v>
      </c>
      <c r="E27" s="38" t="s">
        <v>240</v>
      </c>
      <c r="F27" s="37">
        <v>0.18406957031095991</v>
      </c>
      <c r="G27" s="39">
        <v>32700</v>
      </c>
      <c r="H27" s="37">
        <v>0.24083763735799535</v>
      </c>
      <c r="I27" s="39">
        <v>42800</v>
      </c>
      <c r="J27" s="37">
        <v>0.59519451187572869</v>
      </c>
      <c r="K27" s="39">
        <v>105600</v>
      </c>
      <c r="L27" s="39">
        <v>65500</v>
      </c>
      <c r="M27" s="37">
        <v>0.50063773618485452</v>
      </c>
      <c r="N27" s="40">
        <v>605000000</v>
      </c>
      <c r="O27" s="36">
        <v>42900</v>
      </c>
      <c r="P27" s="40">
        <v>830</v>
      </c>
      <c r="Q27" s="41">
        <v>5.2790276783667142E-2</v>
      </c>
      <c r="R27" s="36">
        <v>345000</v>
      </c>
      <c r="S27" s="36">
        <v>173900</v>
      </c>
      <c r="T27" s="41">
        <v>0.31684318000523154</v>
      </c>
      <c r="U27" s="41">
        <v>0.33091087701898775</v>
      </c>
      <c r="V27" s="41">
        <v>0.11682718399287947</v>
      </c>
      <c r="W27" s="41">
        <v>0.2267485217195809</v>
      </c>
      <c r="X27" s="41">
        <v>3.2878349735913581E-2</v>
      </c>
      <c r="Y27" s="36">
        <v>6530</v>
      </c>
      <c r="Z27" s="36">
        <v>34030</v>
      </c>
      <c r="AA27" s="40">
        <v>52050</v>
      </c>
      <c r="AB27" s="42"/>
    </row>
    <row r="28" spans="1:28" ht="13.5" customHeight="1">
      <c r="A28" s="35" t="s">
        <v>249</v>
      </c>
      <c r="B28" s="36">
        <v>24800</v>
      </c>
      <c r="C28" s="36">
        <v>14000</v>
      </c>
      <c r="D28" s="37">
        <v>0.73801115241635684</v>
      </c>
      <c r="E28" s="38" t="s">
        <v>240</v>
      </c>
      <c r="F28" s="37">
        <v>0.22366835382019765</v>
      </c>
      <c r="G28" s="39">
        <v>5600</v>
      </c>
      <c r="H28" s="37">
        <v>0.29926890013657909</v>
      </c>
      <c r="I28" s="39">
        <v>7500</v>
      </c>
      <c r="J28" s="37">
        <v>0.53281915320960871</v>
      </c>
      <c r="K28" s="39">
        <v>13200</v>
      </c>
      <c r="L28" s="39">
        <v>7800</v>
      </c>
      <c r="M28" s="37">
        <v>0.51874366767983793</v>
      </c>
      <c r="N28" s="40">
        <v>86000000</v>
      </c>
      <c r="O28" s="36">
        <v>11700</v>
      </c>
      <c r="P28" s="40">
        <v>830</v>
      </c>
      <c r="Q28" s="41">
        <v>0.18012872298217306</v>
      </c>
      <c r="R28" s="36">
        <v>50500</v>
      </c>
      <c r="S28" s="36">
        <v>28200</v>
      </c>
      <c r="T28" s="41">
        <v>0.24604402078380491</v>
      </c>
      <c r="U28" s="41">
        <v>0.44396937360811506</v>
      </c>
      <c r="V28" s="41">
        <v>0.13816324882470626</v>
      </c>
      <c r="W28" s="41">
        <v>0.22519034744974673</v>
      </c>
      <c r="X28" s="41">
        <v>4.7284946192070375E-2</v>
      </c>
      <c r="Y28" s="36">
        <v>1550</v>
      </c>
      <c r="Z28" s="36">
        <v>4220</v>
      </c>
      <c r="AA28" s="40">
        <v>51900</v>
      </c>
      <c r="AB28" s="42"/>
    </row>
    <row r="29" spans="1:28" ht="13.5" customHeight="1">
      <c r="A29" s="35" t="s">
        <v>276</v>
      </c>
      <c r="B29" s="36">
        <v>52000</v>
      </c>
      <c r="C29" s="36">
        <v>28000</v>
      </c>
      <c r="D29" s="37">
        <v>0.73587164248062664</v>
      </c>
      <c r="E29" s="38" t="s">
        <v>240</v>
      </c>
      <c r="F29" s="37">
        <v>0.19875513889422522</v>
      </c>
      <c r="G29" s="39">
        <v>10300</v>
      </c>
      <c r="H29" s="37">
        <v>0.24912590771122295</v>
      </c>
      <c r="I29" s="39">
        <v>13000</v>
      </c>
      <c r="J29" s="37">
        <v>0.58264494563338076</v>
      </c>
      <c r="K29" s="39">
        <v>30300</v>
      </c>
      <c r="L29" s="39">
        <v>18900</v>
      </c>
      <c r="M29" s="37">
        <v>0.60335861321776818</v>
      </c>
      <c r="N29" s="40">
        <v>160000000</v>
      </c>
      <c r="O29" s="36">
        <v>15700</v>
      </c>
      <c r="P29" s="40">
        <v>860</v>
      </c>
      <c r="Q29" s="41">
        <v>0.10065468599566472</v>
      </c>
      <c r="R29" s="36">
        <v>97100</v>
      </c>
      <c r="S29" s="36">
        <v>50600</v>
      </c>
      <c r="T29" s="41">
        <v>0.30458939871694485</v>
      </c>
      <c r="U29" s="41">
        <v>0.38144702608486386</v>
      </c>
      <c r="V29" s="41">
        <v>0.14783433342751751</v>
      </c>
      <c r="W29" s="41">
        <v>0.20545472091975603</v>
      </c>
      <c r="X29" s="41">
        <v>3.5743499642426818E-2</v>
      </c>
      <c r="Y29" s="36">
        <v>2400</v>
      </c>
      <c r="Z29" s="36">
        <v>4380</v>
      </c>
      <c r="AA29" s="40">
        <v>57150</v>
      </c>
      <c r="AB29" s="42"/>
    </row>
    <row r="30" spans="1:28" ht="13.5" customHeight="1">
      <c r="A30" s="35" t="s">
        <v>278</v>
      </c>
      <c r="B30" s="36">
        <v>55900</v>
      </c>
      <c r="C30" s="36">
        <v>27000</v>
      </c>
      <c r="D30" s="37">
        <v>0.70555044219456564</v>
      </c>
      <c r="E30" s="38" t="s">
        <v>242</v>
      </c>
      <c r="F30" s="37">
        <v>0.16270628832984677</v>
      </c>
      <c r="G30" s="39">
        <v>9100</v>
      </c>
      <c r="H30" s="37">
        <v>0.28010513329399772</v>
      </c>
      <c r="I30" s="39">
        <v>15700</v>
      </c>
      <c r="J30" s="37">
        <v>0.62434515188900208</v>
      </c>
      <c r="K30" s="39">
        <v>34900</v>
      </c>
      <c r="L30" s="39">
        <v>21300</v>
      </c>
      <c r="M30" s="37">
        <v>0.47915993537964457</v>
      </c>
      <c r="N30" s="40">
        <v>234000000</v>
      </c>
      <c r="O30" s="36">
        <v>3900</v>
      </c>
      <c r="P30" s="40">
        <v>1170</v>
      </c>
      <c r="Q30" s="41">
        <v>7.8837534096549866E-2</v>
      </c>
      <c r="R30" s="36">
        <v>242100</v>
      </c>
      <c r="S30" s="36">
        <v>116800</v>
      </c>
      <c r="T30" s="41">
        <v>0.31484786732881603</v>
      </c>
      <c r="U30" s="41">
        <v>0.31729051897254906</v>
      </c>
      <c r="V30" s="41">
        <v>0.14091419801940408</v>
      </c>
      <c r="W30" s="41">
        <v>0.19013151077990656</v>
      </c>
      <c r="X30" s="41">
        <v>4.8800076840135292E-2</v>
      </c>
      <c r="Y30" s="36">
        <v>6900</v>
      </c>
      <c r="Z30" s="36">
        <v>18650</v>
      </c>
      <c r="AA30" s="40">
        <v>57650</v>
      </c>
      <c r="AB30" s="42"/>
    </row>
    <row r="31" spans="1:28" ht="13.5" customHeight="1">
      <c r="A31" s="35" t="s">
        <v>250</v>
      </c>
      <c r="B31" s="36">
        <v>38900</v>
      </c>
      <c r="C31" s="36">
        <v>23000</v>
      </c>
      <c r="D31" s="37">
        <v>0.79819674955493025</v>
      </c>
      <c r="E31" s="38" t="s">
        <v>240</v>
      </c>
      <c r="F31" s="37">
        <v>0.30490843243520921</v>
      </c>
      <c r="G31" s="39">
        <v>11900</v>
      </c>
      <c r="H31" s="37">
        <v>0.34595330439472943</v>
      </c>
      <c r="I31" s="39">
        <v>13500</v>
      </c>
      <c r="J31" s="37">
        <v>0.45036344489250763</v>
      </c>
      <c r="K31" s="39">
        <v>17500</v>
      </c>
      <c r="L31" s="39">
        <v>9800</v>
      </c>
      <c r="M31" s="37">
        <v>0.69284064665127021</v>
      </c>
      <c r="N31" s="40">
        <v>212000000</v>
      </c>
      <c r="O31" s="36">
        <v>14000</v>
      </c>
      <c r="P31" s="40">
        <v>1150</v>
      </c>
      <c r="Q31" s="41">
        <v>0.11695309661703505</v>
      </c>
      <c r="R31" s="36">
        <v>59300</v>
      </c>
      <c r="S31" s="36">
        <v>33600</v>
      </c>
      <c r="T31" s="41">
        <v>0.2419897750319196</v>
      </c>
      <c r="U31" s="41">
        <v>0.36605974294275129</v>
      </c>
      <c r="V31" s="41">
        <v>0.19151126594463816</v>
      </c>
      <c r="W31" s="41">
        <v>0.28099392675273349</v>
      </c>
      <c r="X31" s="41">
        <v>5.3334671521152434E-2</v>
      </c>
      <c r="Y31" s="36">
        <v>1680</v>
      </c>
      <c r="Z31" s="36">
        <v>3970</v>
      </c>
      <c r="AA31" s="40">
        <v>70700</v>
      </c>
      <c r="AB31" s="42"/>
    </row>
    <row r="32" spans="1:28" ht="13.5" customHeight="1">
      <c r="A32" s="35" t="s">
        <v>269</v>
      </c>
      <c r="B32" s="36">
        <v>310700</v>
      </c>
      <c r="C32" s="36">
        <v>164000</v>
      </c>
      <c r="D32" s="37">
        <v>0.68233368251220161</v>
      </c>
      <c r="E32" s="38" t="s">
        <v>242</v>
      </c>
      <c r="F32" s="37">
        <v>0.25989425957568679</v>
      </c>
      <c r="G32" s="39">
        <v>80800</v>
      </c>
      <c r="H32" s="37">
        <v>0.22250539803900746</v>
      </c>
      <c r="I32" s="39">
        <v>69100</v>
      </c>
      <c r="J32" s="37">
        <v>0.5273055499242183</v>
      </c>
      <c r="K32" s="39">
        <v>163800</v>
      </c>
      <c r="L32" s="39">
        <v>92200</v>
      </c>
      <c r="M32" s="37">
        <v>0.61584720654627545</v>
      </c>
      <c r="N32" s="40">
        <v>1867000000</v>
      </c>
      <c r="O32" s="36">
        <v>3500</v>
      </c>
      <c r="P32" s="40">
        <v>1380</v>
      </c>
      <c r="Q32" s="41">
        <v>0.18730114040017595</v>
      </c>
      <c r="R32" s="36">
        <v>704500</v>
      </c>
      <c r="S32" s="36">
        <v>312600</v>
      </c>
      <c r="T32" s="41">
        <v>0.32107168055932273</v>
      </c>
      <c r="U32" s="41">
        <v>0.3315283424669403</v>
      </c>
      <c r="V32" s="41">
        <v>0.14434989651311386</v>
      </c>
      <c r="W32" s="41">
        <v>0.15663508082347272</v>
      </c>
      <c r="X32" s="41">
        <v>1.7963650222907312E-2</v>
      </c>
      <c r="Y32" s="36">
        <v>9660</v>
      </c>
      <c r="Z32" s="36">
        <v>13930</v>
      </c>
      <c r="AA32" s="40">
        <v>71900</v>
      </c>
      <c r="AB32" s="42"/>
    </row>
    <row r="33" spans="1:28" ht="13.5" customHeight="1">
      <c r="A33" s="35" t="s">
        <v>279</v>
      </c>
      <c r="B33" s="36">
        <v>51500</v>
      </c>
      <c r="C33" s="36">
        <v>27000</v>
      </c>
      <c r="D33" s="37">
        <v>0.7168587414457992</v>
      </c>
      <c r="E33" s="38" t="s">
        <v>242</v>
      </c>
      <c r="F33" s="37">
        <v>0.17442582247051522</v>
      </c>
      <c r="G33" s="39">
        <v>9000</v>
      </c>
      <c r="H33" s="37">
        <v>0.25500465549348234</v>
      </c>
      <c r="I33" s="39">
        <v>13100</v>
      </c>
      <c r="J33" s="37">
        <v>0.63367085661080069</v>
      </c>
      <c r="K33" s="39">
        <v>32600</v>
      </c>
      <c r="L33" s="39">
        <v>20100</v>
      </c>
      <c r="M33" s="37">
        <v>0.55628194460953284</v>
      </c>
      <c r="N33" s="40">
        <v>168000000</v>
      </c>
      <c r="O33" s="36">
        <v>19900</v>
      </c>
      <c r="P33" s="40">
        <v>850</v>
      </c>
      <c r="Q33" s="41">
        <v>0.11032386556682565</v>
      </c>
      <c r="R33" s="36">
        <v>129900</v>
      </c>
      <c r="S33" s="36">
        <v>62100</v>
      </c>
      <c r="T33" s="41">
        <v>0.34839308239318911</v>
      </c>
      <c r="U33" s="41">
        <v>0.30778440383165961</v>
      </c>
      <c r="V33" s="41">
        <v>0.10390164768831094</v>
      </c>
      <c r="W33" s="41">
        <v>0.18317611835293623</v>
      </c>
      <c r="X33" s="41">
        <v>3.7734884506975437E-2</v>
      </c>
      <c r="Y33" s="36">
        <v>3330</v>
      </c>
      <c r="Z33" s="36">
        <v>11550</v>
      </c>
      <c r="AA33" s="40">
        <v>44200</v>
      </c>
      <c r="AB33" s="42"/>
    </row>
    <row r="34" spans="1:28" ht="13.5" customHeight="1">
      <c r="A34" s="35" t="s">
        <v>261</v>
      </c>
      <c r="B34" s="36">
        <v>1141400</v>
      </c>
      <c r="C34" s="36">
        <v>586000</v>
      </c>
      <c r="D34" s="37">
        <v>0.66083801369767525</v>
      </c>
      <c r="E34" s="38" t="s">
        <v>242</v>
      </c>
      <c r="F34" s="37">
        <v>0.23154427385619483</v>
      </c>
      <c r="G34" s="39">
        <v>264300</v>
      </c>
      <c r="H34" s="37">
        <v>0.30127247640114763</v>
      </c>
      <c r="I34" s="39">
        <v>343900</v>
      </c>
      <c r="J34" s="37">
        <v>0.51097308307234057</v>
      </c>
      <c r="K34" s="39">
        <v>583200</v>
      </c>
      <c r="L34" s="39">
        <v>311600</v>
      </c>
      <c r="M34" s="37">
        <v>0.69969563063108609</v>
      </c>
      <c r="N34" s="40">
        <v>6765000000</v>
      </c>
      <c r="O34" s="36">
        <v>57100</v>
      </c>
      <c r="P34" s="40">
        <v>1310</v>
      </c>
      <c r="Q34" s="41">
        <v>0.27470933171028672</v>
      </c>
      <c r="R34" s="36">
        <v>2063700</v>
      </c>
      <c r="S34" s="36">
        <v>953200</v>
      </c>
      <c r="T34" s="41">
        <v>0.29154625408788787</v>
      </c>
      <c r="U34" s="41">
        <v>0.3233315733501238</v>
      </c>
      <c r="V34" s="41">
        <v>0.1589286937323233</v>
      </c>
      <c r="W34" s="41">
        <v>0.16839307654399507</v>
      </c>
      <c r="X34" s="41">
        <v>1.7629809267545416E-2</v>
      </c>
      <c r="Y34" s="36">
        <v>91270</v>
      </c>
      <c r="Z34" s="36">
        <v>148490</v>
      </c>
      <c r="AA34" s="40">
        <v>62700</v>
      </c>
      <c r="AB34" s="42"/>
    </row>
    <row r="35" spans="1:28" ht="13.5" customHeight="1">
      <c r="A35" s="35" t="s">
        <v>271</v>
      </c>
      <c r="B35" s="36">
        <v>272900</v>
      </c>
      <c r="C35" s="36">
        <v>135000</v>
      </c>
      <c r="D35" s="37">
        <v>0.69827705367233939</v>
      </c>
      <c r="E35" s="38" t="s">
        <v>242</v>
      </c>
      <c r="F35" s="37">
        <v>0.16705080522526153</v>
      </c>
      <c r="G35" s="39">
        <v>45600</v>
      </c>
      <c r="H35" s="37">
        <v>0.20668364449167292</v>
      </c>
      <c r="I35" s="39">
        <v>56400</v>
      </c>
      <c r="J35" s="37">
        <v>0.65791759037027542</v>
      </c>
      <c r="K35" s="39">
        <v>179500</v>
      </c>
      <c r="L35" s="39">
        <v>112600</v>
      </c>
      <c r="M35" s="37">
        <v>0.52445616594654243</v>
      </c>
      <c r="N35" s="40">
        <v>927000000</v>
      </c>
      <c r="O35" s="36">
        <v>85600</v>
      </c>
      <c r="P35" s="40">
        <v>930</v>
      </c>
      <c r="Q35" s="41">
        <v>7.5640649218524453E-2</v>
      </c>
      <c r="R35" s="36">
        <v>668100</v>
      </c>
      <c r="S35" s="36">
        <v>320100</v>
      </c>
      <c r="T35" s="41">
        <v>0.32877203781409658</v>
      </c>
      <c r="U35" s="41">
        <v>0.32792418589075156</v>
      </c>
      <c r="V35" s="41">
        <v>0.11077913933152574</v>
      </c>
      <c r="W35" s="41">
        <v>0.1814908749888155</v>
      </c>
      <c r="X35" s="41">
        <v>3.0552751451464626E-2</v>
      </c>
      <c r="Y35" s="36">
        <v>9280</v>
      </c>
      <c r="Z35" s="36">
        <v>34770</v>
      </c>
      <c r="AA35" s="40">
        <v>51050</v>
      </c>
      <c r="AB35" s="42"/>
    </row>
    <row r="36" spans="1:28" ht="13.5" customHeight="1">
      <c r="A36" s="35" t="s">
        <v>293</v>
      </c>
      <c r="B36" s="36">
        <v>21800</v>
      </c>
      <c r="C36" s="36">
        <v>12000</v>
      </c>
      <c r="D36" s="37">
        <v>0.73696645949971751</v>
      </c>
      <c r="E36" s="38" t="s">
        <v>294</v>
      </c>
      <c r="F36" s="37">
        <v>0.20115416323165705</v>
      </c>
      <c r="G36" s="39">
        <v>4400</v>
      </c>
      <c r="H36" s="37">
        <v>0.30370065036182103</v>
      </c>
      <c r="I36" s="39">
        <v>6600</v>
      </c>
      <c r="J36" s="37">
        <v>0.51955665475863333</v>
      </c>
      <c r="K36" s="39">
        <v>11300</v>
      </c>
      <c r="L36" s="39">
        <v>7000</v>
      </c>
      <c r="M36" s="37">
        <v>0.54604604604604601</v>
      </c>
      <c r="N36" s="40">
        <v>73000000</v>
      </c>
      <c r="O36" s="36">
        <v>9500</v>
      </c>
      <c r="P36" s="40">
        <v>800</v>
      </c>
      <c r="Q36" s="41">
        <v>0.24558379759267171</v>
      </c>
      <c r="R36" s="36">
        <v>36200</v>
      </c>
      <c r="S36" s="36">
        <v>21800</v>
      </c>
      <c r="T36" s="41">
        <v>0.18138635752722712</v>
      </c>
      <c r="U36" s="41">
        <v>0.4779066552163051</v>
      </c>
      <c r="V36" s="41">
        <v>0.16685998376450834</v>
      </c>
      <c r="W36" s="41">
        <v>0.21228942303963388</v>
      </c>
      <c r="X36" s="41">
        <v>3.5321734236335681E-2</v>
      </c>
      <c r="Y36" s="36">
        <v>540</v>
      </c>
      <c r="Z36" s="36">
        <v>2530</v>
      </c>
      <c r="AA36" s="40">
        <v>64850</v>
      </c>
      <c r="AB36" s="42"/>
    </row>
    <row r="37" spans="1:28" ht="13.5" customHeight="1">
      <c r="A37" s="35" t="s">
        <v>268</v>
      </c>
      <c r="B37" s="36">
        <v>446100</v>
      </c>
      <c r="C37" s="36">
        <v>230000</v>
      </c>
      <c r="D37" s="37">
        <v>0.70722252644320838</v>
      </c>
      <c r="E37" s="38" t="s">
        <v>240</v>
      </c>
      <c r="F37" s="37">
        <v>0.16148885955258904</v>
      </c>
      <c r="G37" s="39">
        <v>72100</v>
      </c>
      <c r="H37" s="37">
        <v>0.24524449365372158</v>
      </c>
      <c r="I37" s="39">
        <v>109400</v>
      </c>
      <c r="J37" s="37">
        <v>0.62062411608209478</v>
      </c>
      <c r="K37" s="39">
        <v>276900</v>
      </c>
      <c r="L37" s="39">
        <v>171500</v>
      </c>
      <c r="M37" s="37">
        <v>0.40618760355155276</v>
      </c>
      <c r="N37" s="40">
        <v>1618000000</v>
      </c>
      <c r="O37" s="36">
        <v>77100</v>
      </c>
      <c r="P37" s="40">
        <v>810</v>
      </c>
      <c r="Q37" s="41">
        <v>7.6215650343952075E-3</v>
      </c>
      <c r="R37" s="36">
        <v>729300</v>
      </c>
      <c r="S37" s="36">
        <v>364700</v>
      </c>
      <c r="T37" s="41">
        <v>0.32710735339706853</v>
      </c>
      <c r="U37" s="41">
        <v>0.30907939017329633</v>
      </c>
      <c r="V37" s="41">
        <v>0.12071618198270011</v>
      </c>
      <c r="W37" s="41">
        <v>0.23250408649178247</v>
      </c>
      <c r="X37" s="41">
        <v>3.051054772843096E-2</v>
      </c>
      <c r="Y37" s="36">
        <v>10660</v>
      </c>
      <c r="Z37" s="36">
        <v>32780</v>
      </c>
      <c r="AA37" s="40">
        <v>54200</v>
      </c>
      <c r="AB37" s="42"/>
    </row>
    <row r="38" spans="1:28" ht="13.5" customHeight="1">
      <c r="A38" s="35" t="s">
        <v>286</v>
      </c>
      <c r="B38" s="36">
        <v>105300</v>
      </c>
      <c r="C38" s="36">
        <v>54000</v>
      </c>
      <c r="D38" s="37">
        <v>0.71462760767073763</v>
      </c>
      <c r="E38" s="38" t="s">
        <v>240</v>
      </c>
      <c r="F38" s="37">
        <v>0.16017505055011819</v>
      </c>
      <c r="G38" s="39">
        <v>16900</v>
      </c>
      <c r="H38" s="37">
        <v>0.24689342231419864</v>
      </c>
      <c r="I38" s="39">
        <v>26000</v>
      </c>
      <c r="J38" s="37">
        <v>0.63170085721608871</v>
      </c>
      <c r="K38" s="39">
        <v>66500</v>
      </c>
      <c r="L38" s="39">
        <v>43000</v>
      </c>
      <c r="M38" s="37">
        <v>0.41497789240972732</v>
      </c>
      <c r="N38" s="40">
        <v>342000000</v>
      </c>
      <c r="O38" s="36">
        <v>34500</v>
      </c>
      <c r="P38" s="40">
        <v>810</v>
      </c>
      <c r="Q38" s="41">
        <v>8.7987266682467716E-2</v>
      </c>
      <c r="R38" s="36">
        <v>227000</v>
      </c>
      <c r="S38" s="36">
        <v>108900</v>
      </c>
      <c r="T38" s="41">
        <v>0.34246693049130772</v>
      </c>
      <c r="U38" s="41">
        <v>0.32371270675371905</v>
      </c>
      <c r="V38" s="41">
        <v>0.10210553335057633</v>
      </c>
      <c r="W38" s="41">
        <v>0.20990707841398898</v>
      </c>
      <c r="X38" s="41">
        <v>3.4541610026331084E-2</v>
      </c>
      <c r="Y38" s="36">
        <v>3930</v>
      </c>
      <c r="Z38" s="36">
        <v>23370</v>
      </c>
      <c r="AA38" s="40">
        <v>48250</v>
      </c>
      <c r="AB38" s="42"/>
    </row>
    <row r="39" spans="1:28" ht="13.5" customHeight="1">
      <c r="A39" s="35" t="s">
        <v>258</v>
      </c>
      <c r="B39" s="36">
        <v>113500</v>
      </c>
      <c r="C39" s="36">
        <v>62000</v>
      </c>
      <c r="D39" s="37">
        <v>0.72346634718766323</v>
      </c>
      <c r="E39" s="38" t="s">
        <v>242</v>
      </c>
      <c r="F39" s="37">
        <v>0.20860478219530232</v>
      </c>
      <c r="G39" s="39">
        <v>23700</v>
      </c>
      <c r="H39" s="37">
        <v>0.33318660421875551</v>
      </c>
      <c r="I39" s="39">
        <v>37800</v>
      </c>
      <c r="J39" s="37">
        <v>0.52508187484593438</v>
      </c>
      <c r="K39" s="39">
        <v>59600</v>
      </c>
      <c r="L39" s="39">
        <v>33700</v>
      </c>
      <c r="M39" s="37">
        <v>0.54403781056396505</v>
      </c>
      <c r="N39" s="40">
        <v>499000000</v>
      </c>
      <c r="O39" s="36">
        <v>26900</v>
      </c>
      <c r="P39" s="40">
        <v>1190</v>
      </c>
      <c r="Q39" s="41">
        <v>0.26214121377996885</v>
      </c>
      <c r="R39" s="36">
        <v>297400</v>
      </c>
      <c r="S39" s="36">
        <v>151300</v>
      </c>
      <c r="T39" s="41">
        <v>0.27216890238963759</v>
      </c>
      <c r="U39" s="41">
        <v>0.38836093997038579</v>
      </c>
      <c r="V39" s="41">
        <v>0.1397283477788123</v>
      </c>
      <c r="W39" s="41">
        <v>0.22491770997402061</v>
      </c>
      <c r="X39" s="41">
        <v>4.0694016549215152E-2</v>
      </c>
      <c r="Y39" s="36">
        <v>14660</v>
      </c>
      <c r="Z39" s="36">
        <v>23770</v>
      </c>
      <c r="AA39" s="40">
        <v>58450</v>
      </c>
      <c r="AB39" s="42"/>
    </row>
    <row r="40" spans="1:28" ht="13.5" customHeight="1">
      <c r="A40" s="35" t="s">
        <v>295</v>
      </c>
      <c r="B40" s="36">
        <v>403400</v>
      </c>
      <c r="C40" s="36">
        <v>216000</v>
      </c>
      <c r="D40" s="37">
        <v>0.72418397626112763</v>
      </c>
      <c r="E40" s="38" t="s">
        <v>242</v>
      </c>
      <c r="F40" s="37">
        <v>0.23113624928431389</v>
      </c>
      <c r="G40" s="39">
        <v>93300</v>
      </c>
      <c r="H40" s="37">
        <v>0.2727761680864722</v>
      </c>
      <c r="I40" s="39">
        <v>110100</v>
      </c>
      <c r="J40" s="37">
        <v>0.55882010315794173</v>
      </c>
      <c r="K40" s="39">
        <v>225400</v>
      </c>
      <c r="L40" s="39">
        <v>131000</v>
      </c>
      <c r="M40" s="37">
        <v>0.52362387315574366</v>
      </c>
      <c r="N40" s="40">
        <v>1789000000</v>
      </c>
      <c r="O40" s="36">
        <v>49400</v>
      </c>
      <c r="P40" s="40">
        <v>950</v>
      </c>
      <c r="Q40" s="41">
        <v>0.15760936949838655</v>
      </c>
      <c r="R40" s="36">
        <v>781500</v>
      </c>
      <c r="S40" s="36">
        <v>396700</v>
      </c>
      <c r="T40" s="41">
        <v>0.29296012333072607</v>
      </c>
      <c r="U40" s="41">
        <v>0.32028778165219152</v>
      </c>
      <c r="V40" s="41">
        <v>0.14340324516797623</v>
      </c>
      <c r="W40" s="41">
        <v>0.23515185607603112</v>
      </c>
      <c r="X40" s="41">
        <v>3.2490336495883371E-2</v>
      </c>
      <c r="Y40" s="36">
        <v>13380</v>
      </c>
      <c r="Z40" s="36">
        <v>31820</v>
      </c>
      <c r="AA40" s="40">
        <v>58300</v>
      </c>
      <c r="AB40" s="42"/>
    </row>
    <row r="41" spans="1:28" ht="13.5" customHeight="1">
      <c r="A41" s="35" t="s">
        <v>284</v>
      </c>
      <c r="B41" s="36">
        <v>62400</v>
      </c>
      <c r="C41" s="36">
        <v>37000</v>
      </c>
      <c r="D41" s="37">
        <v>0.75240251572327044</v>
      </c>
      <c r="E41" s="38" t="s">
        <v>242</v>
      </c>
      <c r="F41" s="37">
        <v>0.31435845703031179</v>
      </c>
      <c r="G41" s="39">
        <v>19600</v>
      </c>
      <c r="H41" s="37">
        <v>0.30372612127908283</v>
      </c>
      <c r="I41" s="39">
        <v>19000</v>
      </c>
      <c r="J41" s="37">
        <v>0.43938447743030534</v>
      </c>
      <c r="K41" s="39">
        <v>27400</v>
      </c>
      <c r="L41" s="39">
        <v>15500</v>
      </c>
      <c r="M41" s="37">
        <v>0.57087357087357082</v>
      </c>
      <c r="N41" s="40">
        <v>372000000</v>
      </c>
      <c r="O41" s="36">
        <v>0</v>
      </c>
      <c r="P41" s="40">
        <v>1040</v>
      </c>
      <c r="Q41" s="41">
        <v>0.18495707038665696</v>
      </c>
      <c r="R41" s="36">
        <v>75000</v>
      </c>
      <c r="S41" s="36">
        <v>38400</v>
      </c>
      <c r="T41" s="41">
        <v>0.27951100416814945</v>
      </c>
      <c r="U41" s="41">
        <v>0.30490866053819138</v>
      </c>
      <c r="V41" s="41">
        <v>0.16251298366852379</v>
      </c>
      <c r="W41" s="41">
        <v>0.22185211300917174</v>
      </c>
      <c r="X41" s="41">
        <v>3.4040871024763872E-2</v>
      </c>
      <c r="Y41" s="36">
        <v>1100</v>
      </c>
      <c r="Z41" s="36">
        <v>1480</v>
      </c>
      <c r="AA41" s="40">
        <v>63350</v>
      </c>
      <c r="AB41" s="42"/>
    </row>
    <row r="42" spans="1:28" ht="13.5" customHeight="1">
      <c r="A42" s="35" t="s">
        <v>259</v>
      </c>
      <c r="B42" s="36">
        <v>141900</v>
      </c>
      <c r="C42" s="36">
        <v>68000</v>
      </c>
      <c r="D42" s="37">
        <v>0.69130371804743429</v>
      </c>
      <c r="E42" s="38" t="s">
        <v>242</v>
      </c>
      <c r="F42" s="37">
        <v>0.13743194607805159</v>
      </c>
      <c r="G42" s="39">
        <v>19500</v>
      </c>
      <c r="H42" s="37">
        <v>0.17216849904566039</v>
      </c>
      <c r="I42" s="39">
        <v>24400</v>
      </c>
      <c r="J42" s="37">
        <v>0.70744384891148937</v>
      </c>
      <c r="K42" s="39">
        <v>100400</v>
      </c>
      <c r="L42" s="39">
        <v>64800</v>
      </c>
      <c r="M42" s="37">
        <v>0.49654804493817861</v>
      </c>
      <c r="N42" s="40">
        <v>486000000</v>
      </c>
      <c r="O42" s="36">
        <v>40700</v>
      </c>
      <c r="P42" s="40">
        <v>920</v>
      </c>
      <c r="Q42" s="41">
        <v>0.12230897863040212</v>
      </c>
      <c r="R42" s="36">
        <v>295300</v>
      </c>
      <c r="S42" s="36">
        <v>146800</v>
      </c>
      <c r="T42" s="41">
        <v>0.32536524154915331</v>
      </c>
      <c r="U42" s="41">
        <v>0.32853348246854103</v>
      </c>
      <c r="V42" s="41">
        <v>0.10964272396314295</v>
      </c>
      <c r="W42" s="41">
        <v>0.1862012317098449</v>
      </c>
      <c r="X42" s="41">
        <v>3.454503761905147E-2</v>
      </c>
      <c r="Y42" s="36">
        <v>4290</v>
      </c>
      <c r="Z42" s="36">
        <v>12540</v>
      </c>
      <c r="AA42" s="40">
        <v>49450</v>
      </c>
      <c r="AB42" s="42"/>
    </row>
    <row r="43" spans="1:28" ht="13.5" customHeight="1">
      <c r="A43" s="35" t="s">
        <v>265</v>
      </c>
      <c r="B43" s="36">
        <v>25800</v>
      </c>
      <c r="C43" s="36">
        <v>15000</v>
      </c>
      <c r="D43" s="37">
        <v>0.74816048868527008</v>
      </c>
      <c r="E43" s="38" t="s">
        <v>240</v>
      </c>
      <c r="F43" s="37">
        <v>0.22374888725471223</v>
      </c>
      <c r="G43" s="39">
        <v>5800</v>
      </c>
      <c r="H43" s="37">
        <v>0.26883926152417076</v>
      </c>
      <c r="I43" s="39">
        <v>6900</v>
      </c>
      <c r="J43" s="37">
        <v>0.55416650539923362</v>
      </c>
      <c r="K43" s="39">
        <v>14300</v>
      </c>
      <c r="L43" s="39">
        <v>9300</v>
      </c>
      <c r="M43" s="37">
        <v>0.5189650841497111</v>
      </c>
      <c r="N43" s="40">
        <v>85000000</v>
      </c>
      <c r="O43" s="36">
        <v>13400</v>
      </c>
      <c r="P43" s="40">
        <v>770</v>
      </c>
      <c r="Q43" s="41">
        <v>0.11059039797807005</v>
      </c>
      <c r="R43" s="36">
        <v>41900</v>
      </c>
      <c r="S43" s="36">
        <v>22100</v>
      </c>
      <c r="T43" s="41">
        <v>0.28210274797272761</v>
      </c>
      <c r="U43" s="41">
        <v>0.36628434819561156</v>
      </c>
      <c r="V43" s="41">
        <v>0.16778972501070663</v>
      </c>
      <c r="W43" s="41">
        <v>0.22329749108182495</v>
      </c>
      <c r="X43" s="41">
        <v>3.4432496987724888E-2</v>
      </c>
      <c r="Y43" s="36">
        <v>1060</v>
      </c>
      <c r="Z43" s="36">
        <v>1910</v>
      </c>
      <c r="AA43" s="40">
        <v>54350</v>
      </c>
      <c r="AB43" s="42"/>
    </row>
    <row r="44" spans="1:28" ht="13.5" customHeight="1">
      <c r="A44" s="35" t="s">
        <v>288</v>
      </c>
      <c r="B44" s="36">
        <v>220000</v>
      </c>
      <c r="C44" s="36">
        <v>107000</v>
      </c>
      <c r="D44" s="37">
        <v>0.70129036649520127</v>
      </c>
      <c r="E44" s="38" t="s">
        <v>242</v>
      </c>
      <c r="F44" s="37">
        <v>0.16113436118343624</v>
      </c>
      <c r="G44" s="39">
        <v>35500</v>
      </c>
      <c r="H44" s="37">
        <v>0.20638793843804953</v>
      </c>
      <c r="I44" s="39">
        <v>45400</v>
      </c>
      <c r="J44" s="37">
        <v>0.64734562936506856</v>
      </c>
      <c r="K44" s="39">
        <v>142400</v>
      </c>
      <c r="L44" s="39">
        <v>89300</v>
      </c>
      <c r="M44" s="37">
        <v>0.44923857868020306</v>
      </c>
      <c r="N44" s="40">
        <v>740000000</v>
      </c>
      <c r="O44" s="36">
        <v>53400</v>
      </c>
      <c r="P44" s="40">
        <v>900</v>
      </c>
      <c r="Q44" s="41">
        <v>0.14539616469500644</v>
      </c>
      <c r="R44" s="36">
        <v>419200</v>
      </c>
      <c r="S44" s="36">
        <v>199000</v>
      </c>
      <c r="T44" s="41">
        <v>0.34986896896913394</v>
      </c>
      <c r="U44" s="41">
        <v>0.3106404869468154</v>
      </c>
      <c r="V44" s="41">
        <v>9.3366402893724415E-2</v>
      </c>
      <c r="W44" s="41">
        <v>0.2040707598909505</v>
      </c>
      <c r="X44" s="41">
        <v>2.7696778151951058E-2</v>
      </c>
      <c r="Y44" s="36">
        <v>7260</v>
      </c>
      <c r="Z44" s="36">
        <v>19750</v>
      </c>
      <c r="AA44" s="40">
        <v>49400</v>
      </c>
      <c r="AB44" s="42"/>
    </row>
    <row r="45" spans="1:28" ht="13.5" customHeight="1">
      <c r="A45" s="35" t="s">
        <v>256</v>
      </c>
      <c r="B45" s="36">
        <v>626000</v>
      </c>
      <c r="C45" s="36">
        <v>278000</v>
      </c>
      <c r="D45" s="37">
        <v>0.69786888062227526</v>
      </c>
      <c r="E45" s="38" t="s">
        <v>242</v>
      </c>
      <c r="F45" s="37">
        <v>0.14883772189018332</v>
      </c>
      <c r="G45" s="39">
        <v>93200</v>
      </c>
      <c r="H45" s="37">
        <v>0.21378442352475172</v>
      </c>
      <c r="I45" s="39">
        <v>133900</v>
      </c>
      <c r="J45" s="37">
        <v>0.69214404134815954</v>
      </c>
      <c r="K45" s="39">
        <v>433300</v>
      </c>
      <c r="L45" s="39">
        <v>270400</v>
      </c>
      <c r="M45" s="37">
        <v>0.5657584416629774</v>
      </c>
      <c r="N45" s="40">
        <v>2272000000</v>
      </c>
      <c r="O45" s="36">
        <v>92700</v>
      </c>
      <c r="P45" s="40">
        <v>1090</v>
      </c>
      <c r="Q45" s="41">
        <v>0.19950646228068741</v>
      </c>
      <c r="R45" s="36">
        <v>1938200</v>
      </c>
      <c r="S45" s="36">
        <v>852900</v>
      </c>
      <c r="T45" s="41">
        <v>0.36311363651114126</v>
      </c>
      <c r="U45" s="41">
        <v>0.33549560664281086</v>
      </c>
      <c r="V45" s="41">
        <v>9.7015105840096857E-2</v>
      </c>
      <c r="W45" s="41">
        <v>0.14762128054805829</v>
      </c>
      <c r="X45" s="41">
        <v>2.6191066562485182E-2</v>
      </c>
      <c r="Y45" s="36">
        <v>27230</v>
      </c>
      <c r="Z45" s="36">
        <v>114060</v>
      </c>
      <c r="AA45" s="40">
        <v>54050</v>
      </c>
      <c r="AB45" s="42"/>
    </row>
    <row r="46" spans="1:28" ht="13.5" customHeight="1">
      <c r="A46" s="35" t="s">
        <v>252</v>
      </c>
      <c r="B46" s="36">
        <v>42000</v>
      </c>
      <c r="C46" s="36">
        <v>21000</v>
      </c>
      <c r="D46" s="37">
        <v>0.75458392101551486</v>
      </c>
      <c r="E46" s="38" t="s">
        <v>240</v>
      </c>
      <c r="F46" s="37">
        <v>0.17962019894341058</v>
      </c>
      <c r="G46" s="39">
        <v>7500</v>
      </c>
      <c r="H46" s="37">
        <v>0.31100375993527202</v>
      </c>
      <c r="I46" s="39">
        <v>13100</v>
      </c>
      <c r="J46" s="37">
        <v>0.57824472895150159</v>
      </c>
      <c r="K46" s="39">
        <v>24200</v>
      </c>
      <c r="L46" s="39">
        <v>14300</v>
      </c>
      <c r="M46" s="37">
        <v>0.59146885597001608</v>
      </c>
      <c r="N46" s="40">
        <v>172000000</v>
      </c>
      <c r="O46" s="36">
        <v>4000</v>
      </c>
      <c r="P46" s="40">
        <v>1100</v>
      </c>
      <c r="Q46" s="41">
        <v>0.22298303257605648</v>
      </c>
      <c r="R46" s="36">
        <v>141800</v>
      </c>
      <c r="S46" s="36">
        <v>59700</v>
      </c>
      <c r="T46" s="41">
        <v>0.33965229553898824</v>
      </c>
      <c r="U46" s="41">
        <v>0.39939775726059323</v>
      </c>
      <c r="V46" s="41">
        <v>7.7168585960220373E-2</v>
      </c>
      <c r="W46" s="41">
        <v>0.1435348822651458</v>
      </c>
      <c r="X46" s="41">
        <v>2.3633721275511419E-2</v>
      </c>
      <c r="Y46" s="36">
        <v>3130</v>
      </c>
      <c r="Z46" s="36">
        <v>13750</v>
      </c>
      <c r="AA46" s="40">
        <v>61400</v>
      </c>
      <c r="AB46" s="42"/>
    </row>
    <row r="47" spans="1:28" ht="13.5" customHeight="1">
      <c r="A47" s="35" t="s">
        <v>253</v>
      </c>
      <c r="B47" s="36">
        <v>23600</v>
      </c>
      <c r="C47" s="36">
        <v>13000</v>
      </c>
      <c r="D47" s="37">
        <v>0.77133235308068115</v>
      </c>
      <c r="E47" s="38" t="s">
        <v>240</v>
      </c>
      <c r="F47" s="37">
        <v>0.26488775942397291</v>
      </c>
      <c r="G47" s="39">
        <v>6300</v>
      </c>
      <c r="H47" s="37">
        <v>0.33591698432867428</v>
      </c>
      <c r="I47" s="39">
        <v>7900</v>
      </c>
      <c r="J47" s="37">
        <v>0.48526048284625156</v>
      </c>
      <c r="K47" s="39">
        <v>11400</v>
      </c>
      <c r="L47" s="39">
        <v>6800</v>
      </c>
      <c r="M47" s="37">
        <v>0.58347978910369069</v>
      </c>
      <c r="N47" s="40">
        <v>120000000</v>
      </c>
      <c r="O47" s="36">
        <v>13500</v>
      </c>
      <c r="P47" s="40">
        <v>980</v>
      </c>
      <c r="Q47" s="41">
        <v>0.15177506000464111</v>
      </c>
      <c r="R47" s="36">
        <v>30300</v>
      </c>
      <c r="S47" s="36">
        <v>17300</v>
      </c>
      <c r="T47" s="41">
        <v>0.20399938146544055</v>
      </c>
      <c r="U47" s="41">
        <v>0.4165029826624852</v>
      </c>
      <c r="V47" s="41">
        <v>0.17037108247119062</v>
      </c>
      <c r="W47" s="41">
        <v>0.29081559277118935</v>
      </c>
      <c r="X47" s="41">
        <v>3.2629332932726705E-2</v>
      </c>
      <c r="Y47" s="36">
        <v>1110</v>
      </c>
      <c r="Z47" s="36">
        <v>1010</v>
      </c>
      <c r="AA47" s="40">
        <v>60550</v>
      </c>
      <c r="AB47" s="42"/>
    </row>
    <row r="48" spans="1:28" ht="13.5" customHeight="1">
      <c r="A48" s="35" t="s">
        <v>267</v>
      </c>
      <c r="B48" s="36">
        <v>221000</v>
      </c>
      <c r="C48" s="36">
        <v>105000</v>
      </c>
      <c r="D48" s="37">
        <v>0.68232404784235612</v>
      </c>
      <c r="E48" s="38" t="s">
        <v>242</v>
      </c>
      <c r="F48" s="37">
        <v>0.16451418826307432</v>
      </c>
      <c r="G48" s="39">
        <v>36400</v>
      </c>
      <c r="H48" s="37">
        <v>0.21204362557280051</v>
      </c>
      <c r="I48" s="39">
        <v>46900</v>
      </c>
      <c r="J48" s="37">
        <v>0.64503331629445004</v>
      </c>
      <c r="K48" s="39">
        <v>142500</v>
      </c>
      <c r="L48" s="39">
        <v>86100</v>
      </c>
      <c r="M48" s="37">
        <v>0.54231368186874307</v>
      </c>
      <c r="N48" s="40">
        <v>991000000</v>
      </c>
      <c r="O48" s="36">
        <v>32400</v>
      </c>
      <c r="P48" s="40">
        <v>1250</v>
      </c>
      <c r="Q48" s="41">
        <v>0.22640612679188782</v>
      </c>
      <c r="R48" s="36">
        <v>526600</v>
      </c>
      <c r="S48" s="36">
        <v>240000</v>
      </c>
      <c r="T48" s="41">
        <v>0.32105371458628934</v>
      </c>
      <c r="U48" s="41">
        <v>0.36525186213236666</v>
      </c>
      <c r="V48" s="41">
        <v>0.11069999739702786</v>
      </c>
      <c r="W48" s="41">
        <v>0.16447034648588205</v>
      </c>
      <c r="X48" s="41">
        <v>3.8678030872258788E-2</v>
      </c>
      <c r="Y48" s="36">
        <v>5960</v>
      </c>
      <c r="Z48" s="36">
        <v>20440</v>
      </c>
      <c r="AA48" s="40">
        <v>66950</v>
      </c>
      <c r="AB48" s="42"/>
    </row>
    <row r="49" spans="1:28" ht="13.5" customHeight="1">
      <c r="A49" s="35" t="s">
        <v>291</v>
      </c>
      <c r="B49" s="36">
        <v>204900</v>
      </c>
      <c r="C49" s="36">
        <v>104000</v>
      </c>
      <c r="D49" s="37">
        <v>0.72515057678565353</v>
      </c>
      <c r="E49" s="38" t="s">
        <v>240</v>
      </c>
      <c r="F49" s="37">
        <v>0.20821887061280453</v>
      </c>
      <c r="G49" s="39">
        <v>42700</v>
      </c>
      <c r="H49" s="37">
        <v>0.31616107893414264</v>
      </c>
      <c r="I49" s="39">
        <v>64800</v>
      </c>
      <c r="J49" s="37">
        <v>0.54510278467671502</v>
      </c>
      <c r="K49" s="39">
        <v>111700</v>
      </c>
      <c r="L49" s="39">
        <v>60500</v>
      </c>
      <c r="M49" s="37">
        <v>0.57377049180327866</v>
      </c>
      <c r="N49" s="40">
        <v>957000000</v>
      </c>
      <c r="O49" s="36">
        <v>16600</v>
      </c>
      <c r="P49" s="40">
        <v>1360</v>
      </c>
      <c r="Q49" s="41">
        <v>0.34257917343181155</v>
      </c>
      <c r="R49" s="36">
        <v>477000</v>
      </c>
      <c r="S49" s="36">
        <v>235100</v>
      </c>
      <c r="T49" s="41">
        <v>0.28959612540871832</v>
      </c>
      <c r="U49" s="41">
        <v>0.37856879218773515</v>
      </c>
      <c r="V49" s="41">
        <v>0.13312081254407282</v>
      </c>
      <c r="W49" s="41">
        <v>0.20169057768482643</v>
      </c>
      <c r="X49" s="41">
        <v>4.181049261852577E-2</v>
      </c>
      <c r="Y49" s="36">
        <v>22920</v>
      </c>
      <c r="Z49" s="36">
        <v>39970</v>
      </c>
      <c r="AA49" s="40">
        <v>65950</v>
      </c>
      <c r="AB49" s="42"/>
    </row>
    <row r="50" spans="1:28" ht="13.5" customHeight="1">
      <c r="A50" s="35" t="s">
        <v>296</v>
      </c>
      <c r="B50" s="36">
        <v>62800</v>
      </c>
      <c r="C50" s="36">
        <v>36000</v>
      </c>
      <c r="D50" s="37">
        <v>0.68777953865117103</v>
      </c>
      <c r="E50" s="38" t="s">
        <v>242</v>
      </c>
      <c r="F50" s="37">
        <v>0.20023223630839709</v>
      </c>
      <c r="G50" s="39">
        <v>12600</v>
      </c>
      <c r="H50" s="37">
        <v>0.26645139739449952</v>
      </c>
      <c r="I50" s="39">
        <v>16800</v>
      </c>
      <c r="J50" s="37">
        <v>0.52825806862105718</v>
      </c>
      <c r="K50" s="39">
        <v>33200</v>
      </c>
      <c r="L50" s="39">
        <v>19700</v>
      </c>
      <c r="M50" s="37">
        <v>0.45995386940268829</v>
      </c>
      <c r="N50" s="40">
        <v>217000000</v>
      </c>
      <c r="O50" s="36">
        <v>21700</v>
      </c>
      <c r="P50" s="40">
        <v>730</v>
      </c>
      <c r="Q50" s="41">
        <v>0.17992563925492311</v>
      </c>
      <c r="R50" s="36">
        <v>97800</v>
      </c>
      <c r="S50" s="36">
        <v>48400</v>
      </c>
      <c r="T50" s="41">
        <v>0.30976463484852435</v>
      </c>
      <c r="U50" s="41">
        <v>0.27582163876603211</v>
      </c>
      <c r="V50" s="41">
        <v>7.1797870922597984E-2</v>
      </c>
      <c r="W50" s="41">
        <v>0.23743816637111645</v>
      </c>
      <c r="X50" s="41">
        <v>2.9145806768948603E-2</v>
      </c>
      <c r="Y50" s="36">
        <v>1340</v>
      </c>
      <c r="Z50" s="36">
        <v>10520</v>
      </c>
      <c r="AA50" s="40">
        <v>43400</v>
      </c>
      <c r="AB50" s="42"/>
    </row>
    <row r="51" spans="1:28" ht="13.5" customHeight="1">
      <c r="A51" s="35" t="s">
        <v>277</v>
      </c>
      <c r="B51" s="36">
        <v>129000</v>
      </c>
      <c r="C51" s="36">
        <v>78000</v>
      </c>
      <c r="D51" s="37">
        <v>0.76845263900577188</v>
      </c>
      <c r="E51" s="38" t="s">
        <v>240</v>
      </c>
      <c r="F51" s="37">
        <v>0.25624292778199742</v>
      </c>
      <c r="G51" s="39">
        <v>33100</v>
      </c>
      <c r="H51" s="37">
        <v>0.30856571543719868</v>
      </c>
      <c r="I51" s="39">
        <v>39800</v>
      </c>
      <c r="J51" s="37">
        <v>0.50557252026723298</v>
      </c>
      <c r="K51" s="39">
        <v>65200</v>
      </c>
      <c r="L51" s="39">
        <v>39900</v>
      </c>
      <c r="M51" s="37">
        <v>0.56247810639043183</v>
      </c>
      <c r="N51" s="40">
        <v>465000000</v>
      </c>
      <c r="O51" s="36">
        <v>29700</v>
      </c>
      <c r="P51" s="40">
        <v>870</v>
      </c>
      <c r="Q51" s="41">
        <v>1.8968343902065147E-2</v>
      </c>
      <c r="R51" s="36">
        <v>302200</v>
      </c>
      <c r="S51" s="36">
        <v>161900</v>
      </c>
      <c r="T51" s="41">
        <v>0.27036190093635853</v>
      </c>
      <c r="U51" s="41">
        <v>0.36088787931604888</v>
      </c>
      <c r="V51" s="41">
        <v>0.15931619675145667</v>
      </c>
      <c r="W51" s="41">
        <v>0.23425916207024486</v>
      </c>
      <c r="X51" s="41">
        <v>3.5553471794460459E-2</v>
      </c>
      <c r="Y51" s="36">
        <v>4520</v>
      </c>
      <c r="Z51" s="36">
        <v>18390</v>
      </c>
      <c r="AA51" s="40">
        <v>57800</v>
      </c>
      <c r="AB51" s="42"/>
    </row>
    <row r="52" spans="1:28" ht="13.5" customHeight="1">
      <c r="A52" s="35" t="s">
        <v>255</v>
      </c>
      <c r="B52" s="36">
        <v>10800</v>
      </c>
      <c r="C52" s="36">
        <v>6000</v>
      </c>
      <c r="D52" s="37">
        <v>0.76303731180449486</v>
      </c>
      <c r="E52" s="38" t="s">
        <v>240</v>
      </c>
      <c r="F52" s="37">
        <v>0.24229318119076101</v>
      </c>
      <c r="G52" s="39">
        <v>2600</v>
      </c>
      <c r="H52" s="37">
        <v>0.28232262814024112</v>
      </c>
      <c r="I52" s="39">
        <v>3100</v>
      </c>
      <c r="J52" s="37">
        <v>0.50630348762307908</v>
      </c>
      <c r="K52" s="39">
        <v>5500</v>
      </c>
      <c r="L52" s="39">
        <v>3400</v>
      </c>
      <c r="M52" s="37">
        <v>0.57426337943475647</v>
      </c>
      <c r="N52" s="40">
        <v>41000000</v>
      </c>
      <c r="O52" s="36">
        <v>5500</v>
      </c>
      <c r="P52" s="40">
        <v>820</v>
      </c>
      <c r="Q52" s="41">
        <v>0.21810163417323286</v>
      </c>
      <c r="R52" s="36">
        <v>23600</v>
      </c>
      <c r="S52" s="36">
        <v>13100</v>
      </c>
      <c r="T52" s="41">
        <v>0.23527588108148689</v>
      </c>
      <c r="U52" s="41">
        <v>0.44424233426797149</v>
      </c>
      <c r="V52" s="41">
        <v>0.13345669213266664</v>
      </c>
      <c r="W52" s="41">
        <v>0.22781016989619784</v>
      </c>
      <c r="X52" s="41">
        <v>6.0342339530077865E-2</v>
      </c>
      <c r="Y52" s="36">
        <v>610</v>
      </c>
      <c r="Z52" s="36">
        <v>1760</v>
      </c>
      <c r="AA52" s="40">
        <v>58950</v>
      </c>
      <c r="AB52" s="42"/>
    </row>
    <row r="53" spans="1:28" ht="13.5" customHeight="1">
      <c r="A53" s="35" t="s">
        <v>352</v>
      </c>
      <c r="B53" s="36">
        <v>13600</v>
      </c>
      <c r="C53" s="36">
        <v>3000</v>
      </c>
      <c r="D53" s="37">
        <v>0.60348811209659392</v>
      </c>
      <c r="E53" s="38"/>
      <c r="F53" s="37">
        <v>4.293577981651376E-2</v>
      </c>
      <c r="G53" s="36">
        <v>600</v>
      </c>
      <c r="H53" s="37">
        <v>5.1889908256880737E-2</v>
      </c>
      <c r="I53" s="36">
        <v>700</v>
      </c>
      <c r="J53" s="37">
        <v>0.88638532110091739</v>
      </c>
      <c r="K53" s="36">
        <v>12000</v>
      </c>
      <c r="L53" s="36">
        <v>7100</v>
      </c>
      <c r="M53" s="37">
        <v>0.60808646917534026</v>
      </c>
      <c r="N53" s="40">
        <v>1000000</v>
      </c>
      <c r="O53" s="36"/>
      <c r="P53" s="36"/>
      <c r="Q53" s="37"/>
      <c r="R53" s="36"/>
      <c r="S53" s="36"/>
      <c r="T53" s="37"/>
      <c r="U53" s="37"/>
      <c r="V53" s="37"/>
      <c r="W53" s="37"/>
      <c r="X53" s="37"/>
      <c r="Y53" s="36">
        <v>790</v>
      </c>
      <c r="Z53" s="36"/>
      <c r="AA53" s="36" t="s">
        <v>353</v>
      </c>
      <c r="AB53" s="42"/>
    </row>
    <row r="54" spans="1:28" ht="13.5" customHeight="1">
      <c r="A54" s="35" t="s">
        <v>354</v>
      </c>
      <c r="B54" s="36">
        <v>2000</v>
      </c>
      <c r="C54" s="36">
        <v>0</v>
      </c>
      <c r="D54" s="37">
        <v>0.6291913214990138</v>
      </c>
      <c r="E54" s="38"/>
      <c r="F54" s="37">
        <v>3.0078895463510849E-2</v>
      </c>
      <c r="G54" s="36">
        <v>100</v>
      </c>
      <c r="H54" s="37">
        <v>4.142011834319527E-2</v>
      </c>
      <c r="I54" s="36">
        <v>100</v>
      </c>
      <c r="J54" s="37">
        <v>0.94181459566074954</v>
      </c>
      <c r="K54" s="36">
        <v>1900</v>
      </c>
      <c r="L54" s="36">
        <v>1100</v>
      </c>
      <c r="M54" s="37">
        <v>0.34054054054054056</v>
      </c>
      <c r="N54" s="40">
        <v>0</v>
      </c>
      <c r="O54" s="36"/>
      <c r="P54" s="36"/>
      <c r="Q54" s="37"/>
      <c r="R54" s="36"/>
      <c r="S54" s="36"/>
      <c r="T54" s="37"/>
      <c r="U54" s="37"/>
      <c r="V54" s="37"/>
      <c r="W54" s="37"/>
      <c r="X54" s="37"/>
      <c r="Y54" s="36">
        <v>1210</v>
      </c>
      <c r="Z54" s="36"/>
      <c r="AA54" s="36" t="s">
        <v>353</v>
      </c>
      <c r="AB54" s="42"/>
    </row>
    <row r="55" spans="1:28" ht="13.5" customHeight="1">
      <c r="A55" s="35" t="s">
        <v>298</v>
      </c>
      <c r="B55" s="36">
        <v>219100</v>
      </c>
      <c r="C55" s="36">
        <v>105000</v>
      </c>
      <c r="D55" s="37">
        <v>0.53404219073847992</v>
      </c>
      <c r="E55" s="38"/>
      <c r="F55" s="37">
        <v>0.11818306260266472</v>
      </c>
      <c r="G55" s="36">
        <v>25900</v>
      </c>
      <c r="H55" s="37">
        <v>7.7824420514692461E-2</v>
      </c>
      <c r="I55" s="36">
        <v>17100</v>
      </c>
      <c r="J55" s="37">
        <v>0.65260996532213911</v>
      </c>
      <c r="K55" s="36">
        <v>143000</v>
      </c>
      <c r="L55" s="36">
        <v>83400</v>
      </c>
      <c r="M55" s="37">
        <v>0.30386634139129148</v>
      </c>
      <c r="N55" s="40">
        <v>615000000</v>
      </c>
      <c r="O55" s="36"/>
      <c r="P55" s="36"/>
      <c r="Q55" s="37"/>
      <c r="R55" s="36"/>
      <c r="S55" s="36"/>
      <c r="T55" s="37"/>
      <c r="U55" s="37"/>
      <c r="V55" s="37"/>
      <c r="W55" s="37"/>
      <c r="X55" s="37"/>
      <c r="Y55" s="36">
        <v>2450</v>
      </c>
      <c r="Z55" s="36">
        <v>4720</v>
      </c>
      <c r="AA55" s="36" t="s">
        <v>353</v>
      </c>
      <c r="AB55" s="42"/>
    </row>
    <row r="56" spans="1:28" ht="13.5" customHeight="1">
      <c r="A56" s="35" t="s">
        <v>355</v>
      </c>
      <c r="B56" s="36">
        <v>10900</v>
      </c>
      <c r="C56" s="36">
        <v>5000</v>
      </c>
      <c r="D56" s="37">
        <v>0.60669939358937341</v>
      </c>
      <c r="E56" s="38"/>
      <c r="F56" s="37">
        <v>0.1376355847233616</v>
      </c>
      <c r="G56" s="36">
        <v>1500</v>
      </c>
      <c r="H56" s="37">
        <v>6.5901011758271802E-2</v>
      </c>
      <c r="I56" s="36">
        <v>700</v>
      </c>
      <c r="J56" s="37">
        <v>0.70613435420654458</v>
      </c>
      <c r="K56" s="36">
        <v>7700</v>
      </c>
      <c r="L56" s="36">
        <v>4900</v>
      </c>
      <c r="M56" s="37">
        <v>0.59442287327920929</v>
      </c>
      <c r="N56" s="40">
        <v>7000000</v>
      </c>
      <c r="O56" s="36"/>
      <c r="P56" s="36"/>
      <c r="Q56" s="37"/>
      <c r="R56" s="36"/>
      <c r="S56" s="36"/>
      <c r="T56" s="37"/>
      <c r="U56" s="37"/>
      <c r="V56" s="37"/>
      <c r="W56" s="37"/>
      <c r="X56" s="37"/>
      <c r="Y56" s="36">
        <v>300</v>
      </c>
      <c r="Z56" s="36"/>
      <c r="AA56" s="36" t="s">
        <v>353</v>
      </c>
      <c r="AB56" s="42"/>
    </row>
    <row r="57" spans="1:28" ht="13.5" customHeight="1">
      <c r="A57" s="35"/>
      <c r="B57" s="36"/>
      <c r="C57" s="36"/>
      <c r="D57" s="37"/>
      <c r="E57" s="38"/>
      <c r="F57" s="37"/>
      <c r="G57" s="39"/>
      <c r="H57" s="37"/>
      <c r="I57" s="39"/>
      <c r="J57" s="37"/>
      <c r="K57" s="39"/>
      <c r="L57" s="39"/>
      <c r="M57" s="37"/>
      <c r="N57" s="40"/>
      <c r="O57" s="36"/>
      <c r="P57" s="37"/>
      <c r="Q57" s="41"/>
      <c r="R57" s="35"/>
      <c r="S57" s="35"/>
      <c r="T57" s="35"/>
      <c r="U57" s="35"/>
      <c r="V57" s="35"/>
      <c r="W57" s="35"/>
      <c r="X57" s="35"/>
      <c r="Y57" s="36"/>
      <c r="Z57" s="36"/>
      <c r="AA57" s="43"/>
      <c r="AB57" s="42"/>
    </row>
    <row r="58" spans="1:28" ht="13.5" customHeight="1">
      <c r="A58" s="35" t="s">
        <v>356</v>
      </c>
      <c r="B58" s="36">
        <f t="shared" ref="B58:C58" si="0">SUM(B2:B56)</f>
        <v>10244100</v>
      </c>
      <c r="C58" s="36">
        <f t="shared" si="0"/>
        <v>5189000</v>
      </c>
      <c r="D58" s="37">
        <v>0.69184323109312706</v>
      </c>
      <c r="E58" s="38" t="s">
        <v>242</v>
      </c>
      <c r="F58" s="37">
        <v>0.19984555567071055</v>
      </c>
      <c r="G58" s="39">
        <f>SUM(G2:G56)</f>
        <v>2048600</v>
      </c>
      <c r="H58" s="37">
        <v>0.24818255151868956</v>
      </c>
      <c r="I58" s="39">
        <f>SUM(I2:I56)</f>
        <v>2543200</v>
      </c>
      <c r="J58" s="37">
        <v>0.58438646487606494</v>
      </c>
      <c r="K58" s="39">
        <f t="shared" ref="K58:L58" si="1">SUM(K2:K56)</f>
        <v>5985400</v>
      </c>
      <c r="L58" s="39">
        <f t="shared" si="1"/>
        <v>3528800</v>
      </c>
      <c r="M58" s="37">
        <v>0.54833553627390363</v>
      </c>
      <c r="N58" s="40">
        <f t="shared" ref="N58:O58" si="2">SUM(N2:N56)</f>
        <v>48488000000</v>
      </c>
      <c r="O58" s="36">
        <f t="shared" si="2"/>
        <v>1526600</v>
      </c>
      <c r="P58" s="40">
        <v>1100</v>
      </c>
      <c r="Q58" s="41">
        <v>0.15043688256145316</v>
      </c>
      <c r="R58" s="36">
        <f t="shared" ref="R58:S58" si="3">SUM(R2:R52)</f>
        <v>23385400</v>
      </c>
      <c r="S58" s="36">
        <f t="shared" si="3"/>
        <v>10869500</v>
      </c>
      <c r="T58" s="41">
        <v>0.31641166880656529</v>
      </c>
      <c r="U58" s="41">
        <v>0.34067330791429695</v>
      </c>
      <c r="V58" s="41">
        <v>0.12385506249688746</v>
      </c>
      <c r="W58" s="41">
        <v>0.17611553675343342</v>
      </c>
      <c r="X58" s="41">
        <v>2.8247588064246102E-2</v>
      </c>
      <c r="Y58" s="36">
        <f t="shared" ref="Y58:Z58" si="4">SUM(Y2:Y56)</f>
        <v>580530</v>
      </c>
      <c r="Z58" s="36">
        <f t="shared" si="4"/>
        <v>1377850</v>
      </c>
      <c r="AA58" s="40">
        <v>57550</v>
      </c>
      <c r="AB58" s="42"/>
    </row>
    <row r="59" spans="1:28" ht="13.5" customHeight="1">
      <c r="A59" s="35"/>
      <c r="B59" s="35"/>
      <c r="C59" s="44"/>
      <c r="D59" s="37"/>
      <c r="E59" s="38"/>
      <c r="F59" s="37"/>
      <c r="G59" s="37"/>
      <c r="H59" s="37"/>
      <c r="I59" s="37"/>
      <c r="J59" s="37"/>
      <c r="K59" s="37"/>
      <c r="L59" s="37"/>
      <c r="M59" s="44"/>
      <c r="N59" s="44"/>
      <c r="O59" s="44"/>
      <c r="P59" s="44"/>
      <c r="Q59" s="42"/>
      <c r="R59" s="42"/>
      <c r="S59" s="42"/>
      <c r="T59" s="42"/>
      <c r="U59" s="42"/>
      <c r="V59" s="42"/>
      <c r="W59" s="42"/>
      <c r="X59" s="42"/>
      <c r="Y59" s="36"/>
      <c r="Z59" s="35"/>
      <c r="AA59" s="44"/>
      <c r="AB59" s="35"/>
    </row>
    <row r="60" spans="1:28" ht="242.25" customHeight="1">
      <c r="A60" s="45" t="s">
        <v>357</v>
      </c>
      <c r="B60" s="46" t="s">
        <v>358</v>
      </c>
      <c r="C60" s="46" t="s">
        <v>359</v>
      </c>
      <c r="D60" s="46" t="s">
        <v>359</v>
      </c>
      <c r="E60" s="47" t="s">
        <v>360</v>
      </c>
      <c r="F60" s="46" t="s">
        <v>361</v>
      </c>
      <c r="G60" s="46" t="s">
        <v>361</v>
      </c>
      <c r="H60" s="46" t="s">
        <v>359</v>
      </c>
      <c r="I60" s="46" t="s">
        <v>359</v>
      </c>
      <c r="J60" s="46" t="s">
        <v>359</v>
      </c>
      <c r="K60" s="46" t="s">
        <v>359</v>
      </c>
      <c r="L60" s="46" t="s">
        <v>361</v>
      </c>
      <c r="M60" s="46" t="s">
        <v>362</v>
      </c>
      <c r="N60" s="46" t="s">
        <v>363</v>
      </c>
      <c r="O60" s="46" t="s">
        <v>364</v>
      </c>
      <c r="P60" s="46" t="s">
        <v>365</v>
      </c>
      <c r="Q60" s="46" t="s">
        <v>366</v>
      </c>
      <c r="R60" s="46" t="s">
        <v>367</v>
      </c>
      <c r="S60" s="46" t="s">
        <v>367</v>
      </c>
      <c r="T60" s="46" t="s">
        <v>367</v>
      </c>
      <c r="U60" s="46" t="s">
        <v>367</v>
      </c>
      <c r="V60" s="46" t="s">
        <v>367</v>
      </c>
      <c r="W60" s="46" t="s">
        <v>367</v>
      </c>
      <c r="X60" s="46" t="s">
        <v>367</v>
      </c>
      <c r="Y60" s="46" t="s">
        <v>368</v>
      </c>
      <c r="Z60" s="46" t="s">
        <v>369</v>
      </c>
      <c r="AA60" s="46" t="s">
        <v>370</v>
      </c>
      <c r="AB60" s="48"/>
    </row>
    <row r="61" spans="1:28" ht="13.5" customHeight="1">
      <c r="A61" s="49"/>
      <c r="B61" s="49"/>
      <c r="C61" s="50"/>
      <c r="D61" s="50"/>
      <c r="E61" s="51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2"/>
      <c r="R61" s="52"/>
      <c r="S61" s="52"/>
      <c r="T61" s="52"/>
      <c r="U61" s="52"/>
      <c r="V61" s="52"/>
      <c r="W61" s="52"/>
      <c r="X61" s="52"/>
      <c r="Y61" s="53"/>
      <c r="Z61" s="52"/>
      <c r="AA61" s="50"/>
      <c r="AB61" s="52"/>
    </row>
    <row r="62" spans="1:28" ht="13.5" customHeight="1">
      <c r="A62" s="54" t="s">
        <v>371</v>
      </c>
      <c r="B62" s="54"/>
      <c r="C62" s="44"/>
      <c r="D62" s="44"/>
      <c r="E62" s="38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55"/>
      <c r="R62" s="55"/>
      <c r="S62" s="55"/>
      <c r="T62" s="55"/>
      <c r="U62" s="55"/>
      <c r="V62" s="55"/>
      <c r="W62" s="55"/>
      <c r="X62" s="55"/>
      <c r="Y62" s="36"/>
      <c r="Z62" s="55"/>
      <c r="AA62" s="44"/>
      <c r="AB62" s="55"/>
    </row>
    <row r="63" spans="1:28" ht="13.5" customHeight="1">
      <c r="A63" s="56" t="s">
        <v>372</v>
      </c>
      <c r="B63" s="35"/>
      <c r="C63" s="44"/>
      <c r="D63" s="44"/>
      <c r="E63" s="38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35"/>
      <c r="R63" s="35"/>
      <c r="S63" s="35"/>
      <c r="T63" s="35"/>
      <c r="U63" s="35"/>
      <c r="V63" s="35"/>
      <c r="W63" s="35"/>
      <c r="X63" s="35"/>
      <c r="Y63" s="36"/>
      <c r="Z63" s="35"/>
      <c r="AA63" s="44"/>
      <c r="AB63" s="35"/>
    </row>
    <row r="64" spans="1:28" ht="13.5" customHeight="1">
      <c r="A64" s="35"/>
      <c r="B64" s="35"/>
      <c r="C64" s="44"/>
      <c r="D64" s="44"/>
      <c r="E64" s="38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35"/>
      <c r="R64" s="35"/>
      <c r="S64" s="35"/>
      <c r="T64" s="35"/>
      <c r="U64" s="35"/>
      <c r="V64" s="35"/>
      <c r="W64" s="35"/>
      <c r="X64" s="35"/>
      <c r="Y64" s="36"/>
      <c r="Z64" s="35"/>
      <c r="AA64" s="44"/>
      <c r="AB64" s="35"/>
    </row>
    <row r="65" spans="1:28" ht="13.5" customHeight="1">
      <c r="A65" s="35"/>
      <c r="B65" s="35"/>
      <c r="C65" s="44"/>
      <c r="D65" s="44"/>
      <c r="E65" s="38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35"/>
      <c r="R65" s="35"/>
      <c r="S65" s="35"/>
      <c r="T65" s="35"/>
      <c r="U65" s="35"/>
      <c r="V65" s="35"/>
      <c r="W65" s="35"/>
      <c r="X65" s="35"/>
      <c r="Y65" s="36"/>
      <c r="Z65" s="35"/>
      <c r="AA65" s="44"/>
      <c r="AB65" s="35"/>
    </row>
    <row r="66" spans="1:28" ht="13.5" customHeight="1">
      <c r="A66" s="35"/>
      <c r="B66" s="35"/>
      <c r="C66" s="44"/>
      <c r="D66" s="44"/>
      <c r="E66" s="38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35"/>
      <c r="R66" s="35"/>
      <c r="S66" s="35"/>
      <c r="T66" s="35"/>
      <c r="U66" s="35"/>
      <c r="V66" s="35"/>
      <c r="W66" s="35"/>
      <c r="X66" s="35"/>
      <c r="Y66" s="36"/>
      <c r="Z66" s="35"/>
      <c r="AA66" s="44"/>
      <c r="AB66" s="35"/>
    </row>
    <row r="67" spans="1:28" ht="13.5" customHeight="1">
      <c r="A67" s="35"/>
      <c r="B67" s="35"/>
      <c r="C67" s="44"/>
      <c r="D67" s="44"/>
      <c r="E67" s="38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35"/>
      <c r="R67" s="35"/>
      <c r="S67" s="35"/>
      <c r="T67" s="35"/>
      <c r="U67" s="35"/>
      <c r="V67" s="35"/>
      <c r="W67" s="35"/>
      <c r="X67" s="35"/>
      <c r="Y67" s="36"/>
      <c r="Z67" s="35"/>
      <c r="AA67" s="44"/>
      <c r="AB67" s="35"/>
    </row>
    <row r="68" spans="1:28" ht="13.5" customHeight="1">
      <c r="A68" s="35"/>
      <c r="B68" s="35"/>
      <c r="C68" s="44"/>
      <c r="D68" s="44"/>
      <c r="E68" s="38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35"/>
      <c r="R68" s="35"/>
      <c r="S68" s="35"/>
      <c r="T68" s="35"/>
      <c r="U68" s="35"/>
      <c r="V68" s="35"/>
      <c r="W68" s="35"/>
      <c r="X68" s="35"/>
      <c r="Y68" s="36"/>
      <c r="Z68" s="35"/>
      <c r="AA68" s="44"/>
      <c r="AB68" s="35"/>
    </row>
    <row r="69" spans="1:28" ht="13.5" customHeight="1">
      <c r="A69" s="35"/>
      <c r="B69" s="35"/>
      <c r="C69" s="44"/>
      <c r="D69" s="44"/>
      <c r="E69" s="38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35"/>
      <c r="R69" s="35"/>
      <c r="S69" s="35"/>
      <c r="T69" s="35"/>
      <c r="U69" s="35"/>
      <c r="V69" s="35"/>
      <c r="W69" s="35"/>
      <c r="X69" s="35"/>
      <c r="Y69" s="36"/>
      <c r="Z69" s="35"/>
      <c r="AA69" s="44"/>
      <c r="AB69" s="35"/>
    </row>
    <row r="70" spans="1:28" ht="13.5" customHeight="1">
      <c r="A70" s="35"/>
      <c r="B70" s="35"/>
      <c r="C70" s="44"/>
      <c r="D70" s="44"/>
      <c r="E70" s="38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35"/>
      <c r="R70" s="35"/>
      <c r="S70" s="35"/>
      <c r="T70" s="35"/>
      <c r="U70" s="35"/>
      <c r="V70" s="35"/>
      <c r="W70" s="35"/>
      <c r="X70" s="35"/>
      <c r="Y70" s="36"/>
      <c r="Z70" s="35"/>
      <c r="AA70" s="44"/>
      <c r="AB70" s="35"/>
    </row>
    <row r="71" spans="1:28" ht="13.5" customHeight="1">
      <c r="A71" s="35"/>
      <c r="B71" s="35"/>
      <c r="C71" s="44"/>
      <c r="D71" s="44"/>
      <c r="E71" s="38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35"/>
      <c r="R71" s="35"/>
      <c r="S71" s="35"/>
      <c r="T71" s="35"/>
      <c r="U71" s="35"/>
      <c r="V71" s="35"/>
      <c r="W71" s="35"/>
      <c r="X71" s="35"/>
      <c r="Y71" s="36"/>
      <c r="Z71" s="35"/>
      <c r="AA71" s="44"/>
      <c r="AB71" s="35"/>
    </row>
    <row r="72" spans="1:28" ht="13.5" customHeight="1">
      <c r="A72" s="35"/>
      <c r="B72" s="35"/>
      <c r="C72" s="44"/>
      <c r="D72" s="44"/>
      <c r="E72" s="38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35"/>
      <c r="R72" s="35"/>
      <c r="S72" s="35"/>
      <c r="T72" s="35"/>
      <c r="U72" s="35"/>
      <c r="V72" s="35"/>
      <c r="W72" s="35"/>
      <c r="X72" s="35"/>
      <c r="Y72" s="36"/>
      <c r="Z72" s="35"/>
      <c r="AA72" s="44"/>
      <c r="AB72" s="35"/>
    </row>
    <row r="73" spans="1:28" ht="13.5" customHeight="1">
      <c r="A73" s="35"/>
      <c r="B73" s="35"/>
      <c r="C73" s="44"/>
      <c r="D73" s="44"/>
      <c r="E73" s="38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35"/>
      <c r="R73" s="35"/>
      <c r="S73" s="35"/>
      <c r="T73" s="35"/>
      <c r="U73" s="35"/>
      <c r="V73" s="35"/>
      <c r="W73" s="35"/>
      <c r="X73" s="35"/>
      <c r="Y73" s="36"/>
      <c r="Z73" s="35"/>
      <c r="AA73" s="44"/>
      <c r="AB73" s="35"/>
    </row>
    <row r="74" spans="1:28" ht="13.5" customHeight="1">
      <c r="A74" s="35"/>
      <c r="B74" s="35"/>
      <c r="C74" s="44"/>
      <c r="D74" s="44"/>
      <c r="E74" s="38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35"/>
      <c r="R74" s="35"/>
      <c r="S74" s="35"/>
      <c r="T74" s="35"/>
      <c r="U74" s="35"/>
      <c r="V74" s="35"/>
      <c r="W74" s="35"/>
      <c r="X74" s="35"/>
      <c r="Y74" s="36"/>
      <c r="Z74" s="35"/>
      <c r="AA74" s="44"/>
      <c r="AB74" s="35"/>
    </row>
    <row r="75" spans="1:28" ht="13.5" customHeight="1">
      <c r="A75" s="35"/>
      <c r="B75" s="35"/>
      <c r="C75" s="44"/>
      <c r="D75" s="44"/>
      <c r="E75" s="38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35"/>
      <c r="R75" s="35"/>
      <c r="S75" s="35"/>
      <c r="T75" s="35"/>
      <c r="U75" s="35"/>
      <c r="V75" s="35"/>
      <c r="W75" s="35"/>
      <c r="X75" s="35"/>
      <c r="Y75" s="36"/>
      <c r="Z75" s="35"/>
      <c r="AA75" s="44"/>
      <c r="AB75" s="35"/>
    </row>
    <row r="76" spans="1:28" ht="13.5" customHeight="1">
      <c r="A76" s="35"/>
      <c r="B76" s="35"/>
      <c r="C76" s="44"/>
      <c r="D76" s="44"/>
      <c r="E76" s="38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35"/>
      <c r="R76" s="35"/>
      <c r="S76" s="35"/>
      <c r="T76" s="35"/>
      <c r="U76" s="35"/>
      <c r="V76" s="35"/>
      <c r="W76" s="35"/>
      <c r="X76" s="35"/>
      <c r="Y76" s="36"/>
      <c r="Z76" s="35"/>
      <c r="AA76" s="44"/>
      <c r="AB76" s="35"/>
    </row>
    <row r="77" spans="1:28" ht="13.5" customHeight="1">
      <c r="A77" s="35"/>
      <c r="B77" s="35"/>
      <c r="C77" s="44"/>
      <c r="D77" s="44"/>
      <c r="E77" s="38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35"/>
      <c r="R77" s="35"/>
      <c r="S77" s="35"/>
      <c r="T77" s="35"/>
      <c r="U77" s="35"/>
      <c r="V77" s="35"/>
      <c r="W77" s="35"/>
      <c r="X77" s="35"/>
      <c r="Y77" s="36"/>
      <c r="Z77" s="35"/>
      <c r="AA77" s="44"/>
      <c r="AB77" s="35"/>
    </row>
    <row r="78" spans="1:28" ht="13.5" customHeight="1">
      <c r="A78" s="35"/>
      <c r="B78" s="35"/>
      <c r="C78" s="44"/>
      <c r="D78" s="44"/>
      <c r="E78" s="38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35"/>
      <c r="R78" s="35"/>
      <c r="S78" s="35"/>
      <c r="T78" s="35"/>
      <c r="U78" s="35"/>
      <c r="V78" s="35"/>
      <c r="W78" s="35"/>
      <c r="X78" s="35"/>
      <c r="Y78" s="36"/>
      <c r="Z78" s="35"/>
      <c r="AA78" s="44"/>
      <c r="AB78" s="35"/>
    </row>
    <row r="79" spans="1:28" ht="13.5" customHeight="1">
      <c r="A79" s="35"/>
      <c r="B79" s="35"/>
      <c r="C79" s="44"/>
      <c r="D79" s="44"/>
      <c r="E79" s="38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35"/>
      <c r="R79" s="35"/>
      <c r="S79" s="35"/>
      <c r="T79" s="35"/>
      <c r="U79" s="35"/>
      <c r="V79" s="35"/>
      <c r="W79" s="35"/>
      <c r="X79" s="35"/>
      <c r="Y79" s="36"/>
      <c r="Z79" s="35"/>
      <c r="AA79" s="44"/>
      <c r="AB79" s="35"/>
    </row>
    <row r="80" spans="1:28" ht="13.5" customHeight="1">
      <c r="A80" s="35"/>
      <c r="B80" s="35"/>
      <c r="C80" s="44"/>
      <c r="D80" s="44"/>
      <c r="E80" s="38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35"/>
      <c r="R80" s="35"/>
      <c r="S80" s="35"/>
      <c r="T80" s="35"/>
      <c r="U80" s="35"/>
      <c r="V80" s="35"/>
      <c r="W80" s="35"/>
      <c r="X80" s="35"/>
      <c r="Y80" s="36"/>
      <c r="Z80" s="35"/>
      <c r="AA80" s="44"/>
      <c r="AB80" s="35"/>
    </row>
    <row r="81" spans="1:28" ht="13.5" customHeight="1">
      <c r="A81" s="35"/>
      <c r="B81" s="35"/>
      <c r="C81" s="44"/>
      <c r="D81" s="44"/>
      <c r="E81" s="38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35"/>
      <c r="R81" s="35"/>
      <c r="S81" s="35"/>
      <c r="T81" s="35"/>
      <c r="U81" s="35"/>
      <c r="V81" s="35"/>
      <c r="W81" s="35"/>
      <c r="X81" s="35"/>
      <c r="Y81" s="36"/>
      <c r="Z81" s="35"/>
      <c r="AA81" s="44"/>
      <c r="AB81" s="35"/>
    </row>
    <row r="82" spans="1:28" ht="13.5" customHeight="1">
      <c r="A82" s="35"/>
      <c r="B82" s="35"/>
      <c r="C82" s="44"/>
      <c r="D82" s="44"/>
      <c r="E82" s="38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35"/>
      <c r="R82" s="35"/>
      <c r="S82" s="35"/>
      <c r="T82" s="35"/>
      <c r="U82" s="35"/>
      <c r="V82" s="35"/>
      <c r="W82" s="35"/>
      <c r="X82" s="35"/>
      <c r="Y82" s="36"/>
      <c r="Z82" s="35"/>
      <c r="AA82" s="44"/>
      <c r="AB82" s="35"/>
    </row>
    <row r="83" spans="1:28" ht="13.5" customHeight="1">
      <c r="A83" s="35"/>
      <c r="B83" s="35"/>
      <c r="C83" s="44"/>
      <c r="D83" s="44"/>
      <c r="E83" s="38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35"/>
      <c r="R83" s="35"/>
      <c r="S83" s="35"/>
      <c r="T83" s="35"/>
      <c r="U83" s="35"/>
      <c r="V83" s="35"/>
      <c r="W83" s="35"/>
      <c r="X83" s="35"/>
      <c r="Y83" s="36"/>
      <c r="Z83" s="35"/>
      <c r="AA83" s="44"/>
      <c r="AB83" s="35"/>
    </row>
    <row r="84" spans="1:28" ht="13.5" customHeight="1">
      <c r="A84" s="35"/>
      <c r="B84" s="35"/>
      <c r="C84" s="44"/>
      <c r="D84" s="44"/>
      <c r="E84" s="38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35"/>
      <c r="R84" s="35"/>
      <c r="S84" s="35"/>
      <c r="T84" s="35"/>
      <c r="U84" s="35"/>
      <c r="V84" s="35"/>
      <c r="W84" s="35"/>
      <c r="X84" s="35"/>
      <c r="Y84" s="36"/>
      <c r="Z84" s="35"/>
      <c r="AA84" s="44"/>
      <c r="AB84" s="35"/>
    </row>
    <row r="85" spans="1:28" ht="13.5" customHeight="1">
      <c r="A85" s="35"/>
      <c r="B85" s="35"/>
      <c r="C85" s="44"/>
      <c r="D85" s="44"/>
      <c r="E85" s="38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35"/>
      <c r="R85" s="35"/>
      <c r="S85" s="35"/>
      <c r="T85" s="35"/>
      <c r="U85" s="35"/>
      <c r="V85" s="35"/>
      <c r="W85" s="35"/>
      <c r="X85" s="35"/>
      <c r="Y85" s="36"/>
      <c r="Z85" s="35"/>
      <c r="AA85" s="44"/>
      <c r="AB85" s="35"/>
    </row>
    <row r="86" spans="1:28" ht="13.5" customHeight="1">
      <c r="A86" s="35"/>
      <c r="B86" s="35"/>
      <c r="C86" s="44"/>
      <c r="D86" s="44"/>
      <c r="E86" s="38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35"/>
      <c r="R86" s="35"/>
      <c r="S86" s="35"/>
      <c r="T86" s="35"/>
      <c r="U86" s="35"/>
      <c r="V86" s="35"/>
      <c r="W86" s="35"/>
      <c r="X86" s="35"/>
      <c r="Y86" s="36"/>
      <c r="Z86" s="35"/>
      <c r="AA86" s="44"/>
      <c r="AB86" s="35"/>
    </row>
    <row r="87" spans="1:28" ht="13.5" customHeight="1">
      <c r="A87" s="35"/>
      <c r="B87" s="35"/>
      <c r="C87" s="44"/>
      <c r="D87" s="44"/>
      <c r="E87" s="38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35"/>
      <c r="R87" s="35"/>
      <c r="S87" s="35"/>
      <c r="T87" s="35"/>
      <c r="U87" s="35"/>
      <c r="V87" s="35"/>
      <c r="W87" s="35"/>
      <c r="X87" s="35"/>
      <c r="Y87" s="36"/>
      <c r="Z87" s="35"/>
      <c r="AA87" s="44"/>
      <c r="AB87" s="35"/>
    </row>
    <row r="88" spans="1:28" ht="13.5" customHeight="1">
      <c r="A88" s="35"/>
      <c r="B88" s="35"/>
      <c r="C88" s="44"/>
      <c r="D88" s="44"/>
      <c r="E88" s="38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35"/>
      <c r="R88" s="35"/>
      <c r="S88" s="35"/>
      <c r="T88" s="35"/>
      <c r="U88" s="35"/>
      <c r="V88" s="35"/>
      <c r="W88" s="35"/>
      <c r="X88" s="35"/>
      <c r="Y88" s="36"/>
      <c r="Z88" s="35"/>
      <c r="AA88" s="44"/>
      <c r="AB88" s="35"/>
    </row>
    <row r="89" spans="1:28" ht="13.5" customHeight="1">
      <c r="A89" s="35"/>
      <c r="B89" s="35"/>
      <c r="C89" s="44"/>
      <c r="D89" s="44"/>
      <c r="E89" s="38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35"/>
      <c r="R89" s="35"/>
      <c r="S89" s="35"/>
      <c r="T89" s="35"/>
      <c r="U89" s="35"/>
      <c r="V89" s="35"/>
      <c r="W89" s="35"/>
      <c r="X89" s="35"/>
      <c r="Y89" s="36"/>
      <c r="Z89" s="35"/>
      <c r="AA89" s="44"/>
      <c r="AB89" s="35"/>
    </row>
    <row r="90" spans="1:28" ht="13.5" customHeight="1">
      <c r="A90" s="35"/>
      <c r="B90" s="35"/>
      <c r="C90" s="44"/>
      <c r="D90" s="44"/>
      <c r="E90" s="38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35"/>
      <c r="R90" s="35"/>
      <c r="S90" s="35"/>
      <c r="T90" s="35"/>
      <c r="U90" s="35"/>
      <c r="V90" s="35"/>
      <c r="W90" s="35"/>
      <c r="X90" s="35"/>
      <c r="Y90" s="36"/>
      <c r="Z90" s="35"/>
      <c r="AA90" s="44"/>
      <c r="AB90" s="35"/>
    </row>
    <row r="91" spans="1:28" ht="13.5" customHeight="1">
      <c r="A91" s="35"/>
      <c r="B91" s="35"/>
      <c r="C91" s="44"/>
      <c r="D91" s="44"/>
      <c r="E91" s="38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35"/>
      <c r="R91" s="35"/>
      <c r="S91" s="35"/>
      <c r="T91" s="35"/>
      <c r="U91" s="35"/>
      <c r="V91" s="35"/>
      <c r="W91" s="35"/>
      <c r="X91" s="35"/>
      <c r="Y91" s="36"/>
      <c r="Z91" s="35"/>
      <c r="AA91" s="44"/>
      <c r="AB91" s="35"/>
    </row>
    <row r="92" spans="1:28" ht="13.5" customHeight="1">
      <c r="A92" s="35"/>
      <c r="B92" s="35"/>
      <c r="C92" s="44"/>
      <c r="D92" s="44"/>
      <c r="E92" s="38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35"/>
      <c r="R92" s="35"/>
      <c r="S92" s="35"/>
      <c r="T92" s="35"/>
      <c r="U92" s="35"/>
      <c r="V92" s="35"/>
      <c r="W92" s="35"/>
      <c r="X92" s="35"/>
      <c r="Y92" s="36"/>
      <c r="Z92" s="35"/>
      <c r="AA92" s="44"/>
      <c r="AB92" s="35"/>
    </row>
    <row r="93" spans="1:28" ht="13.5" customHeight="1">
      <c r="A93" s="35"/>
      <c r="B93" s="35"/>
      <c r="C93" s="44"/>
      <c r="D93" s="44"/>
      <c r="E93" s="38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35"/>
      <c r="R93" s="35"/>
      <c r="S93" s="35"/>
      <c r="T93" s="35"/>
      <c r="U93" s="35"/>
      <c r="V93" s="35"/>
      <c r="W93" s="35"/>
      <c r="X93" s="35"/>
      <c r="Y93" s="36"/>
      <c r="Z93" s="35"/>
      <c r="AA93" s="44"/>
      <c r="AB93" s="35"/>
    </row>
    <row r="94" spans="1:28" ht="13.5" customHeight="1">
      <c r="A94" s="35"/>
      <c r="B94" s="35"/>
      <c r="C94" s="44"/>
      <c r="D94" s="44"/>
      <c r="E94" s="38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35"/>
      <c r="R94" s="35"/>
      <c r="S94" s="35"/>
      <c r="T94" s="35"/>
      <c r="U94" s="35"/>
      <c r="V94" s="35"/>
      <c r="W94" s="35"/>
      <c r="X94" s="35"/>
      <c r="Y94" s="36"/>
      <c r="Z94" s="35"/>
      <c r="AA94" s="44"/>
      <c r="AB94" s="35"/>
    </row>
    <row r="95" spans="1:28" ht="13.5" customHeight="1">
      <c r="A95" s="35"/>
      <c r="B95" s="35"/>
      <c r="C95" s="44"/>
      <c r="D95" s="44"/>
      <c r="E95" s="38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35"/>
      <c r="R95" s="35"/>
      <c r="S95" s="35"/>
      <c r="T95" s="35"/>
      <c r="U95" s="35"/>
      <c r="V95" s="35"/>
      <c r="W95" s="35"/>
      <c r="X95" s="35"/>
      <c r="Y95" s="36"/>
      <c r="Z95" s="35"/>
      <c r="AA95" s="44"/>
      <c r="AB95" s="35"/>
    </row>
    <row r="96" spans="1:28" ht="13.5" customHeight="1">
      <c r="A96" s="35"/>
      <c r="B96" s="35"/>
      <c r="C96" s="44"/>
      <c r="D96" s="44"/>
      <c r="E96" s="38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35"/>
      <c r="R96" s="35"/>
      <c r="S96" s="35"/>
      <c r="T96" s="35"/>
      <c r="U96" s="35"/>
      <c r="V96" s="35"/>
      <c r="W96" s="35"/>
      <c r="X96" s="35"/>
      <c r="Y96" s="36"/>
      <c r="Z96" s="35"/>
      <c r="AA96" s="44"/>
      <c r="AB96" s="35"/>
    </row>
    <row r="97" spans="1:28" ht="13.5" customHeight="1">
      <c r="A97" s="35"/>
      <c r="B97" s="35"/>
      <c r="C97" s="44"/>
      <c r="D97" s="44"/>
      <c r="E97" s="38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35"/>
      <c r="R97" s="35"/>
      <c r="S97" s="35"/>
      <c r="T97" s="35"/>
      <c r="U97" s="35"/>
      <c r="V97" s="35"/>
      <c r="W97" s="35"/>
      <c r="X97" s="35"/>
      <c r="Y97" s="36"/>
      <c r="Z97" s="35"/>
      <c r="AA97" s="44"/>
      <c r="AB97" s="35"/>
    </row>
    <row r="98" spans="1:28" ht="13.5" customHeight="1">
      <c r="A98" s="35"/>
      <c r="B98" s="35"/>
      <c r="C98" s="44"/>
      <c r="D98" s="44"/>
      <c r="E98" s="38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35"/>
      <c r="R98" s="35"/>
      <c r="S98" s="35"/>
      <c r="T98" s="35"/>
      <c r="U98" s="35"/>
      <c r="V98" s="35"/>
      <c r="W98" s="35"/>
      <c r="X98" s="35"/>
      <c r="Y98" s="36"/>
      <c r="Z98" s="35"/>
      <c r="AA98" s="44"/>
      <c r="AB98" s="35"/>
    </row>
    <row r="99" spans="1:28" ht="13.5" customHeight="1">
      <c r="A99" s="35"/>
      <c r="B99" s="35"/>
      <c r="C99" s="44"/>
      <c r="D99" s="44"/>
      <c r="E99" s="38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35"/>
      <c r="R99" s="35"/>
      <c r="S99" s="35"/>
      <c r="T99" s="35"/>
      <c r="U99" s="35"/>
      <c r="V99" s="35"/>
      <c r="W99" s="35"/>
      <c r="X99" s="35"/>
      <c r="Y99" s="36"/>
      <c r="Z99" s="35"/>
      <c r="AA99" s="44"/>
      <c r="AB99" s="35"/>
    </row>
    <row r="100" spans="1:28" ht="13.5" customHeight="1">
      <c r="A100" s="35"/>
      <c r="B100" s="35"/>
      <c r="C100" s="44"/>
      <c r="D100" s="44"/>
      <c r="E100" s="38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35"/>
      <c r="R100" s="35"/>
      <c r="S100" s="35"/>
      <c r="T100" s="35"/>
      <c r="U100" s="35"/>
      <c r="V100" s="35"/>
      <c r="W100" s="35"/>
      <c r="X100" s="35"/>
      <c r="Y100" s="36"/>
      <c r="Z100" s="35"/>
      <c r="AA100" s="44"/>
      <c r="AB100" s="35"/>
    </row>
    <row r="101" spans="1:28" ht="13.5" customHeight="1">
      <c r="A101" s="35"/>
      <c r="B101" s="35"/>
      <c r="C101" s="44"/>
      <c r="D101" s="44"/>
      <c r="E101" s="38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35"/>
      <c r="R101" s="35"/>
      <c r="S101" s="35"/>
      <c r="T101" s="35"/>
      <c r="U101" s="35"/>
      <c r="V101" s="35"/>
      <c r="W101" s="35"/>
      <c r="X101" s="35"/>
      <c r="Y101" s="36"/>
      <c r="Z101" s="35"/>
      <c r="AA101" s="44"/>
      <c r="AB101" s="35"/>
    </row>
    <row r="102" spans="1:28" ht="13.5" customHeight="1">
      <c r="A102" s="35"/>
      <c r="B102" s="35"/>
      <c r="C102" s="44"/>
      <c r="D102" s="44"/>
      <c r="E102" s="38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35"/>
      <c r="R102" s="35"/>
      <c r="S102" s="35"/>
      <c r="T102" s="35"/>
      <c r="U102" s="35"/>
      <c r="V102" s="35"/>
      <c r="W102" s="35"/>
      <c r="X102" s="35"/>
      <c r="Y102" s="36"/>
      <c r="Z102" s="35"/>
      <c r="AA102" s="44"/>
      <c r="AB102" s="35"/>
    </row>
    <row r="103" spans="1:28" ht="13.5" customHeight="1">
      <c r="A103" s="35"/>
      <c r="B103" s="35"/>
      <c r="C103" s="44"/>
      <c r="D103" s="44"/>
      <c r="E103" s="38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35"/>
      <c r="R103" s="35"/>
      <c r="S103" s="35"/>
      <c r="T103" s="35"/>
      <c r="U103" s="35"/>
      <c r="V103" s="35"/>
      <c r="W103" s="35"/>
      <c r="X103" s="35"/>
      <c r="Y103" s="36"/>
      <c r="Z103" s="35"/>
      <c r="AA103" s="44"/>
      <c r="AB103" s="35"/>
    </row>
    <row r="104" spans="1:28" ht="13.5" customHeight="1">
      <c r="A104" s="35"/>
      <c r="B104" s="35"/>
      <c r="C104" s="44"/>
      <c r="D104" s="44"/>
      <c r="E104" s="38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35"/>
      <c r="R104" s="35"/>
      <c r="S104" s="35"/>
      <c r="T104" s="35"/>
      <c r="U104" s="35"/>
      <c r="V104" s="35"/>
      <c r="W104" s="35"/>
      <c r="X104" s="35"/>
      <c r="Y104" s="36"/>
      <c r="Z104" s="35"/>
      <c r="AA104" s="44"/>
      <c r="AB104" s="35"/>
    </row>
    <row r="105" spans="1:28" ht="13.5" customHeight="1">
      <c r="A105" s="35"/>
      <c r="B105" s="35"/>
      <c r="C105" s="44"/>
      <c r="D105" s="44"/>
      <c r="E105" s="38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35"/>
      <c r="R105" s="35"/>
      <c r="S105" s="35"/>
      <c r="T105" s="35"/>
      <c r="U105" s="35"/>
      <c r="V105" s="35"/>
      <c r="W105" s="35"/>
      <c r="X105" s="35"/>
      <c r="Y105" s="36"/>
      <c r="Z105" s="35"/>
      <c r="AA105" s="44"/>
      <c r="AB105" s="35"/>
    </row>
    <row r="106" spans="1:28" ht="13.5" customHeight="1">
      <c r="A106" s="35"/>
      <c r="B106" s="35"/>
      <c r="C106" s="44"/>
      <c r="D106" s="44"/>
      <c r="E106" s="38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35"/>
      <c r="R106" s="35"/>
      <c r="S106" s="35"/>
      <c r="T106" s="35"/>
      <c r="U106" s="35"/>
      <c r="V106" s="35"/>
      <c r="W106" s="35"/>
      <c r="X106" s="35"/>
      <c r="Y106" s="36"/>
      <c r="Z106" s="35"/>
      <c r="AA106" s="44"/>
      <c r="AB106" s="35"/>
    </row>
    <row r="107" spans="1:28" ht="13.5" customHeight="1">
      <c r="A107" s="35"/>
      <c r="B107" s="35"/>
      <c r="C107" s="44"/>
      <c r="D107" s="44"/>
      <c r="E107" s="38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35"/>
      <c r="R107" s="35"/>
      <c r="S107" s="35"/>
      <c r="T107" s="35"/>
      <c r="U107" s="35"/>
      <c r="V107" s="35"/>
      <c r="W107" s="35"/>
      <c r="X107" s="35"/>
      <c r="Y107" s="36"/>
      <c r="Z107" s="35"/>
      <c r="AA107" s="44"/>
      <c r="AB107" s="35"/>
    </row>
    <row r="108" spans="1:28" ht="13.5" customHeight="1">
      <c r="A108" s="35"/>
      <c r="B108" s="35"/>
      <c r="C108" s="44"/>
      <c r="D108" s="44"/>
      <c r="E108" s="38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35"/>
      <c r="R108" s="35"/>
      <c r="S108" s="35"/>
      <c r="T108" s="35"/>
      <c r="U108" s="35"/>
      <c r="V108" s="35"/>
      <c r="W108" s="35"/>
      <c r="X108" s="35"/>
      <c r="Y108" s="36"/>
      <c r="Z108" s="35"/>
      <c r="AA108" s="44"/>
      <c r="AB108" s="35"/>
    </row>
    <row r="109" spans="1:28" ht="13.5" customHeight="1">
      <c r="A109" s="35"/>
      <c r="B109" s="35"/>
      <c r="C109" s="44"/>
      <c r="D109" s="44"/>
      <c r="E109" s="38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35"/>
      <c r="R109" s="35"/>
      <c r="S109" s="35"/>
      <c r="T109" s="35"/>
      <c r="U109" s="35"/>
      <c r="V109" s="35"/>
      <c r="W109" s="35"/>
      <c r="X109" s="35"/>
      <c r="Y109" s="36"/>
      <c r="Z109" s="35"/>
      <c r="AA109" s="44"/>
      <c r="AB109" s="35"/>
    </row>
    <row r="110" spans="1:28" ht="13.5" customHeight="1">
      <c r="A110" s="35"/>
      <c r="B110" s="35"/>
      <c r="C110" s="44"/>
      <c r="D110" s="44"/>
      <c r="E110" s="38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35"/>
      <c r="R110" s="35"/>
      <c r="S110" s="35"/>
      <c r="T110" s="35"/>
      <c r="U110" s="35"/>
      <c r="V110" s="35"/>
      <c r="W110" s="35"/>
      <c r="X110" s="35"/>
      <c r="Y110" s="36"/>
      <c r="Z110" s="35"/>
      <c r="AA110" s="44"/>
      <c r="AB110" s="35"/>
    </row>
    <row r="111" spans="1:28" ht="13.5" customHeight="1">
      <c r="A111" s="35"/>
      <c r="B111" s="35"/>
      <c r="C111" s="44"/>
      <c r="D111" s="44"/>
      <c r="E111" s="38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35"/>
      <c r="R111" s="35"/>
      <c r="S111" s="35"/>
      <c r="T111" s="35"/>
      <c r="U111" s="35"/>
      <c r="V111" s="35"/>
      <c r="W111" s="35"/>
      <c r="X111" s="35"/>
      <c r="Y111" s="36"/>
      <c r="Z111" s="35"/>
      <c r="AA111" s="44"/>
      <c r="AB111" s="35"/>
    </row>
    <row r="112" spans="1:28" ht="13.5" customHeight="1">
      <c r="A112" s="35"/>
      <c r="B112" s="35"/>
      <c r="C112" s="44"/>
      <c r="D112" s="44"/>
      <c r="E112" s="38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35"/>
      <c r="R112" s="35"/>
      <c r="S112" s="35"/>
      <c r="T112" s="35"/>
      <c r="U112" s="35"/>
      <c r="V112" s="35"/>
      <c r="W112" s="35"/>
      <c r="X112" s="35"/>
      <c r="Y112" s="36"/>
      <c r="Z112" s="35"/>
      <c r="AA112" s="44"/>
      <c r="AB112" s="35"/>
    </row>
    <row r="113" spans="1:28" ht="13.5" customHeight="1">
      <c r="A113" s="35"/>
      <c r="B113" s="35"/>
      <c r="C113" s="44"/>
      <c r="D113" s="44"/>
      <c r="E113" s="38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35"/>
      <c r="R113" s="35"/>
      <c r="S113" s="35"/>
      <c r="T113" s="35"/>
      <c r="U113" s="35"/>
      <c r="V113" s="35"/>
      <c r="W113" s="35"/>
      <c r="X113" s="35"/>
      <c r="Y113" s="36"/>
      <c r="Z113" s="35"/>
      <c r="AA113" s="44"/>
      <c r="AB113" s="35"/>
    </row>
    <row r="114" spans="1:28" ht="13.5" customHeight="1">
      <c r="A114" s="35"/>
      <c r="B114" s="35"/>
      <c r="C114" s="44"/>
      <c r="D114" s="44"/>
      <c r="E114" s="38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35"/>
      <c r="R114" s="35"/>
      <c r="S114" s="35"/>
      <c r="T114" s="35"/>
      <c r="U114" s="35"/>
      <c r="V114" s="35"/>
      <c r="W114" s="35"/>
      <c r="X114" s="35"/>
      <c r="Y114" s="36"/>
      <c r="Z114" s="35"/>
      <c r="AA114" s="44"/>
      <c r="AB114" s="35"/>
    </row>
    <row r="115" spans="1:28" ht="13.5" customHeight="1">
      <c r="A115" s="35"/>
      <c r="B115" s="35"/>
      <c r="C115" s="44"/>
      <c r="D115" s="44"/>
      <c r="E115" s="38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35"/>
      <c r="R115" s="35"/>
      <c r="S115" s="35"/>
      <c r="T115" s="35"/>
      <c r="U115" s="35"/>
      <c r="V115" s="35"/>
      <c r="W115" s="35"/>
      <c r="X115" s="35"/>
      <c r="Y115" s="36"/>
      <c r="Z115" s="35"/>
      <c r="AA115" s="44"/>
      <c r="AB115" s="35"/>
    </row>
    <row r="116" spans="1:28" ht="13.5" customHeight="1">
      <c r="A116" s="35"/>
      <c r="B116" s="35"/>
      <c r="C116" s="44"/>
      <c r="D116" s="44"/>
      <c r="E116" s="38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35"/>
      <c r="R116" s="35"/>
      <c r="S116" s="35"/>
      <c r="T116" s="35"/>
      <c r="U116" s="35"/>
      <c r="V116" s="35"/>
      <c r="W116" s="35"/>
      <c r="X116" s="35"/>
      <c r="Y116" s="36"/>
      <c r="Z116" s="35"/>
      <c r="AA116" s="44"/>
      <c r="AB116" s="35"/>
    </row>
    <row r="117" spans="1:28" ht="13.5" customHeight="1">
      <c r="A117" s="35"/>
      <c r="B117" s="35"/>
      <c r="C117" s="44"/>
      <c r="D117" s="44"/>
      <c r="E117" s="38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35"/>
      <c r="R117" s="35"/>
      <c r="S117" s="35"/>
      <c r="T117" s="35"/>
      <c r="U117" s="35"/>
      <c r="V117" s="35"/>
      <c r="W117" s="35"/>
      <c r="X117" s="35"/>
      <c r="Y117" s="36"/>
      <c r="Z117" s="35"/>
      <c r="AA117" s="44"/>
      <c r="AB117" s="35"/>
    </row>
    <row r="118" spans="1:28" ht="13.5" customHeight="1">
      <c r="A118" s="35"/>
      <c r="B118" s="35"/>
      <c r="C118" s="44"/>
      <c r="D118" s="44"/>
      <c r="E118" s="38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35"/>
      <c r="R118" s="35"/>
      <c r="S118" s="35"/>
      <c r="T118" s="35"/>
      <c r="U118" s="35"/>
      <c r="V118" s="35"/>
      <c r="W118" s="35"/>
      <c r="X118" s="35"/>
      <c r="Y118" s="36"/>
      <c r="Z118" s="35"/>
      <c r="AA118" s="44"/>
      <c r="AB118" s="35"/>
    </row>
    <row r="119" spans="1:28" ht="13.5" customHeight="1">
      <c r="A119" s="35"/>
      <c r="B119" s="35"/>
      <c r="C119" s="44"/>
      <c r="D119" s="44"/>
      <c r="E119" s="38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35"/>
      <c r="R119" s="35"/>
      <c r="S119" s="35"/>
      <c r="T119" s="35"/>
      <c r="U119" s="35"/>
      <c r="V119" s="35"/>
      <c r="W119" s="35"/>
      <c r="X119" s="35"/>
      <c r="Y119" s="36"/>
      <c r="Z119" s="35"/>
      <c r="AA119" s="44"/>
      <c r="AB119" s="35"/>
    </row>
    <row r="120" spans="1:28" ht="13.5" customHeight="1">
      <c r="A120" s="35"/>
      <c r="B120" s="35"/>
      <c r="C120" s="44"/>
      <c r="D120" s="44"/>
      <c r="E120" s="38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35"/>
      <c r="R120" s="35"/>
      <c r="S120" s="35"/>
      <c r="T120" s="35"/>
      <c r="U120" s="35"/>
      <c r="V120" s="35"/>
      <c r="W120" s="35"/>
      <c r="X120" s="35"/>
      <c r="Y120" s="36"/>
      <c r="Z120" s="35"/>
      <c r="AA120" s="44"/>
      <c r="AB120" s="35"/>
    </row>
    <row r="121" spans="1:28" ht="13.5" customHeight="1">
      <c r="A121" s="35"/>
      <c r="B121" s="35"/>
      <c r="C121" s="44"/>
      <c r="D121" s="44"/>
      <c r="E121" s="38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35"/>
      <c r="R121" s="35"/>
      <c r="S121" s="35"/>
      <c r="T121" s="35"/>
      <c r="U121" s="35"/>
      <c r="V121" s="35"/>
      <c r="W121" s="35"/>
      <c r="X121" s="35"/>
      <c r="Y121" s="36"/>
      <c r="Z121" s="35"/>
      <c r="AA121" s="44"/>
      <c r="AB121" s="35"/>
    </row>
    <row r="122" spans="1:28" ht="13.5" customHeight="1">
      <c r="A122" s="35"/>
      <c r="B122" s="35"/>
      <c r="C122" s="44"/>
      <c r="D122" s="44"/>
      <c r="E122" s="38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35"/>
      <c r="R122" s="35"/>
      <c r="S122" s="35"/>
      <c r="T122" s="35"/>
      <c r="U122" s="35"/>
      <c r="V122" s="35"/>
      <c r="W122" s="35"/>
      <c r="X122" s="35"/>
      <c r="Y122" s="36"/>
      <c r="Z122" s="35"/>
      <c r="AA122" s="44"/>
      <c r="AB122" s="35"/>
    </row>
    <row r="123" spans="1:28" ht="13.5" customHeight="1">
      <c r="A123" s="35"/>
      <c r="B123" s="35"/>
      <c r="C123" s="44"/>
      <c r="D123" s="44"/>
      <c r="E123" s="38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35"/>
      <c r="R123" s="35"/>
      <c r="S123" s="35"/>
      <c r="T123" s="35"/>
      <c r="U123" s="35"/>
      <c r="V123" s="35"/>
      <c r="W123" s="35"/>
      <c r="X123" s="35"/>
      <c r="Y123" s="36"/>
      <c r="Z123" s="35"/>
      <c r="AA123" s="44"/>
      <c r="AB123" s="35"/>
    </row>
    <row r="124" spans="1:28" ht="13.5" customHeight="1">
      <c r="A124" s="35"/>
      <c r="B124" s="35"/>
      <c r="C124" s="44"/>
      <c r="D124" s="44"/>
      <c r="E124" s="38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35"/>
      <c r="R124" s="35"/>
      <c r="S124" s="35"/>
      <c r="T124" s="35"/>
      <c r="U124" s="35"/>
      <c r="V124" s="35"/>
      <c r="W124" s="35"/>
      <c r="X124" s="35"/>
      <c r="Y124" s="36"/>
      <c r="Z124" s="35"/>
      <c r="AA124" s="44"/>
      <c r="AB124" s="35"/>
    </row>
    <row r="125" spans="1:28" ht="13.5" customHeight="1">
      <c r="A125" s="35"/>
      <c r="B125" s="35"/>
      <c r="C125" s="44"/>
      <c r="D125" s="44"/>
      <c r="E125" s="38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35"/>
      <c r="R125" s="35"/>
      <c r="S125" s="35"/>
      <c r="T125" s="35"/>
      <c r="U125" s="35"/>
      <c r="V125" s="35"/>
      <c r="W125" s="35"/>
      <c r="X125" s="35"/>
      <c r="Y125" s="36"/>
      <c r="Z125" s="35"/>
      <c r="AA125" s="44"/>
      <c r="AB125" s="35"/>
    </row>
    <row r="126" spans="1:28" ht="13.5" customHeight="1">
      <c r="A126" s="35"/>
      <c r="B126" s="35"/>
      <c r="C126" s="44"/>
      <c r="D126" s="44"/>
      <c r="E126" s="38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35"/>
      <c r="R126" s="35"/>
      <c r="S126" s="35"/>
      <c r="T126" s="35"/>
      <c r="U126" s="35"/>
      <c r="V126" s="35"/>
      <c r="W126" s="35"/>
      <c r="X126" s="35"/>
      <c r="Y126" s="36"/>
      <c r="Z126" s="35"/>
      <c r="AA126" s="44"/>
      <c r="AB126" s="35"/>
    </row>
    <row r="127" spans="1:28" ht="13.5" customHeight="1">
      <c r="A127" s="35"/>
      <c r="B127" s="35"/>
      <c r="C127" s="44"/>
      <c r="D127" s="44"/>
      <c r="E127" s="38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35"/>
      <c r="R127" s="35"/>
      <c r="S127" s="35"/>
      <c r="T127" s="35"/>
      <c r="U127" s="35"/>
      <c r="V127" s="35"/>
      <c r="W127" s="35"/>
      <c r="X127" s="35"/>
      <c r="Y127" s="36"/>
      <c r="Z127" s="35"/>
      <c r="AA127" s="44"/>
      <c r="AB127" s="35"/>
    </row>
    <row r="128" spans="1:28" ht="13.5" customHeight="1">
      <c r="A128" s="35"/>
      <c r="B128" s="35"/>
      <c r="C128" s="44"/>
      <c r="D128" s="44"/>
      <c r="E128" s="38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35"/>
      <c r="R128" s="35"/>
      <c r="S128" s="35"/>
      <c r="T128" s="35"/>
      <c r="U128" s="35"/>
      <c r="V128" s="35"/>
      <c r="W128" s="35"/>
      <c r="X128" s="35"/>
      <c r="Y128" s="36"/>
      <c r="Z128" s="35"/>
      <c r="AA128" s="44"/>
      <c r="AB128" s="35"/>
    </row>
    <row r="129" spans="1:28" ht="13.5" customHeight="1">
      <c r="A129" s="35"/>
      <c r="B129" s="35"/>
      <c r="C129" s="44"/>
      <c r="D129" s="44"/>
      <c r="E129" s="38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35"/>
      <c r="R129" s="35"/>
      <c r="S129" s="35"/>
      <c r="T129" s="35"/>
      <c r="U129" s="35"/>
      <c r="V129" s="35"/>
      <c r="W129" s="35"/>
      <c r="X129" s="35"/>
      <c r="Y129" s="36"/>
      <c r="Z129" s="35"/>
      <c r="AA129" s="44"/>
      <c r="AB129" s="35"/>
    </row>
    <row r="130" spans="1:28" ht="13.5" customHeight="1">
      <c r="A130" s="35"/>
      <c r="B130" s="35"/>
      <c r="C130" s="44"/>
      <c r="D130" s="44"/>
      <c r="E130" s="38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35"/>
      <c r="R130" s="35"/>
      <c r="S130" s="35"/>
      <c r="T130" s="35"/>
      <c r="U130" s="35"/>
      <c r="V130" s="35"/>
      <c r="W130" s="35"/>
      <c r="X130" s="35"/>
      <c r="Y130" s="36"/>
      <c r="Z130" s="35"/>
      <c r="AA130" s="44"/>
      <c r="AB130" s="35"/>
    </row>
    <row r="131" spans="1:28" ht="13.5" customHeight="1">
      <c r="A131" s="35"/>
      <c r="B131" s="35"/>
      <c r="C131" s="44"/>
      <c r="D131" s="44"/>
      <c r="E131" s="38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35"/>
      <c r="R131" s="35"/>
      <c r="S131" s="35"/>
      <c r="T131" s="35"/>
      <c r="U131" s="35"/>
      <c r="V131" s="35"/>
      <c r="W131" s="35"/>
      <c r="X131" s="35"/>
      <c r="Y131" s="36"/>
      <c r="Z131" s="35"/>
      <c r="AA131" s="44"/>
      <c r="AB131" s="35"/>
    </row>
    <row r="132" spans="1:28" ht="13.5" customHeight="1">
      <c r="A132" s="35"/>
      <c r="B132" s="35"/>
      <c r="C132" s="44"/>
      <c r="D132" s="44"/>
      <c r="E132" s="38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35"/>
      <c r="R132" s="35"/>
      <c r="S132" s="35"/>
      <c r="T132" s="35"/>
      <c r="U132" s="35"/>
      <c r="V132" s="35"/>
      <c r="W132" s="35"/>
      <c r="X132" s="35"/>
      <c r="Y132" s="36"/>
      <c r="Z132" s="35"/>
      <c r="AA132" s="44"/>
      <c r="AB132" s="35"/>
    </row>
    <row r="133" spans="1:28" ht="13.5" customHeight="1">
      <c r="A133" s="35"/>
      <c r="B133" s="35"/>
      <c r="C133" s="44"/>
      <c r="D133" s="44"/>
      <c r="E133" s="38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35"/>
      <c r="R133" s="35"/>
      <c r="S133" s="35"/>
      <c r="T133" s="35"/>
      <c r="U133" s="35"/>
      <c r="V133" s="35"/>
      <c r="W133" s="35"/>
      <c r="X133" s="35"/>
      <c r="Y133" s="36"/>
      <c r="Z133" s="35"/>
      <c r="AA133" s="44"/>
      <c r="AB133" s="35"/>
    </row>
    <row r="134" spans="1:28" ht="13.5" customHeight="1">
      <c r="A134" s="35"/>
      <c r="B134" s="35"/>
      <c r="C134" s="44"/>
      <c r="D134" s="44"/>
      <c r="E134" s="38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35"/>
      <c r="R134" s="35"/>
      <c r="S134" s="35"/>
      <c r="T134" s="35"/>
      <c r="U134" s="35"/>
      <c r="V134" s="35"/>
      <c r="W134" s="35"/>
      <c r="X134" s="35"/>
      <c r="Y134" s="36"/>
      <c r="Z134" s="35"/>
      <c r="AA134" s="44"/>
      <c r="AB134" s="35"/>
    </row>
    <row r="135" spans="1:28" ht="13.5" customHeight="1">
      <c r="A135" s="35"/>
      <c r="B135" s="35"/>
      <c r="C135" s="44"/>
      <c r="D135" s="44"/>
      <c r="E135" s="38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35"/>
      <c r="R135" s="35"/>
      <c r="S135" s="35"/>
      <c r="T135" s="35"/>
      <c r="U135" s="35"/>
      <c r="V135" s="35"/>
      <c r="W135" s="35"/>
      <c r="X135" s="35"/>
      <c r="Y135" s="36"/>
      <c r="Z135" s="35"/>
      <c r="AA135" s="44"/>
      <c r="AB135" s="35"/>
    </row>
    <row r="136" spans="1:28" ht="13.5" customHeight="1">
      <c r="A136" s="35"/>
      <c r="B136" s="35"/>
      <c r="C136" s="44"/>
      <c r="D136" s="44"/>
      <c r="E136" s="38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35"/>
      <c r="R136" s="35"/>
      <c r="S136" s="35"/>
      <c r="T136" s="35"/>
      <c r="U136" s="35"/>
      <c r="V136" s="35"/>
      <c r="W136" s="35"/>
      <c r="X136" s="35"/>
      <c r="Y136" s="36"/>
      <c r="Z136" s="35"/>
      <c r="AA136" s="44"/>
      <c r="AB136" s="35"/>
    </row>
    <row r="137" spans="1:28" ht="13.5" customHeight="1">
      <c r="A137" s="35"/>
      <c r="B137" s="35"/>
      <c r="C137" s="44"/>
      <c r="D137" s="44"/>
      <c r="E137" s="38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35"/>
      <c r="R137" s="35"/>
      <c r="S137" s="35"/>
      <c r="T137" s="35"/>
      <c r="U137" s="35"/>
      <c r="V137" s="35"/>
      <c r="W137" s="35"/>
      <c r="X137" s="35"/>
      <c r="Y137" s="36"/>
      <c r="Z137" s="35"/>
      <c r="AA137" s="44"/>
      <c r="AB137" s="35"/>
    </row>
    <row r="138" spans="1:28" ht="13.5" customHeight="1">
      <c r="A138" s="35"/>
      <c r="B138" s="35"/>
      <c r="C138" s="44"/>
      <c r="D138" s="44"/>
      <c r="E138" s="38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35"/>
      <c r="R138" s="35"/>
      <c r="S138" s="35"/>
      <c r="T138" s="35"/>
      <c r="U138" s="35"/>
      <c r="V138" s="35"/>
      <c r="W138" s="35"/>
      <c r="X138" s="35"/>
      <c r="Y138" s="36"/>
      <c r="Z138" s="35"/>
      <c r="AA138" s="44"/>
      <c r="AB138" s="35"/>
    </row>
    <row r="139" spans="1:28" ht="13.5" customHeight="1">
      <c r="A139" s="35"/>
      <c r="B139" s="35"/>
      <c r="C139" s="44"/>
      <c r="D139" s="44"/>
      <c r="E139" s="38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35"/>
      <c r="R139" s="35"/>
      <c r="S139" s="35"/>
      <c r="T139" s="35"/>
      <c r="U139" s="35"/>
      <c r="V139" s="35"/>
      <c r="W139" s="35"/>
      <c r="X139" s="35"/>
      <c r="Y139" s="36"/>
      <c r="Z139" s="35"/>
      <c r="AA139" s="44"/>
      <c r="AB139" s="35"/>
    </row>
    <row r="140" spans="1:28" ht="13.5" customHeight="1">
      <c r="A140" s="35"/>
      <c r="B140" s="35"/>
      <c r="C140" s="44"/>
      <c r="D140" s="44"/>
      <c r="E140" s="38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35"/>
      <c r="R140" s="35"/>
      <c r="S140" s="35"/>
      <c r="T140" s="35"/>
      <c r="U140" s="35"/>
      <c r="V140" s="35"/>
      <c r="W140" s="35"/>
      <c r="X140" s="35"/>
      <c r="Y140" s="36"/>
      <c r="Z140" s="35"/>
      <c r="AA140" s="44"/>
      <c r="AB140" s="35"/>
    </row>
    <row r="141" spans="1:28" ht="13.5" customHeight="1">
      <c r="A141" s="35"/>
      <c r="B141" s="35"/>
      <c r="C141" s="44"/>
      <c r="D141" s="44"/>
      <c r="E141" s="38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35"/>
      <c r="R141" s="35"/>
      <c r="S141" s="35"/>
      <c r="T141" s="35"/>
      <c r="U141" s="35"/>
      <c r="V141" s="35"/>
      <c r="W141" s="35"/>
      <c r="X141" s="35"/>
      <c r="Y141" s="36"/>
      <c r="Z141" s="35"/>
      <c r="AA141" s="44"/>
      <c r="AB141" s="35"/>
    </row>
    <row r="142" spans="1:28" ht="13.5" customHeight="1">
      <c r="A142" s="35"/>
      <c r="B142" s="35"/>
      <c r="C142" s="44"/>
      <c r="D142" s="44"/>
      <c r="E142" s="38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35"/>
      <c r="R142" s="35"/>
      <c r="S142" s="35"/>
      <c r="T142" s="35"/>
      <c r="U142" s="35"/>
      <c r="V142" s="35"/>
      <c r="W142" s="35"/>
      <c r="X142" s="35"/>
      <c r="Y142" s="36"/>
      <c r="Z142" s="35"/>
      <c r="AA142" s="44"/>
      <c r="AB142" s="35"/>
    </row>
    <row r="143" spans="1:28" ht="13.5" customHeight="1">
      <c r="A143" s="35"/>
      <c r="B143" s="35"/>
      <c r="C143" s="44"/>
      <c r="D143" s="44"/>
      <c r="E143" s="38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35"/>
      <c r="R143" s="35"/>
      <c r="S143" s="35"/>
      <c r="T143" s="35"/>
      <c r="U143" s="35"/>
      <c r="V143" s="35"/>
      <c r="W143" s="35"/>
      <c r="X143" s="35"/>
      <c r="Y143" s="36"/>
      <c r="Z143" s="35"/>
      <c r="AA143" s="44"/>
      <c r="AB143" s="35"/>
    </row>
    <row r="144" spans="1:28" ht="13.5" customHeight="1">
      <c r="A144" s="35"/>
      <c r="B144" s="35"/>
      <c r="C144" s="44"/>
      <c r="D144" s="44"/>
      <c r="E144" s="38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35"/>
      <c r="R144" s="35"/>
      <c r="S144" s="35"/>
      <c r="T144" s="35"/>
      <c r="U144" s="35"/>
      <c r="V144" s="35"/>
      <c r="W144" s="35"/>
      <c r="X144" s="35"/>
      <c r="Y144" s="36"/>
      <c r="Z144" s="35"/>
      <c r="AA144" s="44"/>
      <c r="AB144" s="35"/>
    </row>
    <row r="145" spans="1:28" ht="13.5" customHeight="1">
      <c r="A145" s="35"/>
      <c r="B145" s="35"/>
      <c r="C145" s="44"/>
      <c r="D145" s="44"/>
      <c r="E145" s="38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35"/>
      <c r="R145" s="35"/>
      <c r="S145" s="35"/>
      <c r="T145" s="35"/>
      <c r="U145" s="35"/>
      <c r="V145" s="35"/>
      <c r="W145" s="35"/>
      <c r="X145" s="35"/>
      <c r="Y145" s="36"/>
      <c r="Z145" s="35"/>
      <c r="AA145" s="44"/>
      <c r="AB145" s="35"/>
    </row>
    <row r="146" spans="1:28" ht="13.5" customHeight="1">
      <c r="A146" s="35"/>
      <c r="B146" s="35"/>
      <c r="C146" s="44"/>
      <c r="D146" s="44"/>
      <c r="E146" s="38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35"/>
      <c r="R146" s="35"/>
      <c r="S146" s="35"/>
      <c r="T146" s="35"/>
      <c r="U146" s="35"/>
      <c r="V146" s="35"/>
      <c r="W146" s="35"/>
      <c r="X146" s="35"/>
      <c r="Y146" s="36"/>
      <c r="Z146" s="35"/>
      <c r="AA146" s="44"/>
      <c r="AB146" s="35"/>
    </row>
    <row r="147" spans="1:28" ht="13.5" customHeight="1">
      <c r="A147" s="35"/>
      <c r="B147" s="35"/>
      <c r="C147" s="44"/>
      <c r="D147" s="44"/>
      <c r="E147" s="38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35"/>
      <c r="R147" s="35"/>
      <c r="S147" s="35"/>
      <c r="T147" s="35"/>
      <c r="U147" s="35"/>
      <c r="V147" s="35"/>
      <c r="W147" s="35"/>
      <c r="X147" s="35"/>
      <c r="Y147" s="36"/>
      <c r="Z147" s="35"/>
      <c r="AA147" s="44"/>
      <c r="AB147" s="35"/>
    </row>
    <row r="148" spans="1:28" ht="13.5" customHeight="1">
      <c r="A148" s="35"/>
      <c r="B148" s="35"/>
      <c r="C148" s="44"/>
      <c r="D148" s="44"/>
      <c r="E148" s="38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35"/>
      <c r="R148" s="35"/>
      <c r="S148" s="35"/>
      <c r="T148" s="35"/>
      <c r="U148" s="35"/>
      <c r="V148" s="35"/>
      <c r="W148" s="35"/>
      <c r="X148" s="35"/>
      <c r="Y148" s="36"/>
      <c r="Z148" s="35"/>
      <c r="AA148" s="44"/>
      <c r="AB148" s="35"/>
    </row>
    <row r="149" spans="1:28" ht="13.5" customHeight="1">
      <c r="A149" s="35"/>
      <c r="B149" s="35"/>
      <c r="C149" s="44"/>
      <c r="D149" s="44"/>
      <c r="E149" s="38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35"/>
      <c r="R149" s="35"/>
      <c r="S149" s="35"/>
      <c r="T149" s="35"/>
      <c r="U149" s="35"/>
      <c r="V149" s="35"/>
      <c r="W149" s="35"/>
      <c r="X149" s="35"/>
      <c r="Y149" s="36"/>
      <c r="Z149" s="35"/>
      <c r="AA149" s="44"/>
      <c r="AB149" s="35"/>
    </row>
    <row r="150" spans="1:28" ht="13.5" customHeight="1">
      <c r="A150" s="35"/>
      <c r="B150" s="35"/>
      <c r="C150" s="44"/>
      <c r="D150" s="44"/>
      <c r="E150" s="38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35"/>
      <c r="R150" s="35"/>
      <c r="S150" s="35"/>
      <c r="T150" s="35"/>
      <c r="U150" s="35"/>
      <c r="V150" s="35"/>
      <c r="W150" s="35"/>
      <c r="X150" s="35"/>
      <c r="Y150" s="36"/>
      <c r="Z150" s="35"/>
      <c r="AA150" s="44"/>
      <c r="AB150" s="35"/>
    </row>
    <row r="151" spans="1:28" ht="13.5" customHeight="1">
      <c r="A151" s="35"/>
      <c r="B151" s="35"/>
      <c r="C151" s="44"/>
      <c r="D151" s="44"/>
      <c r="E151" s="38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35"/>
      <c r="R151" s="35"/>
      <c r="S151" s="35"/>
      <c r="T151" s="35"/>
      <c r="U151" s="35"/>
      <c r="V151" s="35"/>
      <c r="W151" s="35"/>
      <c r="X151" s="35"/>
      <c r="Y151" s="36"/>
      <c r="Z151" s="35"/>
      <c r="AA151" s="44"/>
      <c r="AB151" s="35"/>
    </row>
    <row r="152" spans="1:28" ht="13.5" customHeight="1">
      <c r="A152" s="35"/>
      <c r="B152" s="35"/>
      <c r="C152" s="44"/>
      <c r="D152" s="44"/>
      <c r="E152" s="38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35"/>
      <c r="R152" s="35"/>
      <c r="S152" s="35"/>
      <c r="T152" s="35"/>
      <c r="U152" s="35"/>
      <c r="V152" s="35"/>
      <c r="W152" s="35"/>
      <c r="X152" s="35"/>
      <c r="Y152" s="36"/>
      <c r="Z152" s="35"/>
      <c r="AA152" s="44"/>
      <c r="AB152" s="35"/>
    </row>
    <row r="153" spans="1:28" ht="13.5" customHeight="1">
      <c r="A153" s="35"/>
      <c r="B153" s="35"/>
      <c r="C153" s="44"/>
      <c r="D153" s="44"/>
      <c r="E153" s="38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35"/>
      <c r="R153" s="35"/>
      <c r="S153" s="35"/>
      <c r="T153" s="35"/>
      <c r="U153" s="35"/>
      <c r="V153" s="35"/>
      <c r="W153" s="35"/>
      <c r="X153" s="35"/>
      <c r="Y153" s="36"/>
      <c r="Z153" s="35"/>
      <c r="AA153" s="44"/>
      <c r="AB153" s="35"/>
    </row>
    <row r="154" spans="1:28" ht="13.5" customHeight="1">
      <c r="A154" s="35"/>
      <c r="B154" s="35"/>
      <c r="C154" s="44"/>
      <c r="D154" s="44"/>
      <c r="E154" s="38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35"/>
      <c r="R154" s="35"/>
      <c r="S154" s="35"/>
      <c r="T154" s="35"/>
      <c r="U154" s="35"/>
      <c r="V154" s="35"/>
      <c r="W154" s="35"/>
      <c r="X154" s="35"/>
      <c r="Y154" s="36"/>
      <c r="Z154" s="35"/>
      <c r="AA154" s="44"/>
      <c r="AB154" s="35"/>
    </row>
    <row r="155" spans="1:28" ht="13.5" customHeight="1">
      <c r="A155" s="35"/>
      <c r="B155" s="35"/>
      <c r="C155" s="44"/>
      <c r="D155" s="44"/>
      <c r="E155" s="38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35"/>
      <c r="R155" s="35"/>
      <c r="S155" s="35"/>
      <c r="T155" s="35"/>
      <c r="U155" s="35"/>
      <c r="V155" s="35"/>
      <c r="W155" s="35"/>
      <c r="X155" s="35"/>
      <c r="Y155" s="36"/>
      <c r="Z155" s="35"/>
      <c r="AA155" s="44"/>
      <c r="AB155" s="35"/>
    </row>
    <row r="156" spans="1:28" ht="13.5" customHeight="1">
      <c r="A156" s="35"/>
      <c r="B156" s="35"/>
      <c r="C156" s="44"/>
      <c r="D156" s="44"/>
      <c r="E156" s="38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35"/>
      <c r="R156" s="35"/>
      <c r="S156" s="35"/>
      <c r="T156" s="35"/>
      <c r="U156" s="35"/>
      <c r="V156" s="35"/>
      <c r="W156" s="35"/>
      <c r="X156" s="35"/>
      <c r="Y156" s="36"/>
      <c r="Z156" s="35"/>
      <c r="AA156" s="44"/>
      <c r="AB156" s="35"/>
    </row>
    <row r="157" spans="1:28" ht="13.5" customHeight="1">
      <c r="A157" s="35"/>
      <c r="B157" s="35"/>
      <c r="C157" s="44"/>
      <c r="D157" s="44"/>
      <c r="E157" s="38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35"/>
      <c r="R157" s="35"/>
      <c r="S157" s="35"/>
      <c r="T157" s="35"/>
      <c r="U157" s="35"/>
      <c r="V157" s="35"/>
      <c r="W157" s="35"/>
      <c r="X157" s="35"/>
      <c r="Y157" s="36"/>
      <c r="Z157" s="35"/>
      <c r="AA157" s="44"/>
      <c r="AB157" s="35"/>
    </row>
    <row r="158" spans="1:28" ht="13.5" customHeight="1">
      <c r="A158" s="35"/>
      <c r="B158" s="35"/>
      <c r="C158" s="44"/>
      <c r="D158" s="44"/>
      <c r="E158" s="38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35"/>
      <c r="R158" s="35"/>
      <c r="S158" s="35"/>
      <c r="T158" s="35"/>
      <c r="U158" s="35"/>
      <c r="V158" s="35"/>
      <c r="W158" s="35"/>
      <c r="X158" s="35"/>
      <c r="Y158" s="36"/>
      <c r="Z158" s="35"/>
      <c r="AA158" s="44"/>
      <c r="AB158" s="35"/>
    </row>
    <row r="159" spans="1:28" ht="13.5" customHeight="1">
      <c r="A159" s="35"/>
      <c r="B159" s="35"/>
      <c r="C159" s="44"/>
      <c r="D159" s="44"/>
      <c r="E159" s="38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35"/>
      <c r="R159" s="35"/>
      <c r="S159" s="35"/>
      <c r="T159" s="35"/>
      <c r="U159" s="35"/>
      <c r="V159" s="35"/>
      <c r="W159" s="35"/>
      <c r="X159" s="35"/>
      <c r="Y159" s="36"/>
      <c r="Z159" s="35"/>
      <c r="AA159" s="44"/>
      <c r="AB159" s="35"/>
    </row>
    <row r="160" spans="1:28" ht="13.5" customHeight="1">
      <c r="A160" s="35"/>
      <c r="B160" s="35"/>
      <c r="C160" s="44"/>
      <c r="D160" s="44"/>
      <c r="E160" s="38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35"/>
      <c r="R160" s="35"/>
      <c r="S160" s="35"/>
      <c r="T160" s="35"/>
      <c r="U160" s="35"/>
      <c r="V160" s="35"/>
      <c r="W160" s="35"/>
      <c r="X160" s="35"/>
      <c r="Y160" s="36"/>
      <c r="Z160" s="35"/>
      <c r="AA160" s="44"/>
      <c r="AB160" s="35"/>
    </row>
    <row r="161" spans="1:28" ht="13.5" customHeight="1">
      <c r="A161" s="35"/>
      <c r="B161" s="35"/>
      <c r="C161" s="44"/>
      <c r="D161" s="44"/>
      <c r="E161" s="38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35"/>
      <c r="R161" s="35"/>
      <c r="S161" s="35"/>
      <c r="T161" s="35"/>
      <c r="U161" s="35"/>
      <c r="V161" s="35"/>
      <c r="W161" s="35"/>
      <c r="X161" s="35"/>
      <c r="Y161" s="36"/>
      <c r="Z161" s="35"/>
      <c r="AA161" s="44"/>
      <c r="AB161" s="35"/>
    </row>
    <row r="162" spans="1:28" ht="13.5" customHeight="1">
      <c r="A162" s="35"/>
      <c r="B162" s="35"/>
      <c r="C162" s="44"/>
      <c r="D162" s="44"/>
      <c r="E162" s="38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35"/>
      <c r="R162" s="35"/>
      <c r="S162" s="35"/>
      <c r="T162" s="35"/>
      <c r="U162" s="35"/>
      <c r="V162" s="35"/>
      <c r="W162" s="35"/>
      <c r="X162" s="35"/>
      <c r="Y162" s="36"/>
      <c r="Z162" s="35"/>
      <c r="AA162" s="44"/>
      <c r="AB162" s="35"/>
    </row>
    <row r="163" spans="1:28" ht="13.5" customHeight="1">
      <c r="A163" s="35"/>
      <c r="B163" s="35"/>
      <c r="C163" s="44"/>
      <c r="D163" s="44"/>
      <c r="E163" s="38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35"/>
      <c r="R163" s="35"/>
      <c r="S163" s="35"/>
      <c r="T163" s="35"/>
      <c r="U163" s="35"/>
      <c r="V163" s="35"/>
      <c r="W163" s="35"/>
      <c r="X163" s="35"/>
      <c r="Y163" s="36"/>
      <c r="Z163" s="35"/>
      <c r="AA163" s="44"/>
      <c r="AB163" s="35"/>
    </row>
    <row r="164" spans="1:28" ht="13.5" customHeight="1">
      <c r="A164" s="35"/>
      <c r="B164" s="35"/>
      <c r="C164" s="44"/>
      <c r="D164" s="44"/>
      <c r="E164" s="38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35"/>
      <c r="R164" s="35"/>
      <c r="S164" s="35"/>
      <c r="T164" s="35"/>
      <c r="U164" s="35"/>
      <c r="V164" s="35"/>
      <c r="W164" s="35"/>
      <c r="X164" s="35"/>
      <c r="Y164" s="36"/>
      <c r="Z164" s="35"/>
      <c r="AA164" s="44"/>
      <c r="AB164" s="35"/>
    </row>
    <row r="165" spans="1:28" ht="13.5" customHeight="1">
      <c r="A165" s="35"/>
      <c r="B165" s="35"/>
      <c r="C165" s="44"/>
      <c r="D165" s="44"/>
      <c r="E165" s="38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35"/>
      <c r="R165" s="35"/>
      <c r="S165" s="35"/>
      <c r="T165" s="35"/>
      <c r="U165" s="35"/>
      <c r="V165" s="35"/>
      <c r="W165" s="35"/>
      <c r="X165" s="35"/>
      <c r="Y165" s="36"/>
      <c r="Z165" s="35"/>
      <c r="AA165" s="44"/>
      <c r="AB165" s="35"/>
    </row>
    <row r="166" spans="1:28" ht="13.5" customHeight="1">
      <c r="A166" s="35"/>
      <c r="B166" s="35"/>
      <c r="C166" s="44"/>
      <c r="D166" s="44"/>
      <c r="E166" s="38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35"/>
      <c r="R166" s="35"/>
      <c r="S166" s="35"/>
      <c r="T166" s="35"/>
      <c r="U166" s="35"/>
      <c r="V166" s="35"/>
      <c r="W166" s="35"/>
      <c r="X166" s="35"/>
      <c r="Y166" s="36"/>
      <c r="Z166" s="35"/>
      <c r="AA166" s="44"/>
      <c r="AB166" s="35"/>
    </row>
    <row r="167" spans="1:28" ht="13.5" customHeight="1">
      <c r="A167" s="35"/>
      <c r="B167" s="35"/>
      <c r="C167" s="44"/>
      <c r="D167" s="44"/>
      <c r="E167" s="38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35"/>
      <c r="R167" s="35"/>
      <c r="S167" s="35"/>
      <c r="T167" s="35"/>
      <c r="U167" s="35"/>
      <c r="V167" s="35"/>
      <c r="W167" s="35"/>
      <c r="X167" s="35"/>
      <c r="Y167" s="36"/>
      <c r="Z167" s="35"/>
      <c r="AA167" s="44"/>
      <c r="AB167" s="35"/>
    </row>
    <row r="168" spans="1:28" ht="13.5" customHeight="1">
      <c r="A168" s="35"/>
      <c r="B168" s="35"/>
      <c r="C168" s="44"/>
      <c r="D168" s="44"/>
      <c r="E168" s="38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35"/>
      <c r="R168" s="35"/>
      <c r="S168" s="35"/>
      <c r="T168" s="35"/>
      <c r="U168" s="35"/>
      <c r="V168" s="35"/>
      <c r="W168" s="35"/>
      <c r="X168" s="35"/>
      <c r="Y168" s="36"/>
      <c r="Z168" s="35"/>
      <c r="AA168" s="44"/>
      <c r="AB168" s="35"/>
    </row>
    <row r="169" spans="1:28" ht="13.5" customHeight="1">
      <c r="A169" s="35"/>
      <c r="B169" s="35"/>
      <c r="C169" s="44"/>
      <c r="D169" s="44"/>
      <c r="E169" s="38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35"/>
      <c r="R169" s="35"/>
      <c r="S169" s="35"/>
      <c r="T169" s="35"/>
      <c r="U169" s="35"/>
      <c r="V169" s="35"/>
      <c r="W169" s="35"/>
      <c r="X169" s="35"/>
      <c r="Y169" s="36"/>
      <c r="Z169" s="35"/>
      <c r="AA169" s="44"/>
      <c r="AB169" s="35"/>
    </row>
    <row r="170" spans="1:28" ht="13.5" customHeight="1">
      <c r="A170" s="35"/>
      <c r="B170" s="35"/>
      <c r="C170" s="44"/>
      <c r="D170" s="44"/>
      <c r="E170" s="38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35"/>
      <c r="R170" s="35"/>
      <c r="S170" s="35"/>
      <c r="T170" s="35"/>
      <c r="U170" s="35"/>
      <c r="V170" s="35"/>
      <c r="W170" s="35"/>
      <c r="X170" s="35"/>
      <c r="Y170" s="36"/>
      <c r="Z170" s="35"/>
      <c r="AA170" s="44"/>
      <c r="AB170" s="35"/>
    </row>
    <row r="171" spans="1:28" ht="13.5" customHeight="1">
      <c r="A171" s="35"/>
      <c r="B171" s="35"/>
      <c r="C171" s="44"/>
      <c r="D171" s="44"/>
      <c r="E171" s="38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35"/>
      <c r="R171" s="35"/>
      <c r="S171" s="35"/>
      <c r="T171" s="35"/>
      <c r="U171" s="35"/>
      <c r="V171" s="35"/>
      <c r="W171" s="35"/>
      <c r="X171" s="35"/>
      <c r="Y171" s="36"/>
      <c r="Z171" s="35"/>
      <c r="AA171" s="44"/>
      <c r="AB171" s="35"/>
    </row>
    <row r="172" spans="1:28" ht="13.5" customHeight="1">
      <c r="A172" s="35"/>
      <c r="B172" s="35"/>
      <c r="C172" s="44"/>
      <c r="D172" s="44"/>
      <c r="E172" s="38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35"/>
      <c r="R172" s="35"/>
      <c r="S172" s="35"/>
      <c r="T172" s="35"/>
      <c r="U172" s="35"/>
      <c r="V172" s="35"/>
      <c r="W172" s="35"/>
      <c r="X172" s="35"/>
      <c r="Y172" s="36"/>
      <c r="Z172" s="35"/>
      <c r="AA172" s="44"/>
      <c r="AB172" s="35"/>
    </row>
    <row r="173" spans="1:28" ht="13.5" customHeight="1">
      <c r="A173" s="35"/>
      <c r="B173" s="35"/>
      <c r="C173" s="44"/>
      <c r="D173" s="44"/>
      <c r="E173" s="38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35"/>
      <c r="R173" s="35"/>
      <c r="S173" s="35"/>
      <c r="T173" s="35"/>
      <c r="U173" s="35"/>
      <c r="V173" s="35"/>
      <c r="W173" s="35"/>
      <c r="X173" s="35"/>
      <c r="Y173" s="36"/>
      <c r="Z173" s="35"/>
      <c r="AA173" s="44"/>
      <c r="AB173" s="35"/>
    </row>
    <row r="174" spans="1:28" ht="13.5" customHeight="1">
      <c r="A174" s="35"/>
      <c r="B174" s="35"/>
      <c r="C174" s="44"/>
      <c r="D174" s="44"/>
      <c r="E174" s="38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35"/>
      <c r="R174" s="35"/>
      <c r="S174" s="35"/>
      <c r="T174" s="35"/>
      <c r="U174" s="35"/>
      <c r="V174" s="35"/>
      <c r="W174" s="35"/>
      <c r="X174" s="35"/>
      <c r="Y174" s="36"/>
      <c r="Z174" s="35"/>
      <c r="AA174" s="44"/>
      <c r="AB174" s="35"/>
    </row>
    <row r="175" spans="1:28" ht="13.5" customHeight="1">
      <c r="A175" s="35"/>
      <c r="B175" s="35"/>
      <c r="C175" s="44"/>
      <c r="D175" s="44"/>
      <c r="E175" s="38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35"/>
      <c r="R175" s="35"/>
      <c r="S175" s="35"/>
      <c r="T175" s="35"/>
      <c r="U175" s="35"/>
      <c r="V175" s="35"/>
      <c r="W175" s="35"/>
      <c r="X175" s="35"/>
      <c r="Y175" s="36"/>
      <c r="Z175" s="35"/>
      <c r="AA175" s="44"/>
      <c r="AB175" s="35"/>
    </row>
    <row r="176" spans="1:28" ht="13.5" customHeight="1">
      <c r="A176" s="35"/>
      <c r="B176" s="35"/>
      <c r="C176" s="44"/>
      <c r="D176" s="44"/>
      <c r="E176" s="38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35"/>
      <c r="R176" s="35"/>
      <c r="S176" s="35"/>
      <c r="T176" s="35"/>
      <c r="U176" s="35"/>
      <c r="V176" s="35"/>
      <c r="W176" s="35"/>
      <c r="X176" s="35"/>
      <c r="Y176" s="36"/>
      <c r="Z176" s="35"/>
      <c r="AA176" s="44"/>
      <c r="AB176" s="35"/>
    </row>
    <row r="177" spans="1:28" ht="13.5" customHeight="1">
      <c r="A177" s="35"/>
      <c r="B177" s="35"/>
      <c r="C177" s="44"/>
      <c r="D177" s="44"/>
      <c r="E177" s="38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35"/>
      <c r="R177" s="35"/>
      <c r="S177" s="35"/>
      <c r="T177" s="35"/>
      <c r="U177" s="35"/>
      <c r="V177" s="35"/>
      <c r="W177" s="35"/>
      <c r="X177" s="35"/>
      <c r="Y177" s="36"/>
      <c r="Z177" s="35"/>
      <c r="AA177" s="44"/>
      <c r="AB177" s="35"/>
    </row>
    <row r="178" spans="1:28" ht="13.5" customHeight="1">
      <c r="A178" s="35"/>
      <c r="B178" s="35"/>
      <c r="C178" s="44"/>
      <c r="D178" s="44"/>
      <c r="E178" s="38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35"/>
      <c r="R178" s="35"/>
      <c r="S178" s="35"/>
      <c r="T178" s="35"/>
      <c r="U178" s="35"/>
      <c r="V178" s="35"/>
      <c r="W178" s="35"/>
      <c r="X178" s="35"/>
      <c r="Y178" s="36"/>
      <c r="Z178" s="35"/>
      <c r="AA178" s="44"/>
      <c r="AB178" s="35"/>
    </row>
    <row r="179" spans="1:28" ht="13.5" customHeight="1">
      <c r="A179" s="35"/>
      <c r="B179" s="35"/>
      <c r="C179" s="44"/>
      <c r="D179" s="44"/>
      <c r="E179" s="38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35"/>
      <c r="R179" s="35"/>
      <c r="S179" s="35"/>
      <c r="T179" s="35"/>
      <c r="U179" s="35"/>
      <c r="V179" s="35"/>
      <c r="W179" s="35"/>
      <c r="X179" s="35"/>
      <c r="Y179" s="36"/>
      <c r="Z179" s="35"/>
      <c r="AA179" s="44"/>
      <c r="AB179" s="35"/>
    </row>
    <row r="180" spans="1:28" ht="13.5" customHeight="1">
      <c r="A180" s="35"/>
      <c r="B180" s="35"/>
      <c r="C180" s="44"/>
      <c r="D180" s="44"/>
      <c r="E180" s="38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35"/>
      <c r="R180" s="35"/>
      <c r="S180" s="35"/>
      <c r="T180" s="35"/>
      <c r="U180" s="35"/>
      <c r="V180" s="35"/>
      <c r="W180" s="35"/>
      <c r="X180" s="35"/>
      <c r="Y180" s="36"/>
      <c r="Z180" s="35"/>
      <c r="AA180" s="44"/>
      <c r="AB180" s="35"/>
    </row>
    <row r="181" spans="1:28" ht="13.5" customHeight="1">
      <c r="A181" s="35"/>
      <c r="B181" s="35"/>
      <c r="C181" s="44"/>
      <c r="D181" s="44"/>
      <c r="E181" s="38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35"/>
      <c r="R181" s="35"/>
      <c r="S181" s="35"/>
      <c r="T181" s="35"/>
      <c r="U181" s="35"/>
      <c r="V181" s="35"/>
      <c r="W181" s="35"/>
      <c r="X181" s="35"/>
      <c r="Y181" s="36"/>
      <c r="Z181" s="35"/>
      <c r="AA181" s="44"/>
      <c r="AB181" s="35"/>
    </row>
    <row r="182" spans="1:28" ht="13.5" customHeight="1">
      <c r="A182" s="35"/>
      <c r="B182" s="35"/>
      <c r="C182" s="44"/>
      <c r="D182" s="44"/>
      <c r="E182" s="38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35"/>
      <c r="R182" s="35"/>
      <c r="S182" s="35"/>
      <c r="T182" s="35"/>
      <c r="U182" s="35"/>
      <c r="V182" s="35"/>
      <c r="W182" s="35"/>
      <c r="X182" s="35"/>
      <c r="Y182" s="36"/>
      <c r="Z182" s="35"/>
      <c r="AA182" s="44"/>
      <c r="AB182" s="35"/>
    </row>
    <row r="183" spans="1:28" ht="13.5" customHeight="1">
      <c r="A183" s="35"/>
      <c r="B183" s="35"/>
      <c r="C183" s="44"/>
      <c r="D183" s="44"/>
      <c r="E183" s="38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35"/>
      <c r="R183" s="35"/>
      <c r="S183" s="35"/>
      <c r="T183" s="35"/>
      <c r="U183" s="35"/>
      <c r="V183" s="35"/>
      <c r="W183" s="35"/>
      <c r="X183" s="35"/>
      <c r="Y183" s="36"/>
      <c r="Z183" s="35"/>
      <c r="AA183" s="44"/>
      <c r="AB183" s="35"/>
    </row>
    <row r="184" spans="1:28" ht="13.5" customHeight="1">
      <c r="A184" s="35"/>
      <c r="B184" s="35"/>
      <c r="C184" s="44"/>
      <c r="D184" s="44"/>
      <c r="E184" s="38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35"/>
      <c r="R184" s="35"/>
      <c r="S184" s="35"/>
      <c r="T184" s="35"/>
      <c r="U184" s="35"/>
      <c r="V184" s="35"/>
      <c r="W184" s="35"/>
      <c r="X184" s="35"/>
      <c r="Y184" s="36"/>
      <c r="Z184" s="35"/>
      <c r="AA184" s="44"/>
      <c r="AB184" s="35"/>
    </row>
    <row r="185" spans="1:28" ht="13.5" customHeight="1">
      <c r="A185" s="35"/>
      <c r="B185" s="35"/>
      <c r="C185" s="44"/>
      <c r="D185" s="44"/>
      <c r="E185" s="38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35"/>
      <c r="R185" s="35"/>
      <c r="S185" s="35"/>
      <c r="T185" s="35"/>
      <c r="U185" s="35"/>
      <c r="V185" s="35"/>
      <c r="W185" s="35"/>
      <c r="X185" s="35"/>
      <c r="Y185" s="36"/>
      <c r="Z185" s="35"/>
      <c r="AA185" s="44"/>
      <c r="AB185" s="35"/>
    </row>
    <row r="186" spans="1:28" ht="13.5" customHeight="1">
      <c r="A186" s="35"/>
      <c r="B186" s="35"/>
      <c r="C186" s="44"/>
      <c r="D186" s="44"/>
      <c r="E186" s="38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35"/>
      <c r="R186" s="35"/>
      <c r="S186" s="35"/>
      <c r="T186" s="35"/>
      <c r="U186" s="35"/>
      <c r="V186" s="35"/>
      <c r="W186" s="35"/>
      <c r="X186" s="35"/>
      <c r="Y186" s="36"/>
      <c r="Z186" s="35"/>
      <c r="AA186" s="44"/>
      <c r="AB186" s="35"/>
    </row>
    <row r="187" spans="1:28" ht="13.5" customHeight="1">
      <c r="A187" s="35"/>
      <c r="B187" s="35"/>
      <c r="C187" s="44"/>
      <c r="D187" s="44"/>
      <c r="E187" s="38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35"/>
      <c r="R187" s="35"/>
      <c r="S187" s="35"/>
      <c r="T187" s="35"/>
      <c r="U187" s="35"/>
      <c r="V187" s="35"/>
      <c r="W187" s="35"/>
      <c r="X187" s="35"/>
      <c r="Y187" s="36"/>
      <c r="Z187" s="35"/>
      <c r="AA187" s="44"/>
      <c r="AB187" s="35"/>
    </row>
    <row r="188" spans="1:28" ht="13.5" customHeight="1">
      <c r="A188" s="35"/>
      <c r="B188" s="35"/>
      <c r="C188" s="44"/>
      <c r="D188" s="44"/>
      <c r="E188" s="38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35"/>
      <c r="R188" s="35"/>
      <c r="S188" s="35"/>
      <c r="T188" s="35"/>
      <c r="U188" s="35"/>
      <c r="V188" s="35"/>
      <c r="W188" s="35"/>
      <c r="X188" s="35"/>
      <c r="Y188" s="36"/>
      <c r="Z188" s="35"/>
      <c r="AA188" s="44"/>
      <c r="AB188" s="35"/>
    </row>
    <row r="189" spans="1:28" ht="13.5" customHeight="1">
      <c r="A189" s="35"/>
      <c r="B189" s="35"/>
      <c r="C189" s="44"/>
      <c r="D189" s="44"/>
      <c r="E189" s="38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35"/>
      <c r="R189" s="35"/>
      <c r="S189" s="35"/>
      <c r="T189" s="35"/>
      <c r="U189" s="35"/>
      <c r="V189" s="35"/>
      <c r="W189" s="35"/>
      <c r="X189" s="35"/>
      <c r="Y189" s="36"/>
      <c r="Z189" s="35"/>
      <c r="AA189" s="44"/>
      <c r="AB189" s="35"/>
    </row>
    <row r="190" spans="1:28" ht="13.5" customHeight="1">
      <c r="A190" s="35"/>
      <c r="B190" s="35"/>
      <c r="C190" s="44"/>
      <c r="D190" s="44"/>
      <c r="E190" s="38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35"/>
      <c r="R190" s="35"/>
      <c r="S190" s="35"/>
      <c r="T190" s="35"/>
      <c r="U190" s="35"/>
      <c r="V190" s="35"/>
      <c r="W190" s="35"/>
      <c r="X190" s="35"/>
      <c r="Y190" s="36"/>
      <c r="Z190" s="35"/>
      <c r="AA190" s="44"/>
      <c r="AB190" s="35"/>
    </row>
    <row r="191" spans="1:28" ht="13.5" customHeight="1">
      <c r="A191" s="35"/>
      <c r="B191" s="35"/>
      <c r="C191" s="44"/>
      <c r="D191" s="44"/>
      <c r="E191" s="38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35"/>
      <c r="R191" s="35"/>
      <c r="S191" s="35"/>
      <c r="T191" s="35"/>
      <c r="U191" s="35"/>
      <c r="V191" s="35"/>
      <c r="W191" s="35"/>
      <c r="X191" s="35"/>
      <c r="Y191" s="36"/>
      <c r="Z191" s="35"/>
      <c r="AA191" s="44"/>
      <c r="AB191" s="35"/>
    </row>
    <row r="192" spans="1:28" ht="13.5" customHeight="1">
      <c r="A192" s="35"/>
      <c r="B192" s="35"/>
      <c r="C192" s="44"/>
      <c r="D192" s="44"/>
      <c r="E192" s="38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35"/>
      <c r="R192" s="35"/>
      <c r="S192" s="35"/>
      <c r="T192" s="35"/>
      <c r="U192" s="35"/>
      <c r="V192" s="35"/>
      <c r="W192" s="35"/>
      <c r="X192" s="35"/>
      <c r="Y192" s="36"/>
      <c r="Z192" s="35"/>
      <c r="AA192" s="44"/>
      <c r="AB192" s="35"/>
    </row>
    <row r="193" spans="1:28" ht="13.5" customHeight="1">
      <c r="A193" s="35"/>
      <c r="B193" s="35"/>
      <c r="C193" s="44"/>
      <c r="D193" s="44"/>
      <c r="E193" s="38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35"/>
      <c r="R193" s="35"/>
      <c r="S193" s="35"/>
      <c r="T193" s="35"/>
      <c r="U193" s="35"/>
      <c r="V193" s="35"/>
      <c r="W193" s="35"/>
      <c r="X193" s="35"/>
      <c r="Y193" s="36"/>
      <c r="Z193" s="35"/>
      <c r="AA193" s="44"/>
      <c r="AB193" s="35"/>
    </row>
    <row r="194" spans="1:28" ht="13.5" customHeight="1">
      <c r="A194" s="35"/>
      <c r="B194" s="35"/>
      <c r="C194" s="44"/>
      <c r="D194" s="44"/>
      <c r="E194" s="38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35"/>
      <c r="R194" s="35"/>
      <c r="S194" s="35"/>
      <c r="T194" s="35"/>
      <c r="U194" s="35"/>
      <c r="V194" s="35"/>
      <c r="W194" s="35"/>
      <c r="X194" s="35"/>
      <c r="Y194" s="36"/>
      <c r="Z194" s="35"/>
      <c r="AA194" s="44"/>
      <c r="AB194" s="35"/>
    </row>
    <row r="195" spans="1:28" ht="13.5" customHeight="1">
      <c r="A195" s="35"/>
      <c r="B195" s="35"/>
      <c r="C195" s="44"/>
      <c r="D195" s="44"/>
      <c r="E195" s="38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35"/>
      <c r="R195" s="35"/>
      <c r="S195" s="35"/>
      <c r="T195" s="35"/>
      <c r="U195" s="35"/>
      <c r="V195" s="35"/>
      <c r="W195" s="35"/>
      <c r="X195" s="35"/>
      <c r="Y195" s="36"/>
      <c r="Z195" s="35"/>
      <c r="AA195" s="44"/>
      <c r="AB195" s="35"/>
    </row>
    <row r="196" spans="1:28" ht="13.5" customHeight="1">
      <c r="A196" s="35"/>
      <c r="B196" s="35"/>
      <c r="C196" s="44"/>
      <c r="D196" s="44"/>
      <c r="E196" s="38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35"/>
      <c r="R196" s="35"/>
      <c r="S196" s="35"/>
      <c r="T196" s="35"/>
      <c r="U196" s="35"/>
      <c r="V196" s="35"/>
      <c r="W196" s="35"/>
      <c r="X196" s="35"/>
      <c r="Y196" s="36"/>
      <c r="Z196" s="35"/>
      <c r="AA196" s="44"/>
      <c r="AB196" s="35"/>
    </row>
    <row r="197" spans="1:28" ht="13.5" customHeight="1">
      <c r="A197" s="35"/>
      <c r="B197" s="35"/>
      <c r="C197" s="44"/>
      <c r="D197" s="44"/>
      <c r="E197" s="38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35"/>
      <c r="R197" s="35"/>
      <c r="S197" s="35"/>
      <c r="T197" s="35"/>
      <c r="U197" s="35"/>
      <c r="V197" s="35"/>
      <c r="W197" s="35"/>
      <c r="X197" s="35"/>
      <c r="Y197" s="36"/>
      <c r="Z197" s="35"/>
      <c r="AA197" s="44"/>
      <c r="AB197" s="35"/>
    </row>
    <row r="198" spans="1:28" ht="13.5" customHeight="1">
      <c r="A198" s="35"/>
      <c r="B198" s="35"/>
      <c r="C198" s="44"/>
      <c r="D198" s="44"/>
      <c r="E198" s="38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35"/>
      <c r="R198" s="35"/>
      <c r="S198" s="35"/>
      <c r="T198" s="35"/>
      <c r="U198" s="35"/>
      <c r="V198" s="35"/>
      <c r="W198" s="35"/>
      <c r="X198" s="35"/>
      <c r="Y198" s="36"/>
      <c r="Z198" s="35"/>
      <c r="AA198" s="44"/>
      <c r="AB198" s="35"/>
    </row>
    <row r="199" spans="1:28" ht="13.5" customHeight="1">
      <c r="A199" s="35"/>
      <c r="B199" s="35"/>
      <c r="C199" s="44"/>
      <c r="D199" s="44"/>
      <c r="E199" s="38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35"/>
      <c r="R199" s="35"/>
      <c r="S199" s="35"/>
      <c r="T199" s="35"/>
      <c r="U199" s="35"/>
      <c r="V199" s="35"/>
      <c r="W199" s="35"/>
      <c r="X199" s="35"/>
      <c r="Y199" s="36"/>
      <c r="Z199" s="35"/>
      <c r="AA199" s="44"/>
      <c r="AB199" s="35"/>
    </row>
    <row r="200" spans="1:28" ht="13.5" customHeight="1">
      <c r="A200" s="35"/>
      <c r="B200" s="35"/>
      <c r="C200" s="44"/>
      <c r="D200" s="44"/>
      <c r="E200" s="38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35"/>
      <c r="R200" s="35"/>
      <c r="S200" s="35"/>
      <c r="T200" s="35"/>
      <c r="U200" s="35"/>
      <c r="V200" s="35"/>
      <c r="W200" s="35"/>
      <c r="X200" s="35"/>
      <c r="Y200" s="36"/>
      <c r="Z200" s="35"/>
      <c r="AA200" s="44"/>
      <c r="AB200" s="35"/>
    </row>
    <row r="201" spans="1:28" ht="13.5" customHeight="1">
      <c r="A201" s="35"/>
      <c r="B201" s="35"/>
      <c r="C201" s="44"/>
      <c r="D201" s="44"/>
      <c r="E201" s="38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35"/>
      <c r="R201" s="35"/>
      <c r="S201" s="35"/>
      <c r="T201" s="35"/>
      <c r="U201" s="35"/>
      <c r="V201" s="35"/>
      <c r="W201" s="35"/>
      <c r="X201" s="35"/>
      <c r="Y201" s="36"/>
      <c r="Z201" s="35"/>
      <c r="AA201" s="44"/>
      <c r="AB201" s="35"/>
    </row>
    <row r="202" spans="1:28" ht="13.5" customHeight="1">
      <c r="A202" s="35"/>
      <c r="B202" s="35"/>
      <c r="C202" s="44"/>
      <c r="D202" s="44"/>
      <c r="E202" s="38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35"/>
      <c r="R202" s="35"/>
      <c r="S202" s="35"/>
      <c r="T202" s="35"/>
      <c r="U202" s="35"/>
      <c r="V202" s="35"/>
      <c r="W202" s="35"/>
      <c r="X202" s="35"/>
      <c r="Y202" s="36"/>
      <c r="Z202" s="35"/>
      <c r="AA202" s="44"/>
      <c r="AB202" s="35"/>
    </row>
    <row r="203" spans="1:28" ht="13.5" customHeight="1">
      <c r="A203" s="35"/>
      <c r="B203" s="35"/>
      <c r="C203" s="44"/>
      <c r="D203" s="44"/>
      <c r="E203" s="38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35"/>
      <c r="R203" s="35"/>
      <c r="S203" s="35"/>
      <c r="T203" s="35"/>
      <c r="U203" s="35"/>
      <c r="V203" s="35"/>
      <c r="W203" s="35"/>
      <c r="X203" s="35"/>
      <c r="Y203" s="36"/>
      <c r="Z203" s="35"/>
      <c r="AA203" s="44"/>
      <c r="AB203" s="35"/>
    </row>
    <row r="204" spans="1:28" ht="13.5" customHeight="1">
      <c r="A204" s="35"/>
      <c r="B204" s="35"/>
      <c r="C204" s="44"/>
      <c r="D204" s="44"/>
      <c r="E204" s="38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35"/>
      <c r="R204" s="35"/>
      <c r="S204" s="35"/>
      <c r="T204" s="35"/>
      <c r="U204" s="35"/>
      <c r="V204" s="35"/>
      <c r="W204" s="35"/>
      <c r="X204" s="35"/>
      <c r="Y204" s="36"/>
      <c r="Z204" s="35"/>
      <c r="AA204" s="44"/>
      <c r="AB204" s="35"/>
    </row>
    <row r="205" spans="1:28" ht="13.5" customHeight="1">
      <c r="A205" s="35"/>
      <c r="B205" s="35"/>
      <c r="C205" s="44"/>
      <c r="D205" s="44"/>
      <c r="E205" s="38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35"/>
      <c r="R205" s="35"/>
      <c r="S205" s="35"/>
      <c r="T205" s="35"/>
      <c r="U205" s="35"/>
      <c r="V205" s="35"/>
      <c r="W205" s="35"/>
      <c r="X205" s="35"/>
      <c r="Y205" s="36"/>
      <c r="Z205" s="35"/>
      <c r="AA205" s="44"/>
      <c r="AB205" s="35"/>
    </row>
    <row r="206" spans="1:28" ht="13.5" customHeight="1">
      <c r="A206" s="35"/>
      <c r="B206" s="35"/>
      <c r="C206" s="44"/>
      <c r="D206" s="44"/>
      <c r="E206" s="38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35"/>
      <c r="R206" s="35"/>
      <c r="S206" s="35"/>
      <c r="T206" s="35"/>
      <c r="U206" s="35"/>
      <c r="V206" s="35"/>
      <c r="W206" s="35"/>
      <c r="X206" s="35"/>
      <c r="Y206" s="36"/>
      <c r="Z206" s="35"/>
      <c r="AA206" s="44"/>
      <c r="AB206" s="35"/>
    </row>
    <row r="207" spans="1:28" ht="13.5" customHeight="1">
      <c r="A207" s="35"/>
      <c r="B207" s="35"/>
      <c r="C207" s="44"/>
      <c r="D207" s="44"/>
      <c r="E207" s="38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35"/>
      <c r="R207" s="35"/>
      <c r="S207" s="35"/>
      <c r="T207" s="35"/>
      <c r="U207" s="35"/>
      <c r="V207" s="35"/>
      <c r="W207" s="35"/>
      <c r="X207" s="35"/>
      <c r="Y207" s="36"/>
      <c r="Z207" s="35"/>
      <c r="AA207" s="44"/>
      <c r="AB207" s="35"/>
    </row>
    <row r="208" spans="1:28" ht="13.5" customHeight="1">
      <c r="A208" s="35"/>
      <c r="B208" s="35"/>
      <c r="C208" s="44"/>
      <c r="D208" s="44"/>
      <c r="E208" s="38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35"/>
      <c r="R208" s="35"/>
      <c r="S208" s="35"/>
      <c r="T208" s="35"/>
      <c r="U208" s="35"/>
      <c r="V208" s="35"/>
      <c r="W208" s="35"/>
      <c r="X208" s="35"/>
      <c r="Y208" s="36"/>
      <c r="Z208" s="35"/>
      <c r="AA208" s="44"/>
      <c r="AB208" s="35"/>
    </row>
    <row r="209" spans="1:28" ht="13.5" customHeight="1">
      <c r="A209" s="35"/>
      <c r="B209" s="35"/>
      <c r="C209" s="44"/>
      <c r="D209" s="44"/>
      <c r="E209" s="38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35"/>
      <c r="R209" s="35"/>
      <c r="S209" s="35"/>
      <c r="T209" s="35"/>
      <c r="U209" s="35"/>
      <c r="V209" s="35"/>
      <c r="W209" s="35"/>
      <c r="X209" s="35"/>
      <c r="Y209" s="36"/>
      <c r="Z209" s="35"/>
      <c r="AA209" s="44"/>
      <c r="AB209" s="35"/>
    </row>
    <row r="210" spans="1:28" ht="13.5" customHeight="1">
      <c r="A210" s="35"/>
      <c r="B210" s="35"/>
      <c r="C210" s="44"/>
      <c r="D210" s="44"/>
      <c r="E210" s="38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35"/>
      <c r="R210" s="35"/>
      <c r="S210" s="35"/>
      <c r="T210" s="35"/>
      <c r="U210" s="35"/>
      <c r="V210" s="35"/>
      <c r="W210" s="35"/>
      <c r="X210" s="35"/>
      <c r="Y210" s="36"/>
      <c r="Z210" s="35"/>
      <c r="AA210" s="44"/>
      <c r="AB210" s="35"/>
    </row>
    <row r="211" spans="1:28" ht="13.5" customHeight="1">
      <c r="A211" s="35"/>
      <c r="B211" s="35"/>
      <c r="C211" s="44"/>
      <c r="D211" s="44"/>
      <c r="E211" s="38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35"/>
      <c r="R211" s="35"/>
      <c r="S211" s="35"/>
      <c r="T211" s="35"/>
      <c r="U211" s="35"/>
      <c r="V211" s="35"/>
      <c r="W211" s="35"/>
      <c r="X211" s="35"/>
      <c r="Y211" s="36"/>
      <c r="Z211" s="35"/>
      <c r="AA211" s="44"/>
      <c r="AB211" s="35"/>
    </row>
    <row r="212" spans="1:28" ht="13.5" customHeight="1">
      <c r="A212" s="35"/>
      <c r="B212" s="35"/>
      <c r="C212" s="44"/>
      <c r="D212" s="44"/>
      <c r="E212" s="38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35"/>
      <c r="R212" s="35"/>
      <c r="S212" s="35"/>
      <c r="T212" s="35"/>
      <c r="U212" s="35"/>
      <c r="V212" s="35"/>
      <c r="W212" s="35"/>
      <c r="X212" s="35"/>
      <c r="Y212" s="36"/>
      <c r="Z212" s="35"/>
      <c r="AA212" s="44"/>
      <c r="AB212" s="35"/>
    </row>
    <row r="213" spans="1:28" ht="13.5" customHeight="1">
      <c r="A213" s="35"/>
      <c r="B213" s="35"/>
      <c r="C213" s="44"/>
      <c r="D213" s="44"/>
      <c r="E213" s="38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35"/>
      <c r="R213" s="35"/>
      <c r="S213" s="35"/>
      <c r="T213" s="35"/>
      <c r="U213" s="35"/>
      <c r="V213" s="35"/>
      <c r="W213" s="35"/>
      <c r="X213" s="35"/>
      <c r="Y213" s="36"/>
      <c r="Z213" s="35"/>
      <c r="AA213" s="44"/>
      <c r="AB213" s="35"/>
    </row>
    <row r="214" spans="1:28" ht="13.5" customHeight="1">
      <c r="A214" s="35"/>
      <c r="B214" s="35"/>
      <c r="C214" s="44"/>
      <c r="D214" s="44"/>
      <c r="E214" s="38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35"/>
      <c r="R214" s="35"/>
      <c r="S214" s="35"/>
      <c r="T214" s="35"/>
      <c r="U214" s="35"/>
      <c r="V214" s="35"/>
      <c r="W214" s="35"/>
      <c r="X214" s="35"/>
      <c r="Y214" s="36"/>
      <c r="Z214" s="35"/>
      <c r="AA214" s="44"/>
      <c r="AB214" s="35"/>
    </row>
    <row r="215" spans="1:28" ht="13.5" customHeight="1">
      <c r="A215" s="35"/>
      <c r="B215" s="35"/>
      <c r="C215" s="44"/>
      <c r="D215" s="44"/>
      <c r="E215" s="38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35"/>
      <c r="R215" s="35"/>
      <c r="S215" s="35"/>
      <c r="T215" s="35"/>
      <c r="U215" s="35"/>
      <c r="V215" s="35"/>
      <c r="W215" s="35"/>
      <c r="X215" s="35"/>
      <c r="Y215" s="36"/>
      <c r="Z215" s="35"/>
      <c r="AA215" s="44"/>
      <c r="AB215" s="35"/>
    </row>
    <row r="216" spans="1:28" ht="13.5" customHeight="1">
      <c r="A216" s="35"/>
      <c r="B216" s="35"/>
      <c r="C216" s="44"/>
      <c r="D216" s="44"/>
      <c r="E216" s="38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35"/>
      <c r="R216" s="35"/>
      <c r="S216" s="35"/>
      <c r="T216" s="35"/>
      <c r="U216" s="35"/>
      <c r="V216" s="35"/>
      <c r="W216" s="35"/>
      <c r="X216" s="35"/>
      <c r="Y216" s="36"/>
      <c r="Z216" s="35"/>
      <c r="AA216" s="44"/>
      <c r="AB216" s="35"/>
    </row>
    <row r="217" spans="1:28" ht="13.5" customHeight="1">
      <c r="A217" s="35"/>
      <c r="B217" s="35"/>
      <c r="C217" s="44"/>
      <c r="D217" s="44"/>
      <c r="E217" s="38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35"/>
      <c r="R217" s="35"/>
      <c r="S217" s="35"/>
      <c r="T217" s="35"/>
      <c r="U217" s="35"/>
      <c r="V217" s="35"/>
      <c r="W217" s="35"/>
      <c r="X217" s="35"/>
      <c r="Y217" s="36"/>
      <c r="Z217" s="35"/>
      <c r="AA217" s="44"/>
      <c r="AB217" s="35"/>
    </row>
    <row r="218" spans="1:28" ht="13.5" customHeight="1">
      <c r="A218" s="35"/>
      <c r="B218" s="35"/>
      <c r="C218" s="44"/>
      <c r="D218" s="44"/>
      <c r="E218" s="38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35"/>
      <c r="R218" s="35"/>
      <c r="S218" s="35"/>
      <c r="T218" s="35"/>
      <c r="U218" s="35"/>
      <c r="V218" s="35"/>
      <c r="W218" s="35"/>
      <c r="X218" s="35"/>
      <c r="Y218" s="36"/>
      <c r="Z218" s="35"/>
      <c r="AA218" s="44"/>
      <c r="AB218" s="35"/>
    </row>
    <row r="219" spans="1:28" ht="13.5" customHeight="1">
      <c r="A219" s="35"/>
      <c r="B219" s="35"/>
      <c r="C219" s="44"/>
      <c r="D219" s="44"/>
      <c r="E219" s="38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35"/>
      <c r="R219" s="35"/>
      <c r="S219" s="35"/>
      <c r="T219" s="35"/>
      <c r="U219" s="35"/>
      <c r="V219" s="35"/>
      <c r="W219" s="35"/>
      <c r="X219" s="35"/>
      <c r="Y219" s="36"/>
      <c r="Z219" s="35"/>
      <c r="AA219" s="44"/>
      <c r="AB219" s="35"/>
    </row>
    <row r="220" spans="1:28" ht="13.5" customHeight="1">
      <c r="A220" s="35"/>
      <c r="B220" s="35"/>
      <c r="C220" s="44"/>
      <c r="D220" s="44"/>
      <c r="E220" s="38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35"/>
      <c r="R220" s="35"/>
      <c r="S220" s="35"/>
      <c r="T220" s="35"/>
      <c r="U220" s="35"/>
      <c r="V220" s="35"/>
      <c r="W220" s="35"/>
      <c r="X220" s="35"/>
      <c r="Y220" s="36"/>
      <c r="Z220" s="35"/>
      <c r="AA220" s="44"/>
      <c r="AB220" s="35"/>
    </row>
    <row r="221" spans="1:28" ht="13.5" customHeight="1">
      <c r="A221" s="35"/>
      <c r="B221" s="35"/>
      <c r="C221" s="44"/>
      <c r="D221" s="44"/>
      <c r="E221" s="38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35"/>
      <c r="R221" s="35"/>
      <c r="S221" s="35"/>
      <c r="T221" s="35"/>
      <c r="U221" s="35"/>
      <c r="V221" s="35"/>
      <c r="W221" s="35"/>
      <c r="X221" s="35"/>
      <c r="Y221" s="36"/>
      <c r="Z221" s="35"/>
      <c r="AA221" s="44"/>
      <c r="AB221" s="35"/>
    </row>
    <row r="222" spans="1:28" ht="13.5" customHeight="1">
      <c r="A222" s="35"/>
      <c r="B222" s="35"/>
      <c r="C222" s="44"/>
      <c r="D222" s="44"/>
      <c r="E222" s="38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35"/>
      <c r="R222" s="35"/>
      <c r="S222" s="35"/>
      <c r="T222" s="35"/>
      <c r="U222" s="35"/>
      <c r="V222" s="35"/>
      <c r="W222" s="35"/>
      <c r="X222" s="35"/>
      <c r="Y222" s="36"/>
      <c r="Z222" s="35"/>
      <c r="AA222" s="44"/>
      <c r="AB222" s="35"/>
    </row>
    <row r="223" spans="1:28" ht="13.5" customHeight="1">
      <c r="A223" s="35"/>
      <c r="B223" s="35"/>
      <c r="C223" s="44"/>
      <c r="D223" s="44"/>
      <c r="E223" s="38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35"/>
      <c r="R223" s="35"/>
      <c r="S223" s="35"/>
      <c r="T223" s="35"/>
      <c r="U223" s="35"/>
      <c r="V223" s="35"/>
      <c r="W223" s="35"/>
      <c r="X223" s="35"/>
      <c r="Y223" s="36"/>
      <c r="Z223" s="35"/>
      <c r="AA223" s="44"/>
      <c r="AB223" s="35"/>
    </row>
    <row r="224" spans="1:28" ht="13.5" customHeight="1">
      <c r="A224" s="35"/>
      <c r="B224" s="35"/>
      <c r="C224" s="44"/>
      <c r="D224" s="44"/>
      <c r="E224" s="38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35"/>
      <c r="R224" s="35"/>
      <c r="S224" s="35"/>
      <c r="T224" s="35"/>
      <c r="U224" s="35"/>
      <c r="V224" s="35"/>
      <c r="W224" s="35"/>
      <c r="X224" s="35"/>
      <c r="Y224" s="36"/>
      <c r="Z224" s="35"/>
      <c r="AA224" s="44"/>
      <c r="AB224" s="35"/>
    </row>
    <row r="225" spans="1:28" ht="13.5" customHeight="1">
      <c r="A225" s="35"/>
      <c r="B225" s="35"/>
      <c r="C225" s="44"/>
      <c r="D225" s="44"/>
      <c r="E225" s="38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35"/>
      <c r="R225" s="35"/>
      <c r="S225" s="35"/>
      <c r="T225" s="35"/>
      <c r="U225" s="35"/>
      <c r="V225" s="35"/>
      <c r="W225" s="35"/>
      <c r="X225" s="35"/>
      <c r="Y225" s="36"/>
      <c r="Z225" s="35"/>
      <c r="AA225" s="44"/>
      <c r="AB225" s="35"/>
    </row>
    <row r="226" spans="1:28" ht="13.5" customHeight="1">
      <c r="A226" s="35"/>
      <c r="B226" s="35"/>
      <c r="C226" s="44"/>
      <c r="D226" s="44"/>
      <c r="E226" s="38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35"/>
      <c r="R226" s="35"/>
      <c r="S226" s="35"/>
      <c r="T226" s="35"/>
      <c r="U226" s="35"/>
      <c r="V226" s="35"/>
      <c r="W226" s="35"/>
      <c r="X226" s="35"/>
      <c r="Y226" s="36"/>
      <c r="Z226" s="35"/>
      <c r="AA226" s="44"/>
      <c r="AB226" s="35"/>
    </row>
    <row r="227" spans="1:28" ht="13.5" customHeight="1">
      <c r="A227" s="35"/>
      <c r="B227" s="35"/>
      <c r="C227" s="44"/>
      <c r="D227" s="44"/>
      <c r="E227" s="38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35"/>
      <c r="R227" s="35"/>
      <c r="S227" s="35"/>
      <c r="T227" s="35"/>
      <c r="U227" s="35"/>
      <c r="V227" s="35"/>
      <c r="W227" s="35"/>
      <c r="X227" s="35"/>
      <c r="Y227" s="36"/>
      <c r="Z227" s="35"/>
      <c r="AA227" s="44"/>
      <c r="AB227" s="35"/>
    </row>
    <row r="228" spans="1:28" ht="13.5" customHeight="1">
      <c r="A228" s="35"/>
      <c r="B228" s="35"/>
      <c r="C228" s="44"/>
      <c r="D228" s="44"/>
      <c r="E228" s="38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35"/>
      <c r="R228" s="35"/>
      <c r="S228" s="35"/>
      <c r="T228" s="35"/>
      <c r="U228" s="35"/>
      <c r="V228" s="35"/>
      <c r="W228" s="35"/>
      <c r="X228" s="35"/>
      <c r="Y228" s="36"/>
      <c r="Z228" s="35"/>
      <c r="AA228" s="44"/>
      <c r="AB228" s="35"/>
    </row>
    <row r="229" spans="1:28" ht="13.5" customHeight="1">
      <c r="A229" s="35"/>
      <c r="B229" s="35"/>
      <c r="C229" s="44"/>
      <c r="D229" s="44"/>
      <c r="E229" s="38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35"/>
      <c r="R229" s="35"/>
      <c r="S229" s="35"/>
      <c r="T229" s="35"/>
      <c r="U229" s="35"/>
      <c r="V229" s="35"/>
      <c r="W229" s="35"/>
      <c r="X229" s="35"/>
      <c r="Y229" s="36"/>
      <c r="Z229" s="35"/>
      <c r="AA229" s="44"/>
      <c r="AB229" s="35"/>
    </row>
    <row r="230" spans="1:28" ht="13.5" customHeight="1">
      <c r="A230" s="35"/>
      <c r="B230" s="35"/>
      <c r="C230" s="44"/>
      <c r="D230" s="44"/>
      <c r="E230" s="38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35"/>
      <c r="R230" s="35"/>
      <c r="S230" s="35"/>
      <c r="T230" s="35"/>
      <c r="U230" s="35"/>
      <c r="V230" s="35"/>
      <c r="W230" s="35"/>
      <c r="X230" s="35"/>
      <c r="Y230" s="36"/>
      <c r="Z230" s="35"/>
      <c r="AA230" s="44"/>
      <c r="AB230" s="35"/>
    </row>
    <row r="231" spans="1:28" ht="13.5" customHeight="1">
      <c r="A231" s="35"/>
      <c r="B231" s="35"/>
      <c r="C231" s="44"/>
      <c r="D231" s="44"/>
      <c r="E231" s="38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35"/>
      <c r="R231" s="35"/>
      <c r="S231" s="35"/>
      <c r="T231" s="35"/>
      <c r="U231" s="35"/>
      <c r="V231" s="35"/>
      <c r="W231" s="35"/>
      <c r="X231" s="35"/>
      <c r="Y231" s="36"/>
      <c r="Z231" s="35"/>
      <c r="AA231" s="44"/>
      <c r="AB231" s="35"/>
    </row>
    <row r="232" spans="1:28" ht="13.5" customHeight="1">
      <c r="A232" s="35"/>
      <c r="B232" s="35"/>
      <c r="C232" s="44"/>
      <c r="D232" s="44"/>
      <c r="E232" s="3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35"/>
      <c r="R232" s="35"/>
      <c r="S232" s="35"/>
      <c r="T232" s="35"/>
      <c r="U232" s="35"/>
      <c r="V232" s="35"/>
      <c r="W232" s="35"/>
      <c r="X232" s="35"/>
      <c r="Y232" s="36"/>
      <c r="Z232" s="35"/>
      <c r="AA232" s="44"/>
      <c r="AB232" s="35"/>
    </row>
    <row r="233" spans="1:28" ht="13.5" customHeight="1">
      <c r="A233" s="35"/>
      <c r="B233" s="35"/>
      <c r="C233" s="44"/>
      <c r="D233" s="44"/>
      <c r="E233" s="38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35"/>
      <c r="R233" s="35"/>
      <c r="S233" s="35"/>
      <c r="T233" s="35"/>
      <c r="U233" s="35"/>
      <c r="V233" s="35"/>
      <c r="W233" s="35"/>
      <c r="X233" s="35"/>
      <c r="Y233" s="36"/>
      <c r="Z233" s="35"/>
      <c r="AA233" s="44"/>
      <c r="AB233" s="35"/>
    </row>
    <row r="234" spans="1:28" ht="13.5" customHeight="1">
      <c r="A234" s="35"/>
      <c r="B234" s="35"/>
      <c r="C234" s="44"/>
      <c r="D234" s="44"/>
      <c r="E234" s="38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35"/>
      <c r="R234" s="35"/>
      <c r="S234" s="35"/>
      <c r="T234" s="35"/>
      <c r="U234" s="35"/>
      <c r="V234" s="35"/>
      <c r="W234" s="35"/>
      <c r="X234" s="35"/>
      <c r="Y234" s="36"/>
      <c r="Z234" s="35"/>
      <c r="AA234" s="44"/>
      <c r="AB234" s="35"/>
    </row>
    <row r="235" spans="1:28" ht="13.5" customHeight="1">
      <c r="A235" s="35"/>
      <c r="B235" s="35"/>
      <c r="C235" s="44"/>
      <c r="D235" s="44"/>
      <c r="E235" s="38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35"/>
      <c r="R235" s="35"/>
      <c r="S235" s="35"/>
      <c r="T235" s="35"/>
      <c r="U235" s="35"/>
      <c r="V235" s="35"/>
      <c r="W235" s="35"/>
      <c r="X235" s="35"/>
      <c r="Y235" s="36"/>
      <c r="Z235" s="35"/>
      <c r="AA235" s="44"/>
      <c r="AB235" s="35"/>
    </row>
    <row r="236" spans="1:28" ht="13.5" customHeight="1">
      <c r="A236" s="35"/>
      <c r="B236" s="35"/>
      <c r="C236" s="44"/>
      <c r="D236" s="44"/>
      <c r="E236" s="38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35"/>
      <c r="R236" s="35"/>
      <c r="S236" s="35"/>
      <c r="T236" s="35"/>
      <c r="U236" s="35"/>
      <c r="V236" s="35"/>
      <c r="W236" s="35"/>
      <c r="X236" s="35"/>
      <c r="Y236" s="36"/>
      <c r="Z236" s="35"/>
      <c r="AA236" s="44"/>
      <c r="AB236" s="35"/>
    </row>
    <row r="237" spans="1:28" ht="13.5" customHeight="1">
      <c r="A237" s="35"/>
      <c r="B237" s="35"/>
      <c r="C237" s="44"/>
      <c r="D237" s="44"/>
      <c r="E237" s="38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35"/>
      <c r="R237" s="35"/>
      <c r="S237" s="35"/>
      <c r="T237" s="35"/>
      <c r="U237" s="35"/>
      <c r="V237" s="35"/>
      <c r="W237" s="35"/>
      <c r="X237" s="35"/>
      <c r="Y237" s="36"/>
      <c r="Z237" s="35"/>
      <c r="AA237" s="44"/>
      <c r="AB237" s="35"/>
    </row>
    <row r="238" spans="1:28" ht="13.5" customHeight="1">
      <c r="A238" s="35"/>
      <c r="B238" s="35"/>
      <c r="C238" s="44"/>
      <c r="D238" s="44"/>
      <c r="E238" s="38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35"/>
      <c r="R238" s="35"/>
      <c r="S238" s="35"/>
      <c r="T238" s="35"/>
      <c r="U238" s="35"/>
      <c r="V238" s="35"/>
      <c r="W238" s="35"/>
      <c r="X238" s="35"/>
      <c r="Y238" s="36"/>
      <c r="Z238" s="35"/>
      <c r="AA238" s="44"/>
      <c r="AB238" s="35"/>
    </row>
    <row r="239" spans="1:28" ht="13.5" customHeight="1">
      <c r="A239" s="35"/>
      <c r="B239" s="35"/>
      <c r="C239" s="44"/>
      <c r="D239" s="44"/>
      <c r="E239" s="38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35"/>
      <c r="R239" s="35"/>
      <c r="S239" s="35"/>
      <c r="T239" s="35"/>
      <c r="U239" s="35"/>
      <c r="V239" s="35"/>
      <c r="W239" s="35"/>
      <c r="X239" s="35"/>
      <c r="Y239" s="36"/>
      <c r="Z239" s="35"/>
      <c r="AA239" s="44"/>
      <c r="AB239" s="35"/>
    </row>
    <row r="240" spans="1:28" ht="13.5" customHeight="1">
      <c r="A240" s="35"/>
      <c r="B240" s="35"/>
      <c r="C240" s="44"/>
      <c r="D240" s="44"/>
      <c r="E240" s="38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35"/>
      <c r="R240" s="35"/>
      <c r="S240" s="35"/>
      <c r="T240" s="35"/>
      <c r="U240" s="35"/>
      <c r="V240" s="35"/>
      <c r="W240" s="35"/>
      <c r="X240" s="35"/>
      <c r="Y240" s="36"/>
      <c r="Z240" s="35"/>
      <c r="AA240" s="44"/>
      <c r="AB240" s="35"/>
    </row>
    <row r="241" spans="1:28" ht="13.5" customHeight="1">
      <c r="A241" s="35"/>
      <c r="B241" s="35"/>
      <c r="C241" s="44"/>
      <c r="D241" s="44"/>
      <c r="E241" s="38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35"/>
      <c r="R241" s="35"/>
      <c r="S241" s="35"/>
      <c r="T241" s="35"/>
      <c r="U241" s="35"/>
      <c r="V241" s="35"/>
      <c r="W241" s="35"/>
      <c r="X241" s="35"/>
      <c r="Y241" s="36"/>
      <c r="Z241" s="35"/>
      <c r="AA241" s="44"/>
      <c r="AB241" s="35"/>
    </row>
    <row r="242" spans="1:28" ht="13.5" customHeight="1">
      <c r="A242" s="35"/>
      <c r="B242" s="35"/>
      <c r="C242" s="44"/>
      <c r="D242" s="44"/>
      <c r="E242" s="38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35"/>
      <c r="R242" s="35"/>
      <c r="S242" s="35"/>
      <c r="T242" s="35"/>
      <c r="U242" s="35"/>
      <c r="V242" s="35"/>
      <c r="W242" s="35"/>
      <c r="X242" s="35"/>
      <c r="Y242" s="36"/>
      <c r="Z242" s="35"/>
      <c r="AA242" s="44"/>
      <c r="AB242" s="35"/>
    </row>
    <row r="243" spans="1:28" ht="13.5" customHeight="1">
      <c r="A243" s="35"/>
      <c r="B243" s="35"/>
      <c r="C243" s="44"/>
      <c r="D243" s="44"/>
      <c r="E243" s="38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35"/>
      <c r="R243" s="35"/>
      <c r="S243" s="35"/>
      <c r="T243" s="35"/>
      <c r="U243" s="35"/>
      <c r="V243" s="35"/>
      <c r="W243" s="35"/>
      <c r="X243" s="35"/>
      <c r="Y243" s="36"/>
      <c r="Z243" s="35"/>
      <c r="AA243" s="44"/>
      <c r="AB243" s="35"/>
    </row>
    <row r="244" spans="1:28" ht="13.5" customHeight="1">
      <c r="A244" s="35"/>
      <c r="B244" s="35"/>
      <c r="C244" s="44"/>
      <c r="D244" s="44"/>
      <c r="E244" s="38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35"/>
      <c r="R244" s="35"/>
      <c r="S244" s="35"/>
      <c r="T244" s="35"/>
      <c r="U244" s="35"/>
      <c r="V244" s="35"/>
      <c r="W244" s="35"/>
      <c r="X244" s="35"/>
      <c r="Y244" s="36"/>
      <c r="Z244" s="35"/>
      <c r="AA244" s="44"/>
      <c r="AB244" s="35"/>
    </row>
    <row r="245" spans="1:28" ht="13.5" customHeight="1">
      <c r="A245" s="35"/>
      <c r="B245" s="35"/>
      <c r="C245" s="44"/>
      <c r="D245" s="44"/>
      <c r="E245" s="38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35"/>
      <c r="R245" s="35"/>
      <c r="S245" s="35"/>
      <c r="T245" s="35"/>
      <c r="U245" s="35"/>
      <c r="V245" s="35"/>
      <c r="W245" s="35"/>
      <c r="X245" s="35"/>
      <c r="Y245" s="36"/>
      <c r="Z245" s="35"/>
      <c r="AA245" s="44"/>
      <c r="AB245" s="35"/>
    </row>
    <row r="246" spans="1:28" ht="13.5" customHeight="1">
      <c r="A246" s="35"/>
      <c r="B246" s="35"/>
      <c r="C246" s="44"/>
      <c r="D246" s="44"/>
      <c r="E246" s="38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35"/>
      <c r="R246" s="35"/>
      <c r="S246" s="35"/>
      <c r="T246" s="35"/>
      <c r="U246" s="35"/>
      <c r="V246" s="35"/>
      <c r="W246" s="35"/>
      <c r="X246" s="35"/>
      <c r="Y246" s="36"/>
      <c r="Z246" s="35"/>
      <c r="AA246" s="44"/>
      <c r="AB246" s="35"/>
    </row>
    <row r="247" spans="1:28" ht="13.5" customHeight="1">
      <c r="A247" s="35"/>
      <c r="B247" s="35"/>
      <c r="C247" s="44"/>
      <c r="D247" s="44"/>
      <c r="E247" s="38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35"/>
      <c r="R247" s="35"/>
      <c r="S247" s="35"/>
      <c r="T247" s="35"/>
      <c r="U247" s="35"/>
      <c r="V247" s="35"/>
      <c r="W247" s="35"/>
      <c r="X247" s="35"/>
      <c r="Y247" s="36"/>
      <c r="Z247" s="35"/>
      <c r="AA247" s="44"/>
      <c r="AB247" s="35"/>
    </row>
    <row r="248" spans="1:28" ht="13.5" customHeight="1">
      <c r="A248" s="35"/>
      <c r="B248" s="35"/>
      <c r="C248" s="44"/>
      <c r="D248" s="44"/>
      <c r="E248" s="38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35"/>
      <c r="R248" s="35"/>
      <c r="S248" s="35"/>
      <c r="T248" s="35"/>
      <c r="U248" s="35"/>
      <c r="V248" s="35"/>
      <c r="W248" s="35"/>
      <c r="X248" s="35"/>
      <c r="Y248" s="36"/>
      <c r="Z248" s="35"/>
      <c r="AA248" s="44"/>
      <c r="AB248" s="35"/>
    </row>
    <row r="249" spans="1:28" ht="13.5" customHeight="1">
      <c r="A249" s="35"/>
      <c r="B249" s="35"/>
      <c r="C249" s="44"/>
      <c r="D249" s="44"/>
      <c r="E249" s="38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35"/>
      <c r="R249" s="35"/>
      <c r="S249" s="35"/>
      <c r="T249" s="35"/>
      <c r="U249" s="35"/>
      <c r="V249" s="35"/>
      <c r="W249" s="35"/>
      <c r="X249" s="35"/>
      <c r="Y249" s="36"/>
      <c r="Z249" s="35"/>
      <c r="AA249" s="44"/>
      <c r="AB249" s="35"/>
    </row>
    <row r="250" spans="1:28" ht="13.5" customHeight="1">
      <c r="A250" s="35"/>
      <c r="B250" s="35"/>
      <c r="C250" s="44"/>
      <c r="D250" s="44"/>
      <c r="E250" s="38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35"/>
      <c r="R250" s="35"/>
      <c r="S250" s="35"/>
      <c r="T250" s="35"/>
      <c r="U250" s="35"/>
      <c r="V250" s="35"/>
      <c r="W250" s="35"/>
      <c r="X250" s="35"/>
      <c r="Y250" s="36"/>
      <c r="Z250" s="35"/>
      <c r="AA250" s="44"/>
      <c r="AB250" s="35"/>
    </row>
    <row r="251" spans="1:28" ht="13.5" customHeight="1">
      <c r="A251" s="35"/>
      <c r="B251" s="35"/>
      <c r="C251" s="44"/>
      <c r="D251" s="44"/>
      <c r="E251" s="38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35"/>
      <c r="R251" s="35"/>
      <c r="S251" s="35"/>
      <c r="T251" s="35"/>
      <c r="U251" s="35"/>
      <c r="V251" s="35"/>
      <c r="W251" s="35"/>
      <c r="X251" s="35"/>
      <c r="Y251" s="36"/>
      <c r="Z251" s="35"/>
      <c r="AA251" s="44"/>
      <c r="AB251" s="35"/>
    </row>
    <row r="252" spans="1:28" ht="13.5" customHeight="1">
      <c r="A252" s="35"/>
      <c r="B252" s="35"/>
      <c r="C252" s="44"/>
      <c r="D252" s="44"/>
      <c r="E252" s="38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35"/>
      <c r="R252" s="35"/>
      <c r="S252" s="35"/>
      <c r="T252" s="35"/>
      <c r="U252" s="35"/>
      <c r="V252" s="35"/>
      <c r="W252" s="35"/>
      <c r="X252" s="35"/>
      <c r="Y252" s="36"/>
      <c r="Z252" s="35"/>
      <c r="AA252" s="44"/>
      <c r="AB252" s="35"/>
    </row>
    <row r="253" spans="1:28" ht="13.5" customHeight="1">
      <c r="A253" s="35"/>
      <c r="B253" s="35"/>
      <c r="C253" s="44"/>
      <c r="D253" s="44"/>
      <c r="E253" s="38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35"/>
      <c r="R253" s="35"/>
      <c r="S253" s="35"/>
      <c r="T253" s="35"/>
      <c r="U253" s="35"/>
      <c r="V253" s="35"/>
      <c r="W253" s="35"/>
      <c r="X253" s="35"/>
      <c r="Y253" s="36"/>
      <c r="Z253" s="35"/>
      <c r="AA253" s="44"/>
      <c r="AB253" s="35"/>
    </row>
    <row r="254" spans="1:28" ht="13.5" customHeight="1">
      <c r="A254" s="35"/>
      <c r="B254" s="35"/>
      <c r="C254" s="44"/>
      <c r="D254" s="44"/>
      <c r="E254" s="38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35"/>
      <c r="R254" s="35"/>
      <c r="S254" s="35"/>
      <c r="T254" s="35"/>
      <c r="U254" s="35"/>
      <c r="V254" s="35"/>
      <c r="W254" s="35"/>
      <c r="X254" s="35"/>
      <c r="Y254" s="36"/>
      <c r="Z254" s="35"/>
      <c r="AA254" s="44"/>
      <c r="AB254" s="35"/>
    </row>
    <row r="255" spans="1:28" ht="13.5" customHeight="1">
      <c r="A255" s="35"/>
      <c r="B255" s="35"/>
      <c r="C255" s="44"/>
      <c r="D255" s="44"/>
      <c r="E255" s="38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35"/>
      <c r="R255" s="35"/>
      <c r="S255" s="35"/>
      <c r="T255" s="35"/>
      <c r="U255" s="35"/>
      <c r="V255" s="35"/>
      <c r="W255" s="35"/>
      <c r="X255" s="35"/>
      <c r="Y255" s="36"/>
      <c r="Z255" s="35"/>
      <c r="AA255" s="44"/>
      <c r="AB255" s="35"/>
    </row>
    <row r="256" spans="1:28" ht="13.5" customHeight="1">
      <c r="A256" s="35"/>
      <c r="B256" s="35"/>
      <c r="C256" s="44"/>
      <c r="D256" s="44"/>
      <c r="E256" s="38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35"/>
      <c r="R256" s="35"/>
      <c r="S256" s="35"/>
      <c r="T256" s="35"/>
      <c r="U256" s="35"/>
      <c r="V256" s="35"/>
      <c r="W256" s="35"/>
      <c r="X256" s="35"/>
      <c r="Y256" s="36"/>
      <c r="Z256" s="35"/>
      <c r="AA256" s="44"/>
      <c r="AB256" s="35"/>
    </row>
    <row r="257" spans="1:28" ht="13.5" customHeight="1">
      <c r="A257" s="35"/>
      <c r="B257" s="35"/>
      <c r="C257" s="44"/>
      <c r="D257" s="44"/>
      <c r="E257" s="38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35"/>
      <c r="R257" s="35"/>
      <c r="S257" s="35"/>
      <c r="T257" s="35"/>
      <c r="U257" s="35"/>
      <c r="V257" s="35"/>
      <c r="W257" s="35"/>
      <c r="X257" s="35"/>
      <c r="Y257" s="36"/>
      <c r="Z257" s="35"/>
      <c r="AA257" s="44"/>
      <c r="AB257" s="35"/>
    </row>
    <row r="258" spans="1:28" ht="13.5" customHeight="1">
      <c r="A258" s="35"/>
      <c r="B258" s="35"/>
      <c r="C258" s="44"/>
      <c r="D258" s="44"/>
      <c r="E258" s="38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35"/>
      <c r="R258" s="35"/>
      <c r="S258" s="35"/>
      <c r="T258" s="35"/>
      <c r="U258" s="35"/>
      <c r="V258" s="35"/>
      <c r="W258" s="35"/>
      <c r="X258" s="35"/>
      <c r="Y258" s="36"/>
      <c r="Z258" s="35"/>
      <c r="AA258" s="44"/>
      <c r="AB258" s="35"/>
    </row>
    <row r="259" spans="1:28" ht="13.5" customHeight="1">
      <c r="A259" s="35"/>
      <c r="B259" s="35"/>
      <c r="C259" s="44"/>
      <c r="D259" s="44"/>
      <c r="E259" s="38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35"/>
      <c r="R259" s="35"/>
      <c r="S259" s="35"/>
      <c r="T259" s="35"/>
      <c r="U259" s="35"/>
      <c r="V259" s="35"/>
      <c r="W259" s="35"/>
      <c r="X259" s="35"/>
      <c r="Y259" s="36"/>
      <c r="Z259" s="35"/>
      <c r="AA259" s="44"/>
      <c r="AB259" s="35"/>
    </row>
    <row r="260" spans="1:28" ht="13.5" customHeight="1">
      <c r="A260" s="35"/>
      <c r="B260" s="35"/>
      <c r="C260" s="44"/>
      <c r="D260" s="44"/>
      <c r="E260" s="38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35"/>
      <c r="R260" s="35"/>
      <c r="S260" s="35"/>
      <c r="T260" s="35"/>
      <c r="U260" s="35"/>
      <c r="V260" s="35"/>
      <c r="W260" s="35"/>
      <c r="X260" s="35"/>
      <c r="Y260" s="36"/>
      <c r="Z260" s="35"/>
      <c r="AA260" s="44"/>
      <c r="AB260" s="35"/>
    </row>
    <row r="261" spans="1:28" ht="13.5" customHeight="1">
      <c r="A261" s="35"/>
      <c r="B261" s="35"/>
      <c r="C261" s="44"/>
      <c r="D261" s="44"/>
      <c r="E261" s="38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35"/>
      <c r="R261" s="35"/>
      <c r="S261" s="35"/>
      <c r="T261" s="35"/>
      <c r="U261" s="35"/>
      <c r="V261" s="35"/>
      <c r="W261" s="35"/>
      <c r="X261" s="35"/>
      <c r="Y261" s="36"/>
      <c r="Z261" s="35"/>
      <c r="AA261" s="44"/>
      <c r="AB261" s="35"/>
    </row>
    <row r="262" spans="1:28" ht="13.5" customHeight="1">
      <c r="A262" s="35"/>
      <c r="B262" s="35"/>
      <c r="C262" s="44"/>
      <c r="D262" s="44"/>
      <c r="E262" s="38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35"/>
      <c r="R262" s="35"/>
      <c r="S262" s="35"/>
      <c r="T262" s="35"/>
      <c r="U262" s="35"/>
      <c r="V262" s="35"/>
      <c r="W262" s="35"/>
      <c r="X262" s="35"/>
      <c r="Y262" s="36"/>
      <c r="Z262" s="35"/>
      <c r="AA262" s="44"/>
      <c r="AB262" s="35"/>
    </row>
    <row r="263" spans="1:28" ht="13.5" customHeight="1">
      <c r="A263" s="35"/>
      <c r="B263" s="35"/>
      <c r="C263" s="44"/>
      <c r="D263" s="44"/>
      <c r="E263" s="38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35"/>
      <c r="R263" s="35"/>
      <c r="S263" s="35"/>
      <c r="T263" s="35"/>
      <c r="U263" s="35"/>
      <c r="V263" s="35"/>
      <c r="W263" s="35"/>
      <c r="X263" s="35"/>
      <c r="Y263" s="36"/>
      <c r="Z263" s="35"/>
      <c r="AA263" s="44"/>
      <c r="AB263" s="35"/>
    </row>
    <row r="264" spans="1:28" ht="13.5" customHeight="1">
      <c r="A264" s="35"/>
      <c r="B264" s="35"/>
      <c r="C264" s="44"/>
      <c r="D264" s="44"/>
      <c r="E264" s="38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35"/>
      <c r="R264" s="35"/>
      <c r="S264" s="35"/>
      <c r="T264" s="35"/>
      <c r="U264" s="35"/>
      <c r="V264" s="35"/>
      <c r="W264" s="35"/>
      <c r="X264" s="35"/>
      <c r="Y264" s="36"/>
      <c r="Z264" s="35"/>
      <c r="AA264" s="44"/>
      <c r="AB264" s="35"/>
    </row>
    <row r="265" spans="1:28" ht="13.5" customHeight="1">
      <c r="A265" s="35"/>
      <c r="B265" s="35"/>
      <c r="C265" s="44"/>
      <c r="D265" s="44"/>
      <c r="E265" s="38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35"/>
      <c r="R265" s="35"/>
      <c r="S265" s="35"/>
      <c r="T265" s="35"/>
      <c r="U265" s="35"/>
      <c r="V265" s="35"/>
      <c r="W265" s="35"/>
      <c r="X265" s="35"/>
      <c r="Y265" s="36"/>
      <c r="Z265" s="35"/>
      <c r="AA265" s="44"/>
      <c r="AB265" s="35"/>
    </row>
    <row r="266" spans="1:28" ht="13.5" customHeight="1">
      <c r="A266" s="35"/>
      <c r="B266" s="35"/>
      <c r="C266" s="44"/>
      <c r="D266" s="44"/>
      <c r="E266" s="38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35"/>
      <c r="R266" s="35"/>
      <c r="S266" s="35"/>
      <c r="T266" s="35"/>
      <c r="U266" s="35"/>
      <c r="V266" s="35"/>
      <c r="W266" s="35"/>
      <c r="X266" s="35"/>
      <c r="Y266" s="36"/>
      <c r="Z266" s="35"/>
      <c r="AA266" s="44"/>
      <c r="AB266" s="35"/>
    </row>
    <row r="267" spans="1:28" ht="13.5" customHeight="1">
      <c r="A267" s="35"/>
      <c r="B267" s="35"/>
      <c r="C267" s="44"/>
      <c r="D267" s="44"/>
      <c r="E267" s="38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35"/>
      <c r="R267" s="35"/>
      <c r="S267" s="35"/>
      <c r="T267" s="35"/>
      <c r="U267" s="35"/>
      <c r="V267" s="35"/>
      <c r="W267" s="35"/>
      <c r="X267" s="35"/>
      <c r="Y267" s="36"/>
      <c r="Z267" s="35"/>
      <c r="AA267" s="44"/>
      <c r="AB267" s="35"/>
    </row>
    <row r="268" spans="1:28" ht="13.5" customHeight="1">
      <c r="A268" s="35"/>
      <c r="B268" s="35"/>
      <c r="C268" s="44"/>
      <c r="D268" s="44"/>
      <c r="E268" s="38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35"/>
      <c r="R268" s="35"/>
      <c r="S268" s="35"/>
      <c r="T268" s="35"/>
      <c r="U268" s="35"/>
      <c r="V268" s="35"/>
      <c r="W268" s="35"/>
      <c r="X268" s="35"/>
      <c r="Y268" s="36"/>
      <c r="Z268" s="35"/>
      <c r="AA268" s="44"/>
      <c r="AB268" s="35"/>
    </row>
    <row r="269" spans="1:28" ht="13.5" customHeight="1">
      <c r="A269" s="35"/>
      <c r="B269" s="35"/>
      <c r="C269" s="44"/>
      <c r="D269" s="44"/>
      <c r="E269" s="38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35"/>
      <c r="R269" s="35"/>
      <c r="S269" s="35"/>
      <c r="T269" s="35"/>
      <c r="U269" s="35"/>
      <c r="V269" s="35"/>
      <c r="W269" s="35"/>
      <c r="X269" s="35"/>
      <c r="Y269" s="36"/>
      <c r="Z269" s="35"/>
      <c r="AA269" s="44"/>
      <c r="AB269" s="35"/>
    </row>
    <row r="270" spans="1:28" ht="13.5" customHeight="1">
      <c r="A270" s="35"/>
      <c r="B270" s="35"/>
      <c r="C270" s="44"/>
      <c r="D270" s="44"/>
      <c r="E270" s="38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35"/>
      <c r="R270" s="35"/>
      <c r="S270" s="35"/>
      <c r="T270" s="35"/>
      <c r="U270" s="35"/>
      <c r="V270" s="35"/>
      <c r="W270" s="35"/>
      <c r="X270" s="35"/>
      <c r="Y270" s="36"/>
      <c r="Z270" s="35"/>
      <c r="AA270" s="44"/>
      <c r="AB270" s="35"/>
    </row>
    <row r="271" spans="1:28" ht="13.5" customHeight="1">
      <c r="A271" s="35"/>
      <c r="B271" s="35"/>
      <c r="C271" s="44"/>
      <c r="D271" s="44"/>
      <c r="E271" s="38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35"/>
      <c r="R271" s="35"/>
      <c r="S271" s="35"/>
      <c r="T271" s="35"/>
      <c r="U271" s="35"/>
      <c r="V271" s="35"/>
      <c r="W271" s="35"/>
      <c r="X271" s="35"/>
      <c r="Y271" s="36"/>
      <c r="Z271" s="35"/>
      <c r="AA271" s="44"/>
      <c r="AB271" s="35"/>
    </row>
    <row r="272" spans="1:28" ht="13.5" customHeight="1">
      <c r="A272" s="35"/>
      <c r="B272" s="35"/>
      <c r="C272" s="44"/>
      <c r="D272" s="44"/>
      <c r="E272" s="38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35"/>
      <c r="R272" s="35"/>
      <c r="S272" s="35"/>
      <c r="T272" s="35"/>
      <c r="U272" s="35"/>
      <c r="V272" s="35"/>
      <c r="W272" s="35"/>
      <c r="X272" s="35"/>
      <c r="Y272" s="36"/>
      <c r="Z272" s="35"/>
      <c r="AA272" s="44"/>
      <c r="AB272" s="35"/>
    </row>
    <row r="273" spans="1:28" ht="13.5" customHeight="1">
      <c r="A273" s="35"/>
      <c r="B273" s="35"/>
      <c r="C273" s="44"/>
      <c r="D273" s="44"/>
      <c r="E273" s="38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35"/>
      <c r="R273" s="35"/>
      <c r="S273" s="35"/>
      <c r="T273" s="35"/>
      <c r="U273" s="35"/>
      <c r="V273" s="35"/>
      <c r="W273" s="35"/>
      <c r="X273" s="35"/>
      <c r="Y273" s="36"/>
      <c r="Z273" s="35"/>
      <c r="AA273" s="44"/>
      <c r="AB273" s="35"/>
    </row>
    <row r="274" spans="1:28" ht="13.5" customHeight="1">
      <c r="A274" s="35"/>
      <c r="B274" s="35"/>
      <c r="C274" s="44"/>
      <c r="D274" s="44"/>
      <c r="E274" s="38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35"/>
      <c r="R274" s="35"/>
      <c r="S274" s="35"/>
      <c r="T274" s="35"/>
      <c r="U274" s="35"/>
      <c r="V274" s="35"/>
      <c r="W274" s="35"/>
      <c r="X274" s="35"/>
      <c r="Y274" s="36"/>
      <c r="Z274" s="35"/>
      <c r="AA274" s="44"/>
      <c r="AB274" s="35"/>
    </row>
    <row r="275" spans="1:28" ht="13.5" customHeight="1">
      <c r="A275" s="35"/>
      <c r="B275" s="35"/>
      <c r="C275" s="44"/>
      <c r="D275" s="44"/>
      <c r="E275" s="38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35"/>
      <c r="R275" s="35"/>
      <c r="S275" s="35"/>
      <c r="T275" s="35"/>
      <c r="U275" s="35"/>
      <c r="V275" s="35"/>
      <c r="W275" s="35"/>
      <c r="X275" s="35"/>
      <c r="Y275" s="36"/>
      <c r="Z275" s="35"/>
      <c r="AA275" s="44"/>
      <c r="AB275" s="35"/>
    </row>
    <row r="276" spans="1:28" ht="13.5" customHeight="1">
      <c r="A276" s="35"/>
      <c r="B276" s="35"/>
      <c r="C276" s="44"/>
      <c r="D276" s="44"/>
      <c r="E276" s="38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35"/>
      <c r="R276" s="35"/>
      <c r="S276" s="35"/>
      <c r="T276" s="35"/>
      <c r="U276" s="35"/>
      <c r="V276" s="35"/>
      <c r="W276" s="35"/>
      <c r="X276" s="35"/>
      <c r="Y276" s="36"/>
      <c r="Z276" s="35"/>
      <c r="AA276" s="44"/>
      <c r="AB276" s="35"/>
    </row>
    <row r="277" spans="1:28" ht="13.5" customHeight="1">
      <c r="A277" s="35"/>
      <c r="B277" s="35"/>
      <c r="C277" s="44"/>
      <c r="D277" s="44"/>
      <c r="E277" s="38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35"/>
      <c r="R277" s="35"/>
      <c r="S277" s="35"/>
      <c r="T277" s="35"/>
      <c r="U277" s="35"/>
      <c r="V277" s="35"/>
      <c r="W277" s="35"/>
      <c r="X277" s="35"/>
      <c r="Y277" s="36"/>
      <c r="Z277" s="35"/>
      <c r="AA277" s="44"/>
      <c r="AB277" s="35"/>
    </row>
    <row r="278" spans="1:28" ht="13.5" customHeight="1">
      <c r="A278" s="35"/>
      <c r="B278" s="35"/>
      <c r="C278" s="44"/>
      <c r="D278" s="44"/>
      <c r="E278" s="38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35"/>
      <c r="R278" s="35"/>
      <c r="S278" s="35"/>
      <c r="T278" s="35"/>
      <c r="U278" s="35"/>
      <c r="V278" s="35"/>
      <c r="W278" s="35"/>
      <c r="X278" s="35"/>
      <c r="Y278" s="36"/>
      <c r="Z278" s="35"/>
      <c r="AA278" s="44"/>
      <c r="AB278" s="35"/>
    </row>
    <row r="279" spans="1:28" ht="13.5" customHeight="1">
      <c r="A279" s="35"/>
      <c r="B279" s="35"/>
      <c r="C279" s="44"/>
      <c r="D279" s="44"/>
      <c r="E279" s="38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35"/>
      <c r="R279" s="35"/>
      <c r="S279" s="35"/>
      <c r="T279" s="35"/>
      <c r="U279" s="35"/>
      <c r="V279" s="35"/>
      <c r="W279" s="35"/>
      <c r="X279" s="35"/>
      <c r="Y279" s="36"/>
      <c r="Z279" s="35"/>
      <c r="AA279" s="44"/>
      <c r="AB279" s="35"/>
    </row>
    <row r="280" spans="1:28" ht="13.5" customHeight="1">
      <c r="A280" s="35"/>
      <c r="B280" s="35"/>
      <c r="C280" s="44"/>
      <c r="D280" s="44"/>
      <c r="E280" s="38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35"/>
      <c r="R280" s="35"/>
      <c r="S280" s="35"/>
      <c r="T280" s="35"/>
      <c r="U280" s="35"/>
      <c r="V280" s="35"/>
      <c r="W280" s="35"/>
      <c r="X280" s="35"/>
      <c r="Y280" s="36"/>
      <c r="Z280" s="35"/>
      <c r="AA280" s="44"/>
      <c r="AB280" s="35"/>
    </row>
    <row r="281" spans="1:28" ht="13.5" customHeight="1">
      <c r="A281" s="35"/>
      <c r="B281" s="35"/>
      <c r="C281" s="44"/>
      <c r="D281" s="44"/>
      <c r="E281" s="38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35"/>
      <c r="R281" s="35"/>
      <c r="S281" s="35"/>
      <c r="T281" s="35"/>
      <c r="U281" s="35"/>
      <c r="V281" s="35"/>
      <c r="W281" s="35"/>
      <c r="X281" s="35"/>
      <c r="Y281" s="36"/>
      <c r="Z281" s="35"/>
      <c r="AA281" s="44"/>
      <c r="AB281" s="35"/>
    </row>
    <row r="282" spans="1:28" ht="13.5" customHeight="1">
      <c r="A282" s="35"/>
      <c r="B282" s="35"/>
      <c r="C282" s="44"/>
      <c r="D282" s="44"/>
      <c r="E282" s="38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35"/>
      <c r="R282" s="35"/>
      <c r="S282" s="35"/>
      <c r="T282" s="35"/>
      <c r="U282" s="35"/>
      <c r="V282" s="35"/>
      <c r="W282" s="35"/>
      <c r="X282" s="35"/>
      <c r="Y282" s="36"/>
      <c r="Z282" s="35"/>
      <c r="AA282" s="44"/>
      <c r="AB282" s="35"/>
    </row>
    <row r="283" spans="1:28" ht="13.5" customHeight="1">
      <c r="A283" s="35"/>
      <c r="B283" s="35"/>
      <c r="C283" s="44"/>
      <c r="D283" s="44"/>
      <c r="E283" s="38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35"/>
      <c r="R283" s="35"/>
      <c r="S283" s="35"/>
      <c r="T283" s="35"/>
      <c r="U283" s="35"/>
      <c r="V283" s="35"/>
      <c r="W283" s="35"/>
      <c r="X283" s="35"/>
      <c r="Y283" s="36"/>
      <c r="Z283" s="35"/>
      <c r="AA283" s="44"/>
      <c r="AB283" s="35"/>
    </row>
    <row r="284" spans="1:28" ht="13.5" customHeight="1">
      <c r="A284" s="35"/>
      <c r="B284" s="35"/>
      <c r="C284" s="44"/>
      <c r="D284" s="44"/>
      <c r="E284" s="38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35"/>
      <c r="R284" s="35"/>
      <c r="S284" s="35"/>
      <c r="T284" s="35"/>
      <c r="U284" s="35"/>
      <c r="V284" s="35"/>
      <c r="W284" s="35"/>
      <c r="X284" s="35"/>
      <c r="Y284" s="36"/>
      <c r="Z284" s="35"/>
      <c r="AA284" s="44"/>
      <c r="AB284" s="35"/>
    </row>
    <row r="285" spans="1:28" ht="13.5" customHeight="1">
      <c r="A285" s="35"/>
      <c r="B285" s="35"/>
      <c r="C285" s="44"/>
      <c r="D285" s="44"/>
      <c r="E285" s="38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35"/>
      <c r="R285" s="35"/>
      <c r="S285" s="35"/>
      <c r="T285" s="35"/>
      <c r="U285" s="35"/>
      <c r="V285" s="35"/>
      <c r="W285" s="35"/>
      <c r="X285" s="35"/>
      <c r="Y285" s="36"/>
      <c r="Z285" s="35"/>
      <c r="AA285" s="44"/>
      <c r="AB285" s="35"/>
    </row>
    <row r="286" spans="1:28" ht="13.5" customHeight="1">
      <c r="A286" s="35"/>
      <c r="B286" s="35"/>
      <c r="C286" s="44"/>
      <c r="D286" s="44"/>
      <c r="E286" s="38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35"/>
      <c r="R286" s="35"/>
      <c r="S286" s="35"/>
      <c r="T286" s="35"/>
      <c r="U286" s="35"/>
      <c r="V286" s="35"/>
      <c r="W286" s="35"/>
      <c r="X286" s="35"/>
      <c r="Y286" s="36"/>
      <c r="Z286" s="35"/>
      <c r="AA286" s="44"/>
      <c r="AB286" s="35"/>
    </row>
    <row r="287" spans="1:28" ht="13.5" customHeight="1">
      <c r="A287" s="35"/>
      <c r="B287" s="35"/>
      <c r="C287" s="44"/>
      <c r="D287" s="44"/>
      <c r="E287" s="38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35"/>
      <c r="R287" s="35"/>
      <c r="S287" s="35"/>
      <c r="T287" s="35"/>
      <c r="U287" s="35"/>
      <c r="V287" s="35"/>
      <c r="W287" s="35"/>
      <c r="X287" s="35"/>
      <c r="Y287" s="36"/>
      <c r="Z287" s="35"/>
      <c r="AA287" s="44"/>
      <c r="AB287" s="35"/>
    </row>
    <row r="288" spans="1:28" ht="13.5" customHeight="1">
      <c r="A288" s="35"/>
      <c r="B288" s="35"/>
      <c r="C288" s="44"/>
      <c r="D288" s="44"/>
      <c r="E288" s="38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35"/>
      <c r="R288" s="35"/>
      <c r="S288" s="35"/>
      <c r="T288" s="35"/>
      <c r="U288" s="35"/>
      <c r="V288" s="35"/>
      <c r="W288" s="35"/>
      <c r="X288" s="35"/>
      <c r="Y288" s="36"/>
      <c r="Z288" s="35"/>
      <c r="AA288" s="44"/>
      <c r="AB288" s="35"/>
    </row>
    <row r="289" spans="1:28" ht="13.5" customHeight="1">
      <c r="A289" s="35"/>
      <c r="B289" s="35"/>
      <c r="C289" s="44"/>
      <c r="D289" s="44"/>
      <c r="E289" s="38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35"/>
      <c r="R289" s="35"/>
      <c r="S289" s="35"/>
      <c r="T289" s="35"/>
      <c r="U289" s="35"/>
      <c r="V289" s="35"/>
      <c r="W289" s="35"/>
      <c r="X289" s="35"/>
      <c r="Y289" s="36"/>
      <c r="Z289" s="35"/>
      <c r="AA289" s="44"/>
      <c r="AB289" s="35"/>
    </row>
    <row r="290" spans="1:28" ht="13.5" customHeight="1">
      <c r="A290" s="35"/>
      <c r="B290" s="35"/>
      <c r="C290" s="44"/>
      <c r="D290" s="44"/>
      <c r="E290" s="38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35"/>
      <c r="R290" s="35"/>
      <c r="S290" s="35"/>
      <c r="T290" s="35"/>
      <c r="U290" s="35"/>
      <c r="V290" s="35"/>
      <c r="W290" s="35"/>
      <c r="X290" s="35"/>
      <c r="Y290" s="36"/>
      <c r="Z290" s="35"/>
      <c r="AA290" s="44"/>
      <c r="AB290" s="35"/>
    </row>
    <row r="291" spans="1:28" ht="13.5" customHeight="1">
      <c r="A291" s="35"/>
      <c r="B291" s="35"/>
      <c r="C291" s="44"/>
      <c r="D291" s="44"/>
      <c r="E291" s="38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35"/>
      <c r="R291" s="35"/>
      <c r="S291" s="35"/>
      <c r="T291" s="35"/>
      <c r="U291" s="35"/>
      <c r="V291" s="35"/>
      <c r="W291" s="35"/>
      <c r="X291" s="35"/>
      <c r="Y291" s="36"/>
      <c r="Z291" s="35"/>
      <c r="AA291" s="44"/>
      <c r="AB291" s="35"/>
    </row>
    <row r="292" spans="1:28" ht="13.5" customHeight="1">
      <c r="A292" s="35"/>
      <c r="B292" s="35"/>
      <c r="C292" s="44"/>
      <c r="D292" s="44"/>
      <c r="E292" s="38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35"/>
      <c r="R292" s="35"/>
      <c r="S292" s="35"/>
      <c r="T292" s="35"/>
      <c r="U292" s="35"/>
      <c r="V292" s="35"/>
      <c r="W292" s="35"/>
      <c r="X292" s="35"/>
      <c r="Y292" s="36"/>
      <c r="Z292" s="35"/>
      <c r="AA292" s="44"/>
      <c r="AB292" s="35"/>
    </row>
    <row r="293" spans="1:28" ht="13.5" customHeight="1">
      <c r="A293" s="35"/>
      <c r="B293" s="35"/>
      <c r="C293" s="44"/>
      <c r="D293" s="44"/>
      <c r="E293" s="38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35"/>
      <c r="R293" s="35"/>
      <c r="S293" s="35"/>
      <c r="T293" s="35"/>
      <c r="U293" s="35"/>
      <c r="V293" s="35"/>
      <c r="W293" s="35"/>
      <c r="X293" s="35"/>
      <c r="Y293" s="36"/>
      <c r="Z293" s="35"/>
      <c r="AA293" s="44"/>
      <c r="AB293" s="35"/>
    </row>
    <row r="294" spans="1:28" ht="13.5" customHeight="1">
      <c r="A294" s="35"/>
      <c r="B294" s="35"/>
      <c r="C294" s="44"/>
      <c r="D294" s="44"/>
      <c r="E294" s="38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35"/>
      <c r="R294" s="35"/>
      <c r="S294" s="35"/>
      <c r="T294" s="35"/>
      <c r="U294" s="35"/>
      <c r="V294" s="35"/>
      <c r="W294" s="35"/>
      <c r="X294" s="35"/>
      <c r="Y294" s="36"/>
      <c r="Z294" s="35"/>
      <c r="AA294" s="44"/>
      <c r="AB294" s="35"/>
    </row>
    <row r="295" spans="1:28" ht="13.5" customHeight="1">
      <c r="A295" s="35"/>
      <c r="B295" s="35"/>
      <c r="C295" s="44"/>
      <c r="D295" s="44"/>
      <c r="E295" s="38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35"/>
      <c r="R295" s="35"/>
      <c r="S295" s="35"/>
      <c r="T295" s="35"/>
      <c r="U295" s="35"/>
      <c r="V295" s="35"/>
      <c r="W295" s="35"/>
      <c r="X295" s="35"/>
      <c r="Y295" s="36"/>
      <c r="Z295" s="35"/>
      <c r="AA295" s="44"/>
      <c r="AB295" s="35"/>
    </row>
    <row r="296" spans="1:28" ht="13.5" customHeight="1">
      <c r="A296" s="35"/>
      <c r="B296" s="35"/>
      <c r="C296" s="44"/>
      <c r="D296" s="44"/>
      <c r="E296" s="38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35"/>
      <c r="R296" s="35"/>
      <c r="S296" s="35"/>
      <c r="T296" s="35"/>
      <c r="U296" s="35"/>
      <c r="V296" s="35"/>
      <c r="W296" s="35"/>
      <c r="X296" s="35"/>
      <c r="Y296" s="36"/>
      <c r="Z296" s="35"/>
      <c r="AA296" s="44"/>
      <c r="AB296" s="35"/>
    </row>
    <row r="297" spans="1:28" ht="13.5" customHeight="1">
      <c r="A297" s="35"/>
      <c r="B297" s="35"/>
      <c r="C297" s="44"/>
      <c r="D297" s="44"/>
      <c r="E297" s="38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35"/>
      <c r="R297" s="35"/>
      <c r="S297" s="35"/>
      <c r="T297" s="35"/>
      <c r="U297" s="35"/>
      <c r="V297" s="35"/>
      <c r="W297" s="35"/>
      <c r="X297" s="35"/>
      <c r="Y297" s="36"/>
      <c r="Z297" s="35"/>
      <c r="AA297" s="44"/>
      <c r="AB297" s="35"/>
    </row>
    <row r="298" spans="1:28" ht="13.5" customHeight="1">
      <c r="A298" s="35"/>
      <c r="B298" s="35"/>
      <c r="C298" s="44"/>
      <c r="D298" s="44"/>
      <c r="E298" s="38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35"/>
      <c r="R298" s="35"/>
      <c r="S298" s="35"/>
      <c r="T298" s="35"/>
      <c r="U298" s="35"/>
      <c r="V298" s="35"/>
      <c r="W298" s="35"/>
      <c r="X298" s="35"/>
      <c r="Y298" s="36"/>
      <c r="Z298" s="35"/>
      <c r="AA298" s="44"/>
      <c r="AB298" s="35"/>
    </row>
    <row r="299" spans="1:28" ht="13.5" customHeight="1">
      <c r="A299" s="35"/>
      <c r="B299" s="35"/>
      <c r="C299" s="44"/>
      <c r="D299" s="44"/>
      <c r="E299" s="38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35"/>
      <c r="R299" s="35"/>
      <c r="S299" s="35"/>
      <c r="T299" s="35"/>
      <c r="U299" s="35"/>
      <c r="V299" s="35"/>
      <c r="W299" s="35"/>
      <c r="X299" s="35"/>
      <c r="Y299" s="36"/>
      <c r="Z299" s="35"/>
      <c r="AA299" s="44"/>
      <c r="AB299" s="35"/>
    </row>
    <row r="300" spans="1:28" ht="13.5" customHeight="1">
      <c r="A300" s="35"/>
      <c r="B300" s="35"/>
      <c r="C300" s="44"/>
      <c r="D300" s="44"/>
      <c r="E300" s="38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35"/>
      <c r="R300" s="35"/>
      <c r="S300" s="35"/>
      <c r="T300" s="35"/>
      <c r="U300" s="35"/>
      <c r="V300" s="35"/>
      <c r="W300" s="35"/>
      <c r="X300" s="35"/>
      <c r="Y300" s="36"/>
      <c r="Z300" s="35"/>
      <c r="AA300" s="44"/>
      <c r="AB300" s="35"/>
    </row>
    <row r="301" spans="1:28" ht="13.5" customHeight="1">
      <c r="A301" s="35"/>
      <c r="B301" s="35"/>
      <c r="C301" s="44"/>
      <c r="D301" s="44"/>
      <c r="E301" s="38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35"/>
      <c r="R301" s="35"/>
      <c r="S301" s="35"/>
      <c r="T301" s="35"/>
      <c r="U301" s="35"/>
      <c r="V301" s="35"/>
      <c r="W301" s="35"/>
      <c r="X301" s="35"/>
      <c r="Y301" s="36"/>
      <c r="Z301" s="35"/>
      <c r="AA301" s="44"/>
      <c r="AB301" s="35"/>
    </row>
    <row r="302" spans="1:28" ht="13.5" customHeight="1">
      <c r="A302" s="35"/>
      <c r="B302" s="35"/>
      <c r="C302" s="44"/>
      <c r="D302" s="44"/>
      <c r="E302" s="38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35"/>
      <c r="R302" s="35"/>
      <c r="S302" s="35"/>
      <c r="T302" s="35"/>
      <c r="U302" s="35"/>
      <c r="V302" s="35"/>
      <c r="W302" s="35"/>
      <c r="X302" s="35"/>
      <c r="Y302" s="36"/>
      <c r="Z302" s="35"/>
      <c r="AA302" s="44"/>
      <c r="AB302" s="35"/>
    </row>
    <row r="303" spans="1:28" ht="13.5" customHeight="1">
      <c r="A303" s="35"/>
      <c r="B303" s="35"/>
      <c r="C303" s="44"/>
      <c r="D303" s="44"/>
      <c r="E303" s="38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35"/>
      <c r="R303" s="35"/>
      <c r="S303" s="35"/>
      <c r="T303" s="35"/>
      <c r="U303" s="35"/>
      <c r="V303" s="35"/>
      <c r="W303" s="35"/>
      <c r="X303" s="35"/>
      <c r="Y303" s="36"/>
      <c r="Z303" s="35"/>
      <c r="AA303" s="44"/>
      <c r="AB303" s="35"/>
    </row>
    <row r="304" spans="1:28" ht="13.5" customHeight="1">
      <c r="A304" s="35"/>
      <c r="B304" s="35"/>
      <c r="C304" s="44"/>
      <c r="D304" s="44"/>
      <c r="E304" s="38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35"/>
      <c r="R304" s="35"/>
      <c r="S304" s="35"/>
      <c r="T304" s="35"/>
      <c r="U304" s="35"/>
      <c r="V304" s="35"/>
      <c r="W304" s="35"/>
      <c r="X304" s="35"/>
      <c r="Y304" s="36"/>
      <c r="Z304" s="35"/>
      <c r="AA304" s="44"/>
      <c r="AB304" s="35"/>
    </row>
    <row r="305" spans="1:28" ht="13.5" customHeight="1">
      <c r="A305" s="35"/>
      <c r="B305" s="35"/>
      <c r="C305" s="44"/>
      <c r="D305" s="44"/>
      <c r="E305" s="38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35"/>
      <c r="R305" s="35"/>
      <c r="S305" s="35"/>
      <c r="T305" s="35"/>
      <c r="U305" s="35"/>
      <c r="V305" s="35"/>
      <c r="W305" s="35"/>
      <c r="X305" s="35"/>
      <c r="Y305" s="36"/>
      <c r="Z305" s="35"/>
      <c r="AA305" s="44"/>
      <c r="AB305" s="35"/>
    </row>
    <row r="306" spans="1:28" ht="13.5" customHeight="1">
      <c r="A306" s="35"/>
      <c r="B306" s="35"/>
      <c r="C306" s="44"/>
      <c r="D306" s="44"/>
      <c r="E306" s="38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35"/>
      <c r="R306" s="35"/>
      <c r="S306" s="35"/>
      <c r="T306" s="35"/>
      <c r="U306" s="35"/>
      <c r="V306" s="35"/>
      <c r="W306" s="35"/>
      <c r="X306" s="35"/>
      <c r="Y306" s="36"/>
      <c r="Z306" s="35"/>
      <c r="AA306" s="44"/>
      <c r="AB306" s="35"/>
    </row>
    <row r="307" spans="1:28" ht="13.5" customHeight="1">
      <c r="A307" s="35"/>
      <c r="B307" s="35"/>
      <c r="C307" s="44"/>
      <c r="D307" s="44"/>
      <c r="E307" s="38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35"/>
      <c r="R307" s="35"/>
      <c r="S307" s="35"/>
      <c r="T307" s="35"/>
      <c r="U307" s="35"/>
      <c r="V307" s="35"/>
      <c r="W307" s="35"/>
      <c r="X307" s="35"/>
      <c r="Y307" s="36"/>
      <c r="Z307" s="35"/>
      <c r="AA307" s="44"/>
      <c r="AB307" s="35"/>
    </row>
    <row r="308" spans="1:28" ht="13.5" customHeight="1">
      <c r="A308" s="35"/>
      <c r="B308" s="35"/>
      <c r="C308" s="44"/>
      <c r="D308" s="44"/>
      <c r="E308" s="38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35"/>
      <c r="R308" s="35"/>
      <c r="S308" s="35"/>
      <c r="T308" s="35"/>
      <c r="U308" s="35"/>
      <c r="V308" s="35"/>
      <c r="W308" s="35"/>
      <c r="X308" s="35"/>
      <c r="Y308" s="36"/>
      <c r="Z308" s="35"/>
      <c r="AA308" s="44"/>
      <c r="AB308" s="35"/>
    </row>
    <row r="309" spans="1:28" ht="13.5" customHeight="1">
      <c r="A309" s="35"/>
      <c r="B309" s="35"/>
      <c r="C309" s="44"/>
      <c r="D309" s="44"/>
      <c r="E309" s="38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35"/>
      <c r="R309" s="35"/>
      <c r="S309" s="35"/>
      <c r="T309" s="35"/>
      <c r="U309" s="35"/>
      <c r="V309" s="35"/>
      <c r="W309" s="35"/>
      <c r="X309" s="35"/>
      <c r="Y309" s="36"/>
      <c r="Z309" s="35"/>
      <c r="AA309" s="44"/>
      <c r="AB309" s="35"/>
    </row>
    <row r="310" spans="1:28" ht="13.5" customHeight="1">
      <c r="A310" s="35"/>
      <c r="B310" s="35"/>
      <c r="C310" s="44"/>
      <c r="D310" s="44"/>
      <c r="E310" s="38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35"/>
      <c r="R310" s="35"/>
      <c r="S310" s="35"/>
      <c r="T310" s="35"/>
      <c r="U310" s="35"/>
      <c r="V310" s="35"/>
      <c r="W310" s="35"/>
      <c r="X310" s="35"/>
      <c r="Y310" s="36"/>
      <c r="Z310" s="35"/>
      <c r="AA310" s="44"/>
      <c r="AB310" s="35"/>
    </row>
    <row r="311" spans="1:28" ht="13.5" customHeight="1">
      <c r="A311" s="35"/>
      <c r="B311" s="35"/>
      <c r="C311" s="44"/>
      <c r="D311" s="44"/>
      <c r="E311" s="38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35"/>
      <c r="R311" s="35"/>
      <c r="S311" s="35"/>
      <c r="T311" s="35"/>
      <c r="U311" s="35"/>
      <c r="V311" s="35"/>
      <c r="W311" s="35"/>
      <c r="X311" s="35"/>
      <c r="Y311" s="36"/>
      <c r="Z311" s="35"/>
      <c r="AA311" s="44"/>
      <c r="AB311" s="35"/>
    </row>
    <row r="312" spans="1:28" ht="13.5" customHeight="1">
      <c r="A312" s="35"/>
      <c r="B312" s="35"/>
      <c r="C312" s="44"/>
      <c r="D312" s="44"/>
      <c r="E312" s="38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35"/>
      <c r="R312" s="35"/>
      <c r="S312" s="35"/>
      <c r="T312" s="35"/>
      <c r="U312" s="35"/>
      <c r="V312" s="35"/>
      <c r="W312" s="35"/>
      <c r="X312" s="35"/>
      <c r="Y312" s="36"/>
      <c r="Z312" s="35"/>
      <c r="AA312" s="44"/>
      <c r="AB312" s="35"/>
    </row>
    <row r="313" spans="1:28" ht="13.5" customHeight="1">
      <c r="A313" s="35"/>
      <c r="B313" s="35"/>
      <c r="C313" s="44"/>
      <c r="D313" s="44"/>
      <c r="E313" s="38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35"/>
      <c r="R313" s="35"/>
      <c r="S313" s="35"/>
      <c r="T313" s="35"/>
      <c r="U313" s="35"/>
      <c r="V313" s="35"/>
      <c r="W313" s="35"/>
      <c r="X313" s="35"/>
      <c r="Y313" s="36"/>
      <c r="Z313" s="35"/>
      <c r="AA313" s="44"/>
      <c r="AB313" s="35"/>
    </row>
    <row r="314" spans="1:28" ht="13.5" customHeight="1">
      <c r="A314" s="35"/>
      <c r="B314" s="35"/>
      <c r="C314" s="44"/>
      <c r="D314" s="44"/>
      <c r="E314" s="38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35"/>
      <c r="R314" s="35"/>
      <c r="S314" s="35"/>
      <c r="T314" s="35"/>
      <c r="U314" s="35"/>
      <c r="V314" s="35"/>
      <c r="W314" s="35"/>
      <c r="X314" s="35"/>
      <c r="Y314" s="36"/>
      <c r="Z314" s="35"/>
      <c r="AA314" s="44"/>
      <c r="AB314" s="35"/>
    </row>
    <row r="315" spans="1:28" ht="13.5" customHeight="1">
      <c r="A315" s="35"/>
      <c r="B315" s="35"/>
      <c r="C315" s="44"/>
      <c r="D315" s="44"/>
      <c r="E315" s="38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35"/>
      <c r="R315" s="35"/>
      <c r="S315" s="35"/>
      <c r="T315" s="35"/>
      <c r="U315" s="35"/>
      <c r="V315" s="35"/>
      <c r="W315" s="35"/>
      <c r="X315" s="35"/>
      <c r="Y315" s="36"/>
      <c r="Z315" s="35"/>
      <c r="AA315" s="44"/>
      <c r="AB315" s="35"/>
    </row>
    <row r="316" spans="1:28" ht="13.5" customHeight="1">
      <c r="A316" s="35"/>
      <c r="B316" s="35"/>
      <c r="C316" s="44"/>
      <c r="D316" s="44"/>
      <c r="E316" s="38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35"/>
      <c r="R316" s="35"/>
      <c r="S316" s="35"/>
      <c r="T316" s="35"/>
      <c r="U316" s="35"/>
      <c r="V316" s="35"/>
      <c r="W316" s="35"/>
      <c r="X316" s="35"/>
      <c r="Y316" s="36"/>
      <c r="Z316" s="35"/>
      <c r="AA316" s="44"/>
      <c r="AB316" s="35"/>
    </row>
    <row r="317" spans="1:28" ht="13.5" customHeight="1">
      <c r="A317" s="35"/>
      <c r="B317" s="35"/>
      <c r="C317" s="44"/>
      <c r="D317" s="44"/>
      <c r="E317" s="38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35"/>
      <c r="R317" s="35"/>
      <c r="S317" s="35"/>
      <c r="T317" s="35"/>
      <c r="U317" s="35"/>
      <c r="V317" s="35"/>
      <c r="W317" s="35"/>
      <c r="X317" s="35"/>
      <c r="Y317" s="36"/>
      <c r="Z317" s="35"/>
      <c r="AA317" s="44"/>
      <c r="AB317" s="35"/>
    </row>
    <row r="318" spans="1:28" ht="13.5" customHeight="1">
      <c r="A318" s="35"/>
      <c r="B318" s="35"/>
      <c r="C318" s="44"/>
      <c r="D318" s="44"/>
      <c r="E318" s="38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35"/>
      <c r="R318" s="35"/>
      <c r="S318" s="35"/>
      <c r="T318" s="35"/>
      <c r="U318" s="35"/>
      <c r="V318" s="35"/>
      <c r="W318" s="35"/>
      <c r="X318" s="35"/>
      <c r="Y318" s="36"/>
      <c r="Z318" s="35"/>
      <c r="AA318" s="44"/>
      <c r="AB318" s="35"/>
    </row>
    <row r="319" spans="1:28" ht="13.5" customHeight="1">
      <c r="A319" s="35"/>
      <c r="B319" s="35"/>
      <c r="C319" s="44"/>
      <c r="D319" s="44"/>
      <c r="E319" s="38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35"/>
      <c r="R319" s="35"/>
      <c r="S319" s="35"/>
      <c r="T319" s="35"/>
      <c r="U319" s="35"/>
      <c r="V319" s="35"/>
      <c r="W319" s="35"/>
      <c r="X319" s="35"/>
      <c r="Y319" s="36"/>
      <c r="Z319" s="35"/>
      <c r="AA319" s="44"/>
      <c r="AB319" s="35"/>
    </row>
    <row r="320" spans="1:28" ht="13.5" customHeight="1">
      <c r="A320" s="35"/>
      <c r="B320" s="35"/>
      <c r="C320" s="44"/>
      <c r="D320" s="44"/>
      <c r="E320" s="38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35"/>
      <c r="R320" s="35"/>
      <c r="S320" s="35"/>
      <c r="T320" s="35"/>
      <c r="U320" s="35"/>
      <c r="V320" s="35"/>
      <c r="W320" s="35"/>
      <c r="X320" s="35"/>
      <c r="Y320" s="36"/>
      <c r="Z320" s="35"/>
      <c r="AA320" s="44"/>
      <c r="AB320" s="35"/>
    </row>
    <row r="321" spans="1:28" ht="13.5" customHeight="1">
      <c r="A321" s="35"/>
      <c r="B321" s="35"/>
      <c r="C321" s="44"/>
      <c r="D321" s="44"/>
      <c r="E321" s="38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35"/>
      <c r="R321" s="35"/>
      <c r="S321" s="35"/>
      <c r="T321" s="35"/>
      <c r="U321" s="35"/>
      <c r="V321" s="35"/>
      <c r="W321" s="35"/>
      <c r="X321" s="35"/>
      <c r="Y321" s="36"/>
      <c r="Z321" s="35"/>
      <c r="AA321" s="44"/>
      <c r="AB321" s="35"/>
    </row>
    <row r="322" spans="1:28" ht="13.5" customHeight="1">
      <c r="A322" s="35"/>
      <c r="B322" s="35"/>
      <c r="C322" s="44"/>
      <c r="D322" s="44"/>
      <c r="E322" s="38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35"/>
      <c r="R322" s="35"/>
      <c r="S322" s="35"/>
      <c r="T322" s="35"/>
      <c r="U322" s="35"/>
      <c r="V322" s="35"/>
      <c r="W322" s="35"/>
      <c r="X322" s="35"/>
      <c r="Y322" s="36"/>
      <c r="Z322" s="35"/>
      <c r="AA322" s="44"/>
      <c r="AB322" s="35"/>
    </row>
    <row r="323" spans="1:28" ht="13.5" customHeight="1">
      <c r="A323" s="35"/>
      <c r="B323" s="35"/>
      <c r="C323" s="44"/>
      <c r="D323" s="44"/>
      <c r="E323" s="38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35"/>
      <c r="R323" s="35"/>
      <c r="S323" s="35"/>
      <c r="T323" s="35"/>
      <c r="U323" s="35"/>
      <c r="V323" s="35"/>
      <c r="W323" s="35"/>
      <c r="X323" s="35"/>
      <c r="Y323" s="36"/>
      <c r="Z323" s="35"/>
      <c r="AA323" s="44"/>
      <c r="AB323" s="35"/>
    </row>
    <row r="324" spans="1:28" ht="13.5" customHeight="1">
      <c r="A324" s="35"/>
      <c r="B324" s="35"/>
      <c r="C324" s="44"/>
      <c r="D324" s="44"/>
      <c r="E324" s="38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35"/>
      <c r="R324" s="35"/>
      <c r="S324" s="35"/>
      <c r="T324" s="35"/>
      <c r="U324" s="35"/>
      <c r="V324" s="35"/>
      <c r="W324" s="35"/>
      <c r="X324" s="35"/>
      <c r="Y324" s="36"/>
      <c r="Z324" s="35"/>
      <c r="AA324" s="44"/>
      <c r="AB324" s="35"/>
    </row>
    <row r="325" spans="1:28" ht="13.5" customHeight="1">
      <c r="A325" s="35"/>
      <c r="B325" s="35"/>
      <c r="C325" s="44"/>
      <c r="D325" s="44"/>
      <c r="E325" s="38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35"/>
      <c r="R325" s="35"/>
      <c r="S325" s="35"/>
      <c r="T325" s="35"/>
      <c r="U325" s="35"/>
      <c r="V325" s="35"/>
      <c r="W325" s="35"/>
      <c r="X325" s="35"/>
      <c r="Y325" s="36"/>
      <c r="Z325" s="35"/>
      <c r="AA325" s="44"/>
      <c r="AB325" s="35"/>
    </row>
    <row r="326" spans="1:28" ht="13.5" customHeight="1">
      <c r="A326" s="35"/>
      <c r="B326" s="35"/>
      <c r="C326" s="44"/>
      <c r="D326" s="44"/>
      <c r="E326" s="38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35"/>
      <c r="R326" s="35"/>
      <c r="S326" s="35"/>
      <c r="T326" s="35"/>
      <c r="U326" s="35"/>
      <c r="V326" s="35"/>
      <c r="W326" s="35"/>
      <c r="X326" s="35"/>
      <c r="Y326" s="36"/>
      <c r="Z326" s="35"/>
      <c r="AA326" s="44"/>
      <c r="AB326" s="35"/>
    </row>
    <row r="327" spans="1:28" ht="13.5" customHeight="1">
      <c r="A327" s="35"/>
      <c r="B327" s="35"/>
      <c r="C327" s="44"/>
      <c r="D327" s="44"/>
      <c r="E327" s="38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35"/>
      <c r="R327" s="35"/>
      <c r="S327" s="35"/>
      <c r="T327" s="35"/>
      <c r="U327" s="35"/>
      <c r="V327" s="35"/>
      <c r="W327" s="35"/>
      <c r="X327" s="35"/>
      <c r="Y327" s="36"/>
      <c r="Z327" s="35"/>
      <c r="AA327" s="44"/>
      <c r="AB327" s="35"/>
    </row>
    <row r="328" spans="1:28" ht="13.5" customHeight="1">
      <c r="A328" s="35"/>
      <c r="B328" s="35"/>
      <c r="C328" s="44"/>
      <c r="D328" s="44"/>
      <c r="E328" s="38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35"/>
      <c r="R328" s="35"/>
      <c r="S328" s="35"/>
      <c r="T328" s="35"/>
      <c r="U328" s="35"/>
      <c r="V328" s="35"/>
      <c r="W328" s="35"/>
      <c r="X328" s="35"/>
      <c r="Y328" s="36"/>
      <c r="Z328" s="35"/>
      <c r="AA328" s="44"/>
      <c r="AB328" s="35"/>
    </row>
    <row r="329" spans="1:28" ht="13.5" customHeight="1">
      <c r="A329" s="35"/>
      <c r="B329" s="35"/>
      <c r="C329" s="44"/>
      <c r="D329" s="44"/>
      <c r="E329" s="38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35"/>
      <c r="R329" s="35"/>
      <c r="S329" s="35"/>
      <c r="T329" s="35"/>
      <c r="U329" s="35"/>
      <c r="V329" s="35"/>
      <c r="W329" s="35"/>
      <c r="X329" s="35"/>
      <c r="Y329" s="36"/>
      <c r="Z329" s="35"/>
      <c r="AA329" s="44"/>
      <c r="AB329" s="35"/>
    </row>
    <row r="330" spans="1:28" ht="13.5" customHeight="1">
      <c r="A330" s="35"/>
      <c r="B330" s="35"/>
      <c r="C330" s="44"/>
      <c r="D330" s="44"/>
      <c r="E330" s="38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35"/>
      <c r="R330" s="35"/>
      <c r="S330" s="35"/>
      <c r="T330" s="35"/>
      <c r="U330" s="35"/>
      <c r="V330" s="35"/>
      <c r="W330" s="35"/>
      <c r="X330" s="35"/>
      <c r="Y330" s="36"/>
      <c r="Z330" s="35"/>
      <c r="AA330" s="44"/>
      <c r="AB330" s="35"/>
    </row>
    <row r="331" spans="1:28" ht="13.5" customHeight="1">
      <c r="A331" s="35"/>
      <c r="B331" s="35"/>
      <c r="C331" s="44"/>
      <c r="D331" s="44"/>
      <c r="E331" s="38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35"/>
      <c r="R331" s="35"/>
      <c r="S331" s="35"/>
      <c r="T331" s="35"/>
      <c r="U331" s="35"/>
      <c r="V331" s="35"/>
      <c r="W331" s="35"/>
      <c r="X331" s="35"/>
      <c r="Y331" s="36"/>
      <c r="Z331" s="35"/>
      <c r="AA331" s="44"/>
      <c r="AB331" s="35"/>
    </row>
    <row r="332" spans="1:28" ht="13.5" customHeight="1">
      <c r="A332" s="35"/>
      <c r="B332" s="35"/>
      <c r="C332" s="44"/>
      <c r="D332" s="44"/>
      <c r="E332" s="38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35"/>
      <c r="R332" s="35"/>
      <c r="S332" s="35"/>
      <c r="T332" s="35"/>
      <c r="U332" s="35"/>
      <c r="V332" s="35"/>
      <c r="W332" s="35"/>
      <c r="X332" s="35"/>
      <c r="Y332" s="36"/>
      <c r="Z332" s="35"/>
      <c r="AA332" s="44"/>
      <c r="AB332" s="35"/>
    </row>
    <row r="333" spans="1:28" ht="13.5" customHeight="1">
      <c r="A333" s="35"/>
      <c r="B333" s="35"/>
      <c r="C333" s="44"/>
      <c r="D333" s="44"/>
      <c r="E333" s="38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35"/>
      <c r="R333" s="35"/>
      <c r="S333" s="35"/>
      <c r="T333" s="35"/>
      <c r="U333" s="35"/>
      <c r="V333" s="35"/>
      <c r="W333" s="35"/>
      <c r="X333" s="35"/>
      <c r="Y333" s="36"/>
      <c r="Z333" s="35"/>
      <c r="AA333" s="44"/>
      <c r="AB333" s="35"/>
    </row>
    <row r="334" spans="1:28" ht="13.5" customHeight="1">
      <c r="A334" s="35"/>
      <c r="B334" s="35"/>
      <c r="C334" s="44"/>
      <c r="D334" s="44"/>
      <c r="E334" s="38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35"/>
      <c r="R334" s="35"/>
      <c r="S334" s="35"/>
      <c r="T334" s="35"/>
      <c r="U334" s="35"/>
      <c r="V334" s="35"/>
      <c r="W334" s="35"/>
      <c r="X334" s="35"/>
      <c r="Y334" s="36"/>
      <c r="Z334" s="35"/>
      <c r="AA334" s="44"/>
      <c r="AB334" s="35"/>
    </row>
    <row r="335" spans="1:28" ht="13.5" customHeight="1">
      <c r="A335" s="35"/>
      <c r="B335" s="35"/>
      <c r="C335" s="44"/>
      <c r="D335" s="44"/>
      <c r="E335" s="38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35"/>
      <c r="R335" s="35"/>
      <c r="S335" s="35"/>
      <c r="T335" s="35"/>
      <c r="U335" s="35"/>
      <c r="V335" s="35"/>
      <c r="W335" s="35"/>
      <c r="X335" s="35"/>
      <c r="Y335" s="36"/>
      <c r="Z335" s="35"/>
      <c r="AA335" s="44"/>
      <c r="AB335" s="35"/>
    </row>
    <row r="336" spans="1:28" ht="13.5" customHeight="1">
      <c r="A336" s="35"/>
      <c r="B336" s="35"/>
      <c r="C336" s="44"/>
      <c r="D336" s="44"/>
      <c r="E336" s="38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35"/>
      <c r="R336" s="35"/>
      <c r="S336" s="35"/>
      <c r="T336" s="35"/>
      <c r="U336" s="35"/>
      <c r="V336" s="35"/>
      <c r="W336" s="35"/>
      <c r="X336" s="35"/>
      <c r="Y336" s="36"/>
      <c r="Z336" s="35"/>
      <c r="AA336" s="44"/>
      <c r="AB336" s="35"/>
    </row>
    <row r="337" spans="1:28" ht="13.5" customHeight="1">
      <c r="A337" s="35"/>
      <c r="B337" s="35"/>
      <c r="C337" s="44"/>
      <c r="D337" s="44"/>
      <c r="E337" s="38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35"/>
      <c r="R337" s="35"/>
      <c r="S337" s="35"/>
      <c r="T337" s="35"/>
      <c r="U337" s="35"/>
      <c r="V337" s="35"/>
      <c r="W337" s="35"/>
      <c r="X337" s="35"/>
      <c r="Y337" s="36"/>
      <c r="Z337" s="35"/>
      <c r="AA337" s="44"/>
      <c r="AB337" s="35"/>
    </row>
    <row r="338" spans="1:28" ht="13.5" customHeight="1">
      <c r="A338" s="35"/>
      <c r="B338" s="35"/>
      <c r="C338" s="44"/>
      <c r="D338" s="44"/>
      <c r="E338" s="38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35"/>
      <c r="R338" s="35"/>
      <c r="S338" s="35"/>
      <c r="T338" s="35"/>
      <c r="U338" s="35"/>
      <c r="V338" s="35"/>
      <c r="W338" s="35"/>
      <c r="X338" s="35"/>
      <c r="Y338" s="36"/>
      <c r="Z338" s="35"/>
      <c r="AA338" s="44"/>
      <c r="AB338" s="35"/>
    </row>
    <row r="339" spans="1:28" ht="13.5" customHeight="1">
      <c r="A339" s="35"/>
      <c r="B339" s="35"/>
      <c r="C339" s="44"/>
      <c r="D339" s="44"/>
      <c r="E339" s="38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35"/>
      <c r="R339" s="35"/>
      <c r="S339" s="35"/>
      <c r="T339" s="35"/>
      <c r="U339" s="35"/>
      <c r="V339" s="35"/>
      <c r="W339" s="35"/>
      <c r="X339" s="35"/>
      <c r="Y339" s="36"/>
      <c r="Z339" s="35"/>
      <c r="AA339" s="44"/>
      <c r="AB339" s="35"/>
    </row>
    <row r="340" spans="1:28" ht="13.5" customHeight="1">
      <c r="A340" s="35"/>
      <c r="B340" s="35"/>
      <c r="C340" s="44"/>
      <c r="D340" s="44"/>
      <c r="E340" s="38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35"/>
      <c r="R340" s="35"/>
      <c r="S340" s="35"/>
      <c r="T340" s="35"/>
      <c r="U340" s="35"/>
      <c r="V340" s="35"/>
      <c r="W340" s="35"/>
      <c r="X340" s="35"/>
      <c r="Y340" s="36"/>
      <c r="Z340" s="35"/>
      <c r="AA340" s="44"/>
      <c r="AB340" s="35"/>
    </row>
    <row r="341" spans="1:28" ht="13.5" customHeight="1">
      <c r="A341" s="35"/>
      <c r="B341" s="35"/>
      <c r="C341" s="44"/>
      <c r="D341" s="44"/>
      <c r="E341" s="38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35"/>
      <c r="R341" s="35"/>
      <c r="S341" s="35"/>
      <c r="T341" s="35"/>
      <c r="U341" s="35"/>
      <c r="V341" s="35"/>
      <c r="W341" s="35"/>
      <c r="X341" s="35"/>
      <c r="Y341" s="36"/>
      <c r="Z341" s="35"/>
      <c r="AA341" s="44"/>
      <c r="AB341" s="35"/>
    </row>
    <row r="342" spans="1:28" ht="13.5" customHeight="1">
      <c r="A342" s="35"/>
      <c r="B342" s="35"/>
      <c r="C342" s="44"/>
      <c r="D342" s="44"/>
      <c r="E342" s="38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35"/>
      <c r="R342" s="35"/>
      <c r="S342" s="35"/>
      <c r="T342" s="35"/>
      <c r="U342" s="35"/>
      <c r="V342" s="35"/>
      <c r="W342" s="35"/>
      <c r="X342" s="35"/>
      <c r="Y342" s="36"/>
      <c r="Z342" s="35"/>
      <c r="AA342" s="44"/>
      <c r="AB342" s="35"/>
    </row>
    <row r="343" spans="1:28" ht="13.5" customHeight="1">
      <c r="A343" s="35"/>
      <c r="B343" s="35"/>
      <c r="C343" s="44"/>
      <c r="D343" s="44"/>
      <c r="E343" s="38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35"/>
      <c r="R343" s="35"/>
      <c r="S343" s="35"/>
      <c r="T343" s="35"/>
      <c r="U343" s="35"/>
      <c r="V343" s="35"/>
      <c r="W343" s="35"/>
      <c r="X343" s="35"/>
      <c r="Y343" s="36"/>
      <c r="Z343" s="35"/>
      <c r="AA343" s="44"/>
      <c r="AB343" s="35"/>
    </row>
    <row r="344" spans="1:28" ht="13.5" customHeight="1">
      <c r="A344" s="35"/>
      <c r="B344" s="35"/>
      <c r="C344" s="44"/>
      <c r="D344" s="44"/>
      <c r="E344" s="38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35"/>
      <c r="R344" s="35"/>
      <c r="S344" s="35"/>
      <c r="T344" s="35"/>
      <c r="U344" s="35"/>
      <c r="V344" s="35"/>
      <c r="W344" s="35"/>
      <c r="X344" s="35"/>
      <c r="Y344" s="36"/>
      <c r="Z344" s="35"/>
      <c r="AA344" s="44"/>
      <c r="AB344" s="35"/>
    </row>
    <row r="345" spans="1:28" ht="13.5" customHeight="1">
      <c r="A345" s="35"/>
      <c r="B345" s="35"/>
      <c r="C345" s="44"/>
      <c r="D345" s="44"/>
      <c r="E345" s="38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35"/>
      <c r="R345" s="35"/>
      <c r="S345" s="35"/>
      <c r="T345" s="35"/>
      <c r="U345" s="35"/>
      <c r="V345" s="35"/>
      <c r="W345" s="35"/>
      <c r="X345" s="35"/>
      <c r="Y345" s="36"/>
      <c r="Z345" s="35"/>
      <c r="AA345" s="44"/>
      <c r="AB345" s="35"/>
    </row>
    <row r="346" spans="1:28" ht="13.5" customHeight="1">
      <c r="A346" s="35"/>
      <c r="B346" s="35"/>
      <c r="C346" s="44"/>
      <c r="D346" s="44"/>
      <c r="E346" s="38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35"/>
      <c r="R346" s="35"/>
      <c r="S346" s="35"/>
      <c r="T346" s="35"/>
      <c r="U346" s="35"/>
      <c r="V346" s="35"/>
      <c r="W346" s="35"/>
      <c r="X346" s="35"/>
      <c r="Y346" s="36"/>
      <c r="Z346" s="35"/>
      <c r="AA346" s="44"/>
      <c r="AB346" s="35"/>
    </row>
    <row r="347" spans="1:28" ht="13.5" customHeight="1">
      <c r="A347" s="35"/>
      <c r="B347" s="35"/>
      <c r="C347" s="44"/>
      <c r="D347" s="44"/>
      <c r="E347" s="38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35"/>
      <c r="R347" s="35"/>
      <c r="S347" s="35"/>
      <c r="T347" s="35"/>
      <c r="U347" s="35"/>
      <c r="V347" s="35"/>
      <c r="W347" s="35"/>
      <c r="X347" s="35"/>
      <c r="Y347" s="36"/>
      <c r="Z347" s="35"/>
      <c r="AA347" s="44"/>
      <c r="AB347" s="35"/>
    </row>
    <row r="348" spans="1:28" ht="13.5" customHeight="1">
      <c r="A348" s="35"/>
      <c r="B348" s="35"/>
      <c r="C348" s="44"/>
      <c r="D348" s="44"/>
      <c r="E348" s="38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35"/>
      <c r="R348" s="35"/>
      <c r="S348" s="35"/>
      <c r="T348" s="35"/>
      <c r="U348" s="35"/>
      <c r="V348" s="35"/>
      <c r="W348" s="35"/>
      <c r="X348" s="35"/>
      <c r="Y348" s="36"/>
      <c r="Z348" s="35"/>
      <c r="AA348" s="44"/>
      <c r="AB348" s="35"/>
    </row>
    <row r="349" spans="1:28" ht="13.5" customHeight="1">
      <c r="A349" s="35"/>
      <c r="B349" s="35"/>
      <c r="C349" s="44"/>
      <c r="D349" s="44"/>
      <c r="E349" s="38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35"/>
      <c r="R349" s="35"/>
      <c r="S349" s="35"/>
      <c r="T349" s="35"/>
      <c r="U349" s="35"/>
      <c r="V349" s="35"/>
      <c r="W349" s="35"/>
      <c r="X349" s="35"/>
      <c r="Y349" s="36"/>
      <c r="Z349" s="35"/>
      <c r="AA349" s="44"/>
      <c r="AB349" s="35"/>
    </row>
    <row r="350" spans="1:28" ht="13.5" customHeight="1">
      <c r="A350" s="35"/>
      <c r="B350" s="35"/>
      <c r="C350" s="44"/>
      <c r="D350" s="44"/>
      <c r="E350" s="38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35"/>
      <c r="R350" s="35"/>
      <c r="S350" s="35"/>
      <c r="T350" s="35"/>
      <c r="U350" s="35"/>
      <c r="V350" s="35"/>
      <c r="W350" s="35"/>
      <c r="X350" s="35"/>
      <c r="Y350" s="36"/>
      <c r="Z350" s="35"/>
      <c r="AA350" s="44"/>
      <c r="AB350" s="35"/>
    </row>
    <row r="351" spans="1:28" ht="13.5" customHeight="1">
      <c r="A351" s="35"/>
      <c r="B351" s="35"/>
      <c r="C351" s="44"/>
      <c r="D351" s="44"/>
      <c r="E351" s="38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35"/>
      <c r="R351" s="35"/>
      <c r="S351" s="35"/>
      <c r="T351" s="35"/>
      <c r="U351" s="35"/>
      <c r="V351" s="35"/>
      <c r="W351" s="35"/>
      <c r="X351" s="35"/>
      <c r="Y351" s="36"/>
      <c r="Z351" s="35"/>
      <c r="AA351" s="44"/>
      <c r="AB351" s="35"/>
    </row>
    <row r="352" spans="1:28" ht="13.5" customHeight="1">
      <c r="A352" s="35"/>
      <c r="B352" s="35"/>
      <c r="C352" s="44"/>
      <c r="D352" s="44"/>
      <c r="E352" s="38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35"/>
      <c r="R352" s="35"/>
      <c r="S352" s="35"/>
      <c r="T352" s="35"/>
      <c r="U352" s="35"/>
      <c r="V352" s="35"/>
      <c r="W352" s="35"/>
      <c r="X352" s="35"/>
      <c r="Y352" s="36"/>
      <c r="Z352" s="35"/>
      <c r="AA352" s="44"/>
      <c r="AB352" s="35"/>
    </row>
    <row r="353" spans="1:28" ht="13.5" customHeight="1">
      <c r="A353" s="35"/>
      <c r="B353" s="35"/>
      <c r="C353" s="44"/>
      <c r="D353" s="44"/>
      <c r="E353" s="38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35"/>
      <c r="R353" s="35"/>
      <c r="S353" s="35"/>
      <c r="T353" s="35"/>
      <c r="U353" s="35"/>
      <c r="V353" s="35"/>
      <c r="W353" s="35"/>
      <c r="X353" s="35"/>
      <c r="Y353" s="36"/>
      <c r="Z353" s="35"/>
      <c r="AA353" s="44"/>
      <c r="AB353" s="35"/>
    </row>
    <row r="354" spans="1:28" ht="13.5" customHeight="1">
      <c r="A354" s="35"/>
      <c r="B354" s="35"/>
      <c r="C354" s="44"/>
      <c r="D354" s="44"/>
      <c r="E354" s="38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35"/>
      <c r="R354" s="35"/>
      <c r="S354" s="35"/>
      <c r="T354" s="35"/>
      <c r="U354" s="35"/>
      <c r="V354" s="35"/>
      <c r="W354" s="35"/>
      <c r="X354" s="35"/>
      <c r="Y354" s="36"/>
      <c r="Z354" s="35"/>
      <c r="AA354" s="44"/>
      <c r="AB354" s="35"/>
    </row>
    <row r="355" spans="1:28" ht="13.5" customHeight="1">
      <c r="A355" s="35"/>
      <c r="B355" s="35"/>
      <c r="C355" s="44"/>
      <c r="D355" s="44"/>
      <c r="E355" s="38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35"/>
      <c r="R355" s="35"/>
      <c r="S355" s="35"/>
      <c r="T355" s="35"/>
      <c r="U355" s="35"/>
      <c r="V355" s="35"/>
      <c r="W355" s="35"/>
      <c r="X355" s="35"/>
      <c r="Y355" s="36"/>
      <c r="Z355" s="35"/>
      <c r="AA355" s="44"/>
      <c r="AB355" s="35"/>
    </row>
    <row r="356" spans="1:28" ht="13.5" customHeight="1">
      <c r="A356" s="35"/>
      <c r="B356" s="35"/>
      <c r="C356" s="44"/>
      <c r="D356" s="44"/>
      <c r="E356" s="38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35"/>
      <c r="R356" s="35"/>
      <c r="S356" s="35"/>
      <c r="T356" s="35"/>
      <c r="U356" s="35"/>
      <c r="V356" s="35"/>
      <c r="W356" s="35"/>
      <c r="X356" s="35"/>
      <c r="Y356" s="36"/>
      <c r="Z356" s="35"/>
      <c r="AA356" s="44"/>
      <c r="AB356" s="35"/>
    </row>
    <row r="357" spans="1:28" ht="13.5" customHeight="1">
      <c r="A357" s="35"/>
      <c r="B357" s="35"/>
      <c r="C357" s="44"/>
      <c r="D357" s="44"/>
      <c r="E357" s="38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35"/>
      <c r="R357" s="35"/>
      <c r="S357" s="35"/>
      <c r="T357" s="35"/>
      <c r="U357" s="35"/>
      <c r="V357" s="35"/>
      <c r="W357" s="35"/>
      <c r="X357" s="35"/>
      <c r="Y357" s="36"/>
      <c r="Z357" s="35"/>
      <c r="AA357" s="44"/>
      <c r="AB357" s="35"/>
    </row>
    <row r="358" spans="1:28" ht="13.5" customHeight="1">
      <c r="A358" s="35"/>
      <c r="B358" s="35"/>
      <c r="C358" s="44"/>
      <c r="D358" s="44"/>
      <c r="E358" s="38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35"/>
      <c r="R358" s="35"/>
      <c r="S358" s="35"/>
      <c r="T358" s="35"/>
      <c r="U358" s="35"/>
      <c r="V358" s="35"/>
      <c r="W358" s="35"/>
      <c r="X358" s="35"/>
      <c r="Y358" s="36"/>
      <c r="Z358" s="35"/>
      <c r="AA358" s="44"/>
      <c r="AB358" s="35"/>
    </row>
    <row r="359" spans="1:28" ht="13.5" customHeight="1">
      <c r="A359" s="35"/>
      <c r="B359" s="35"/>
      <c r="C359" s="44"/>
      <c r="D359" s="44"/>
      <c r="E359" s="38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35"/>
      <c r="R359" s="35"/>
      <c r="S359" s="35"/>
      <c r="T359" s="35"/>
      <c r="U359" s="35"/>
      <c r="V359" s="35"/>
      <c r="W359" s="35"/>
      <c r="X359" s="35"/>
      <c r="Y359" s="36"/>
      <c r="Z359" s="35"/>
      <c r="AA359" s="44"/>
      <c r="AB359" s="35"/>
    </row>
    <row r="360" spans="1:28" ht="13.5" customHeight="1">
      <c r="A360" s="35"/>
      <c r="B360" s="35"/>
      <c r="C360" s="44"/>
      <c r="D360" s="44"/>
      <c r="E360" s="38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35"/>
      <c r="R360" s="35"/>
      <c r="S360" s="35"/>
      <c r="T360" s="35"/>
      <c r="U360" s="35"/>
      <c r="V360" s="35"/>
      <c r="W360" s="35"/>
      <c r="X360" s="35"/>
      <c r="Y360" s="36"/>
      <c r="Z360" s="35"/>
      <c r="AA360" s="44"/>
      <c r="AB360" s="35"/>
    </row>
    <row r="361" spans="1:28" ht="13.5" customHeight="1">
      <c r="A361" s="35"/>
      <c r="B361" s="35"/>
      <c r="C361" s="44"/>
      <c r="D361" s="44"/>
      <c r="E361" s="3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35"/>
      <c r="R361" s="35"/>
      <c r="S361" s="35"/>
      <c r="T361" s="35"/>
      <c r="U361" s="35"/>
      <c r="V361" s="35"/>
      <c r="W361" s="35"/>
      <c r="X361" s="35"/>
      <c r="Y361" s="36"/>
      <c r="Z361" s="35"/>
      <c r="AA361" s="44"/>
      <c r="AB361" s="35"/>
    </row>
    <row r="362" spans="1:28" ht="13.5" customHeight="1">
      <c r="A362" s="35"/>
      <c r="B362" s="35"/>
      <c r="C362" s="44"/>
      <c r="D362" s="44"/>
      <c r="E362" s="38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35"/>
      <c r="R362" s="35"/>
      <c r="S362" s="35"/>
      <c r="T362" s="35"/>
      <c r="U362" s="35"/>
      <c r="V362" s="35"/>
      <c r="W362" s="35"/>
      <c r="X362" s="35"/>
      <c r="Y362" s="36"/>
      <c r="Z362" s="35"/>
      <c r="AA362" s="44"/>
      <c r="AB362" s="35"/>
    </row>
    <row r="363" spans="1:28" ht="13.5" customHeight="1">
      <c r="A363" s="35"/>
      <c r="B363" s="35"/>
      <c r="C363" s="44"/>
      <c r="D363" s="44"/>
      <c r="E363" s="38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35"/>
      <c r="R363" s="35"/>
      <c r="S363" s="35"/>
      <c r="T363" s="35"/>
      <c r="U363" s="35"/>
      <c r="V363" s="35"/>
      <c r="W363" s="35"/>
      <c r="X363" s="35"/>
      <c r="Y363" s="36"/>
      <c r="Z363" s="35"/>
      <c r="AA363" s="44"/>
      <c r="AB363" s="35"/>
    </row>
    <row r="364" spans="1:28" ht="13.5" customHeight="1">
      <c r="A364" s="35"/>
      <c r="B364" s="35"/>
      <c r="C364" s="44"/>
      <c r="D364" s="44"/>
      <c r="E364" s="38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35"/>
      <c r="R364" s="35"/>
      <c r="S364" s="35"/>
      <c r="T364" s="35"/>
      <c r="U364" s="35"/>
      <c r="V364" s="35"/>
      <c r="W364" s="35"/>
      <c r="X364" s="35"/>
      <c r="Y364" s="36"/>
      <c r="Z364" s="35"/>
      <c r="AA364" s="44"/>
      <c r="AB364" s="35"/>
    </row>
    <row r="365" spans="1:28" ht="13.5" customHeight="1">
      <c r="A365" s="35"/>
      <c r="B365" s="35"/>
      <c r="C365" s="44"/>
      <c r="D365" s="44"/>
      <c r="E365" s="38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35"/>
      <c r="R365" s="35"/>
      <c r="S365" s="35"/>
      <c r="T365" s="35"/>
      <c r="U365" s="35"/>
      <c r="V365" s="35"/>
      <c r="W365" s="35"/>
      <c r="X365" s="35"/>
      <c r="Y365" s="36"/>
      <c r="Z365" s="35"/>
      <c r="AA365" s="44"/>
      <c r="AB365" s="35"/>
    </row>
    <row r="366" spans="1:28" ht="13.5" customHeight="1">
      <c r="A366" s="35"/>
      <c r="B366" s="35"/>
      <c r="C366" s="44"/>
      <c r="D366" s="44"/>
      <c r="E366" s="38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35"/>
      <c r="R366" s="35"/>
      <c r="S366" s="35"/>
      <c r="T366" s="35"/>
      <c r="U366" s="35"/>
      <c r="V366" s="35"/>
      <c r="W366" s="35"/>
      <c r="X366" s="35"/>
      <c r="Y366" s="36"/>
      <c r="Z366" s="35"/>
      <c r="AA366" s="44"/>
      <c r="AB366" s="35"/>
    </row>
    <row r="367" spans="1:28" ht="13.5" customHeight="1">
      <c r="A367" s="35"/>
      <c r="B367" s="35"/>
      <c r="C367" s="44"/>
      <c r="D367" s="44"/>
      <c r="E367" s="38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35"/>
      <c r="R367" s="35"/>
      <c r="S367" s="35"/>
      <c r="T367" s="35"/>
      <c r="U367" s="35"/>
      <c r="V367" s="35"/>
      <c r="W367" s="35"/>
      <c r="X367" s="35"/>
      <c r="Y367" s="36"/>
      <c r="Z367" s="35"/>
      <c r="AA367" s="44"/>
      <c r="AB367" s="35"/>
    </row>
    <row r="368" spans="1:28" ht="13.5" customHeight="1">
      <c r="A368" s="35"/>
      <c r="B368" s="35"/>
      <c r="C368" s="44"/>
      <c r="D368" s="44"/>
      <c r="E368" s="38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35"/>
      <c r="R368" s="35"/>
      <c r="S368" s="35"/>
      <c r="T368" s="35"/>
      <c r="U368" s="35"/>
      <c r="V368" s="35"/>
      <c r="W368" s="35"/>
      <c r="X368" s="35"/>
      <c r="Y368" s="36"/>
      <c r="Z368" s="35"/>
      <c r="AA368" s="44"/>
      <c r="AB368" s="35"/>
    </row>
    <row r="369" spans="1:28" ht="13.5" customHeight="1">
      <c r="A369" s="35"/>
      <c r="B369" s="35"/>
      <c r="C369" s="44"/>
      <c r="D369" s="44"/>
      <c r="E369" s="38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35"/>
      <c r="R369" s="35"/>
      <c r="S369" s="35"/>
      <c r="T369" s="35"/>
      <c r="U369" s="35"/>
      <c r="V369" s="35"/>
      <c r="W369" s="35"/>
      <c r="X369" s="35"/>
      <c r="Y369" s="36"/>
      <c r="Z369" s="35"/>
      <c r="AA369" s="44"/>
      <c r="AB369" s="35"/>
    </row>
    <row r="370" spans="1:28" ht="13.5" customHeight="1">
      <c r="A370" s="35"/>
      <c r="B370" s="35"/>
      <c r="C370" s="44"/>
      <c r="D370" s="44"/>
      <c r="E370" s="38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35"/>
      <c r="R370" s="35"/>
      <c r="S370" s="35"/>
      <c r="T370" s="35"/>
      <c r="U370" s="35"/>
      <c r="V370" s="35"/>
      <c r="W370" s="35"/>
      <c r="X370" s="35"/>
      <c r="Y370" s="36"/>
      <c r="Z370" s="35"/>
      <c r="AA370" s="44"/>
      <c r="AB370" s="35"/>
    </row>
    <row r="371" spans="1:28" ht="13.5" customHeight="1">
      <c r="A371" s="35"/>
      <c r="B371" s="35"/>
      <c r="C371" s="44"/>
      <c r="D371" s="44"/>
      <c r="E371" s="38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35"/>
      <c r="R371" s="35"/>
      <c r="S371" s="35"/>
      <c r="T371" s="35"/>
      <c r="U371" s="35"/>
      <c r="V371" s="35"/>
      <c r="W371" s="35"/>
      <c r="X371" s="35"/>
      <c r="Y371" s="36"/>
      <c r="Z371" s="35"/>
      <c r="AA371" s="44"/>
      <c r="AB371" s="35"/>
    </row>
    <row r="372" spans="1:28" ht="13.5" customHeight="1">
      <c r="A372" s="35"/>
      <c r="B372" s="35"/>
      <c r="C372" s="44"/>
      <c r="D372" s="44"/>
      <c r="E372" s="38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35"/>
      <c r="R372" s="35"/>
      <c r="S372" s="35"/>
      <c r="T372" s="35"/>
      <c r="U372" s="35"/>
      <c r="V372" s="35"/>
      <c r="W372" s="35"/>
      <c r="X372" s="35"/>
      <c r="Y372" s="36"/>
      <c r="Z372" s="35"/>
      <c r="AA372" s="44"/>
      <c r="AB372" s="35"/>
    </row>
    <row r="373" spans="1:28" ht="13.5" customHeight="1">
      <c r="A373" s="35"/>
      <c r="B373" s="35"/>
      <c r="C373" s="44"/>
      <c r="D373" s="44"/>
      <c r="E373" s="38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35"/>
      <c r="R373" s="35"/>
      <c r="S373" s="35"/>
      <c r="T373" s="35"/>
      <c r="U373" s="35"/>
      <c r="V373" s="35"/>
      <c r="W373" s="35"/>
      <c r="X373" s="35"/>
      <c r="Y373" s="36"/>
      <c r="Z373" s="35"/>
      <c r="AA373" s="44"/>
      <c r="AB373" s="35"/>
    </row>
    <row r="374" spans="1:28" ht="13.5" customHeight="1">
      <c r="A374" s="35"/>
      <c r="B374" s="35"/>
      <c r="C374" s="44"/>
      <c r="D374" s="44"/>
      <c r="E374" s="38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35"/>
      <c r="R374" s="35"/>
      <c r="S374" s="35"/>
      <c r="T374" s="35"/>
      <c r="U374" s="35"/>
      <c r="V374" s="35"/>
      <c r="W374" s="35"/>
      <c r="X374" s="35"/>
      <c r="Y374" s="36"/>
      <c r="Z374" s="35"/>
      <c r="AA374" s="44"/>
      <c r="AB374" s="35"/>
    </row>
    <row r="375" spans="1:28" ht="13.5" customHeight="1">
      <c r="A375" s="35"/>
      <c r="B375" s="35"/>
      <c r="C375" s="44"/>
      <c r="D375" s="44"/>
      <c r="E375" s="38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35"/>
      <c r="R375" s="35"/>
      <c r="S375" s="35"/>
      <c r="T375" s="35"/>
      <c r="U375" s="35"/>
      <c r="V375" s="35"/>
      <c r="W375" s="35"/>
      <c r="X375" s="35"/>
      <c r="Y375" s="36"/>
      <c r="Z375" s="35"/>
      <c r="AA375" s="44"/>
      <c r="AB375" s="35"/>
    </row>
    <row r="376" spans="1:28" ht="13.5" customHeight="1">
      <c r="A376" s="35"/>
      <c r="B376" s="35"/>
      <c r="C376" s="44"/>
      <c r="D376" s="44"/>
      <c r="E376" s="38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35"/>
      <c r="R376" s="35"/>
      <c r="S376" s="35"/>
      <c r="T376" s="35"/>
      <c r="U376" s="35"/>
      <c r="V376" s="35"/>
      <c r="W376" s="35"/>
      <c r="X376" s="35"/>
      <c r="Y376" s="36"/>
      <c r="Z376" s="35"/>
      <c r="AA376" s="44"/>
      <c r="AB376" s="35"/>
    </row>
    <row r="377" spans="1:28" ht="13.5" customHeight="1">
      <c r="A377" s="35"/>
      <c r="B377" s="35"/>
      <c r="C377" s="44"/>
      <c r="D377" s="44"/>
      <c r="E377" s="38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35"/>
      <c r="R377" s="35"/>
      <c r="S377" s="35"/>
      <c r="T377" s="35"/>
      <c r="U377" s="35"/>
      <c r="V377" s="35"/>
      <c r="W377" s="35"/>
      <c r="X377" s="35"/>
      <c r="Y377" s="36"/>
      <c r="Z377" s="35"/>
      <c r="AA377" s="44"/>
      <c r="AB377" s="35"/>
    </row>
    <row r="378" spans="1:28" ht="13.5" customHeight="1">
      <c r="A378" s="35"/>
      <c r="B378" s="35"/>
      <c r="C378" s="44"/>
      <c r="D378" s="44"/>
      <c r="E378" s="38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35"/>
      <c r="R378" s="35"/>
      <c r="S378" s="35"/>
      <c r="T378" s="35"/>
      <c r="U378" s="35"/>
      <c r="V378" s="35"/>
      <c r="W378" s="35"/>
      <c r="X378" s="35"/>
      <c r="Y378" s="36"/>
      <c r="Z378" s="35"/>
      <c r="AA378" s="44"/>
      <c r="AB378" s="35"/>
    </row>
    <row r="379" spans="1:28" ht="13.5" customHeight="1">
      <c r="A379" s="35"/>
      <c r="B379" s="35"/>
      <c r="C379" s="44"/>
      <c r="D379" s="44"/>
      <c r="E379" s="38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35"/>
      <c r="R379" s="35"/>
      <c r="S379" s="35"/>
      <c r="T379" s="35"/>
      <c r="U379" s="35"/>
      <c r="V379" s="35"/>
      <c r="W379" s="35"/>
      <c r="X379" s="35"/>
      <c r="Y379" s="36"/>
      <c r="Z379" s="35"/>
      <c r="AA379" s="44"/>
      <c r="AB379" s="35"/>
    </row>
    <row r="380" spans="1:28" ht="13.5" customHeight="1">
      <c r="A380" s="35"/>
      <c r="B380" s="35"/>
      <c r="C380" s="44"/>
      <c r="D380" s="44"/>
      <c r="E380" s="38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35"/>
      <c r="R380" s="35"/>
      <c r="S380" s="35"/>
      <c r="T380" s="35"/>
      <c r="U380" s="35"/>
      <c r="V380" s="35"/>
      <c r="W380" s="35"/>
      <c r="X380" s="35"/>
      <c r="Y380" s="36"/>
      <c r="Z380" s="35"/>
      <c r="AA380" s="44"/>
      <c r="AB380" s="35"/>
    </row>
    <row r="381" spans="1:28" ht="13.5" customHeight="1">
      <c r="A381" s="35"/>
      <c r="B381" s="35"/>
      <c r="C381" s="44"/>
      <c r="D381" s="44"/>
      <c r="E381" s="38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35"/>
      <c r="R381" s="35"/>
      <c r="S381" s="35"/>
      <c r="T381" s="35"/>
      <c r="U381" s="35"/>
      <c r="V381" s="35"/>
      <c r="W381" s="35"/>
      <c r="X381" s="35"/>
      <c r="Y381" s="36"/>
      <c r="Z381" s="35"/>
      <c r="AA381" s="44"/>
      <c r="AB381" s="35"/>
    </row>
    <row r="382" spans="1:28" ht="13.5" customHeight="1">
      <c r="A382" s="35"/>
      <c r="B382" s="35"/>
      <c r="C382" s="44"/>
      <c r="D382" s="44"/>
      <c r="E382" s="38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35"/>
      <c r="R382" s="35"/>
      <c r="S382" s="35"/>
      <c r="T382" s="35"/>
      <c r="U382" s="35"/>
      <c r="V382" s="35"/>
      <c r="W382" s="35"/>
      <c r="X382" s="35"/>
      <c r="Y382" s="36"/>
      <c r="Z382" s="35"/>
      <c r="AA382" s="44"/>
      <c r="AB382" s="35"/>
    </row>
    <row r="383" spans="1:28" ht="13.5" customHeight="1">
      <c r="A383" s="35"/>
      <c r="B383" s="35"/>
      <c r="C383" s="44"/>
      <c r="D383" s="44"/>
      <c r="E383" s="38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35"/>
      <c r="R383" s="35"/>
      <c r="S383" s="35"/>
      <c r="T383" s="35"/>
      <c r="U383" s="35"/>
      <c r="V383" s="35"/>
      <c r="W383" s="35"/>
      <c r="X383" s="35"/>
      <c r="Y383" s="36"/>
      <c r="Z383" s="35"/>
      <c r="AA383" s="44"/>
      <c r="AB383" s="35"/>
    </row>
    <row r="384" spans="1:28" ht="13.5" customHeight="1">
      <c r="A384" s="35"/>
      <c r="B384" s="35"/>
      <c r="C384" s="44"/>
      <c r="D384" s="44"/>
      <c r="E384" s="38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35"/>
      <c r="R384" s="35"/>
      <c r="S384" s="35"/>
      <c r="T384" s="35"/>
      <c r="U384" s="35"/>
      <c r="V384" s="35"/>
      <c r="W384" s="35"/>
      <c r="X384" s="35"/>
      <c r="Y384" s="36"/>
      <c r="Z384" s="35"/>
      <c r="AA384" s="44"/>
      <c r="AB384" s="35"/>
    </row>
    <row r="385" spans="1:28" ht="13.5" customHeight="1">
      <c r="A385" s="35"/>
      <c r="B385" s="35"/>
      <c r="C385" s="44"/>
      <c r="D385" s="44"/>
      <c r="E385" s="38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35"/>
      <c r="R385" s="35"/>
      <c r="S385" s="35"/>
      <c r="T385" s="35"/>
      <c r="U385" s="35"/>
      <c r="V385" s="35"/>
      <c r="W385" s="35"/>
      <c r="X385" s="35"/>
      <c r="Y385" s="36"/>
      <c r="Z385" s="35"/>
      <c r="AA385" s="44"/>
      <c r="AB385" s="35"/>
    </row>
    <row r="386" spans="1:28" ht="13.5" customHeight="1">
      <c r="A386" s="35"/>
      <c r="B386" s="35"/>
      <c r="C386" s="44"/>
      <c r="D386" s="44"/>
      <c r="E386" s="38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35"/>
      <c r="R386" s="35"/>
      <c r="S386" s="35"/>
      <c r="T386" s="35"/>
      <c r="U386" s="35"/>
      <c r="V386" s="35"/>
      <c r="W386" s="35"/>
      <c r="X386" s="35"/>
      <c r="Y386" s="36"/>
      <c r="Z386" s="35"/>
      <c r="AA386" s="44"/>
      <c r="AB386" s="35"/>
    </row>
    <row r="387" spans="1:28" ht="13.5" customHeight="1">
      <c r="A387" s="35"/>
      <c r="B387" s="35"/>
      <c r="C387" s="44"/>
      <c r="D387" s="44"/>
      <c r="E387" s="38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35"/>
      <c r="R387" s="35"/>
      <c r="S387" s="35"/>
      <c r="T387" s="35"/>
      <c r="U387" s="35"/>
      <c r="V387" s="35"/>
      <c r="W387" s="35"/>
      <c r="X387" s="35"/>
      <c r="Y387" s="36"/>
      <c r="Z387" s="35"/>
      <c r="AA387" s="44"/>
      <c r="AB387" s="35"/>
    </row>
    <row r="388" spans="1:28" ht="13.5" customHeight="1">
      <c r="A388" s="35"/>
      <c r="B388" s="35"/>
      <c r="C388" s="44"/>
      <c r="D388" s="44"/>
      <c r="E388" s="38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35"/>
      <c r="R388" s="35"/>
      <c r="S388" s="35"/>
      <c r="T388" s="35"/>
      <c r="U388" s="35"/>
      <c r="V388" s="35"/>
      <c r="W388" s="35"/>
      <c r="X388" s="35"/>
      <c r="Y388" s="36"/>
      <c r="Z388" s="35"/>
      <c r="AA388" s="44"/>
      <c r="AB388" s="35"/>
    </row>
    <row r="389" spans="1:28" ht="13.5" customHeight="1">
      <c r="A389" s="35"/>
      <c r="B389" s="35"/>
      <c r="C389" s="44"/>
      <c r="D389" s="44"/>
      <c r="E389" s="38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35"/>
      <c r="R389" s="35"/>
      <c r="S389" s="35"/>
      <c r="T389" s="35"/>
      <c r="U389" s="35"/>
      <c r="V389" s="35"/>
      <c r="W389" s="35"/>
      <c r="X389" s="35"/>
      <c r="Y389" s="36"/>
      <c r="Z389" s="35"/>
      <c r="AA389" s="44"/>
      <c r="AB389" s="35"/>
    </row>
    <row r="390" spans="1:28" ht="13.5" customHeight="1">
      <c r="A390" s="35"/>
      <c r="B390" s="35"/>
      <c r="C390" s="44"/>
      <c r="D390" s="44"/>
      <c r="E390" s="38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35"/>
      <c r="R390" s="35"/>
      <c r="S390" s="35"/>
      <c r="T390" s="35"/>
      <c r="U390" s="35"/>
      <c r="V390" s="35"/>
      <c r="W390" s="35"/>
      <c r="X390" s="35"/>
      <c r="Y390" s="36"/>
      <c r="Z390" s="35"/>
      <c r="AA390" s="44"/>
      <c r="AB390" s="35"/>
    </row>
    <row r="391" spans="1:28" ht="13.5" customHeight="1">
      <c r="A391" s="35"/>
      <c r="B391" s="35"/>
      <c r="C391" s="44"/>
      <c r="D391" s="44"/>
      <c r="E391" s="38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35"/>
      <c r="R391" s="35"/>
      <c r="S391" s="35"/>
      <c r="T391" s="35"/>
      <c r="U391" s="35"/>
      <c r="V391" s="35"/>
      <c r="W391" s="35"/>
      <c r="X391" s="35"/>
      <c r="Y391" s="36"/>
      <c r="Z391" s="35"/>
      <c r="AA391" s="44"/>
      <c r="AB391" s="35"/>
    </row>
    <row r="392" spans="1:28" ht="13.5" customHeight="1">
      <c r="A392" s="35"/>
      <c r="B392" s="35"/>
      <c r="C392" s="44"/>
      <c r="D392" s="44"/>
      <c r="E392" s="38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35"/>
      <c r="R392" s="35"/>
      <c r="S392" s="35"/>
      <c r="T392" s="35"/>
      <c r="U392" s="35"/>
      <c r="V392" s="35"/>
      <c r="W392" s="35"/>
      <c r="X392" s="35"/>
      <c r="Y392" s="36"/>
      <c r="Z392" s="35"/>
      <c r="AA392" s="44"/>
      <c r="AB392" s="35"/>
    </row>
    <row r="393" spans="1:28" ht="13.5" customHeight="1">
      <c r="A393" s="35"/>
      <c r="B393" s="35"/>
      <c r="C393" s="44"/>
      <c r="D393" s="44"/>
      <c r="E393" s="38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35"/>
      <c r="R393" s="35"/>
      <c r="S393" s="35"/>
      <c r="T393" s="35"/>
      <c r="U393" s="35"/>
      <c r="V393" s="35"/>
      <c r="W393" s="35"/>
      <c r="X393" s="35"/>
      <c r="Y393" s="36"/>
      <c r="Z393" s="35"/>
      <c r="AA393" s="44"/>
      <c r="AB393" s="35"/>
    </row>
    <row r="394" spans="1:28" ht="13.5" customHeight="1">
      <c r="A394" s="35"/>
      <c r="B394" s="35"/>
      <c r="C394" s="44"/>
      <c r="D394" s="44"/>
      <c r="E394" s="38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35"/>
      <c r="R394" s="35"/>
      <c r="S394" s="35"/>
      <c r="T394" s="35"/>
      <c r="U394" s="35"/>
      <c r="V394" s="35"/>
      <c r="W394" s="35"/>
      <c r="X394" s="35"/>
      <c r="Y394" s="36"/>
      <c r="Z394" s="35"/>
      <c r="AA394" s="44"/>
      <c r="AB394" s="35"/>
    </row>
    <row r="395" spans="1:28" ht="13.5" customHeight="1">
      <c r="A395" s="35"/>
      <c r="B395" s="35"/>
      <c r="C395" s="44"/>
      <c r="D395" s="44"/>
      <c r="E395" s="38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35"/>
      <c r="R395" s="35"/>
      <c r="S395" s="35"/>
      <c r="T395" s="35"/>
      <c r="U395" s="35"/>
      <c r="V395" s="35"/>
      <c r="W395" s="35"/>
      <c r="X395" s="35"/>
      <c r="Y395" s="36"/>
      <c r="Z395" s="35"/>
      <c r="AA395" s="44"/>
      <c r="AB395" s="35"/>
    </row>
    <row r="396" spans="1:28" ht="13.5" customHeight="1">
      <c r="A396" s="35"/>
      <c r="B396" s="35"/>
      <c r="C396" s="44"/>
      <c r="D396" s="44"/>
      <c r="E396" s="38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35"/>
      <c r="R396" s="35"/>
      <c r="S396" s="35"/>
      <c r="T396" s="35"/>
      <c r="U396" s="35"/>
      <c r="V396" s="35"/>
      <c r="W396" s="35"/>
      <c r="X396" s="35"/>
      <c r="Y396" s="36"/>
      <c r="Z396" s="35"/>
      <c r="AA396" s="44"/>
      <c r="AB396" s="35"/>
    </row>
    <row r="397" spans="1:28" ht="13.5" customHeight="1">
      <c r="A397" s="35"/>
      <c r="B397" s="35"/>
      <c r="C397" s="44"/>
      <c r="D397" s="44"/>
      <c r="E397" s="38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35"/>
      <c r="R397" s="35"/>
      <c r="S397" s="35"/>
      <c r="T397" s="35"/>
      <c r="U397" s="35"/>
      <c r="V397" s="35"/>
      <c r="W397" s="35"/>
      <c r="X397" s="35"/>
      <c r="Y397" s="36"/>
      <c r="Z397" s="35"/>
      <c r="AA397" s="44"/>
      <c r="AB397" s="35"/>
    </row>
    <row r="398" spans="1:28" ht="13.5" customHeight="1">
      <c r="A398" s="35"/>
      <c r="B398" s="35"/>
      <c r="C398" s="44"/>
      <c r="D398" s="44"/>
      <c r="E398" s="38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35"/>
      <c r="R398" s="35"/>
      <c r="S398" s="35"/>
      <c r="T398" s="35"/>
      <c r="U398" s="35"/>
      <c r="V398" s="35"/>
      <c r="W398" s="35"/>
      <c r="X398" s="35"/>
      <c r="Y398" s="36"/>
      <c r="Z398" s="35"/>
      <c r="AA398" s="44"/>
      <c r="AB398" s="35"/>
    </row>
    <row r="399" spans="1:28" ht="13.5" customHeight="1">
      <c r="A399" s="35"/>
      <c r="B399" s="35"/>
      <c r="C399" s="44"/>
      <c r="D399" s="44"/>
      <c r="E399" s="38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35"/>
      <c r="R399" s="35"/>
      <c r="S399" s="35"/>
      <c r="T399" s="35"/>
      <c r="U399" s="35"/>
      <c r="V399" s="35"/>
      <c r="W399" s="35"/>
      <c r="X399" s="35"/>
      <c r="Y399" s="36"/>
      <c r="Z399" s="35"/>
      <c r="AA399" s="44"/>
      <c r="AB399" s="35"/>
    </row>
    <row r="400" spans="1:28" ht="13.5" customHeight="1">
      <c r="A400" s="35"/>
      <c r="B400" s="35"/>
      <c r="C400" s="44"/>
      <c r="D400" s="44"/>
      <c r="E400" s="38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35"/>
      <c r="R400" s="35"/>
      <c r="S400" s="35"/>
      <c r="T400" s="35"/>
      <c r="U400" s="35"/>
      <c r="V400" s="35"/>
      <c r="W400" s="35"/>
      <c r="X400" s="35"/>
      <c r="Y400" s="36"/>
      <c r="Z400" s="35"/>
      <c r="AA400" s="44"/>
      <c r="AB400" s="35"/>
    </row>
    <row r="401" spans="1:28" ht="13.5" customHeight="1">
      <c r="A401" s="35"/>
      <c r="B401" s="35"/>
      <c r="C401" s="44"/>
      <c r="D401" s="44"/>
      <c r="E401" s="38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35"/>
      <c r="R401" s="35"/>
      <c r="S401" s="35"/>
      <c r="T401" s="35"/>
      <c r="U401" s="35"/>
      <c r="V401" s="35"/>
      <c r="W401" s="35"/>
      <c r="X401" s="35"/>
      <c r="Y401" s="36"/>
      <c r="Z401" s="35"/>
      <c r="AA401" s="44"/>
      <c r="AB401" s="35"/>
    </row>
    <row r="402" spans="1:28" ht="13.5" customHeight="1">
      <c r="A402" s="35"/>
      <c r="B402" s="35"/>
      <c r="C402" s="44"/>
      <c r="D402" s="44"/>
      <c r="E402" s="38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35"/>
      <c r="R402" s="35"/>
      <c r="S402" s="35"/>
      <c r="T402" s="35"/>
      <c r="U402" s="35"/>
      <c r="V402" s="35"/>
      <c r="W402" s="35"/>
      <c r="X402" s="35"/>
      <c r="Y402" s="36"/>
      <c r="Z402" s="35"/>
      <c r="AA402" s="44"/>
      <c r="AB402" s="35"/>
    </row>
    <row r="403" spans="1:28" ht="13.5" customHeight="1">
      <c r="A403" s="35"/>
      <c r="B403" s="35"/>
      <c r="C403" s="44"/>
      <c r="D403" s="44"/>
      <c r="E403" s="38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35"/>
      <c r="R403" s="35"/>
      <c r="S403" s="35"/>
      <c r="T403" s="35"/>
      <c r="U403" s="35"/>
      <c r="V403" s="35"/>
      <c r="W403" s="35"/>
      <c r="X403" s="35"/>
      <c r="Y403" s="36"/>
      <c r="Z403" s="35"/>
      <c r="AA403" s="44"/>
      <c r="AB403" s="35"/>
    </row>
    <row r="404" spans="1:28" ht="13.5" customHeight="1">
      <c r="A404" s="35"/>
      <c r="B404" s="35"/>
      <c r="C404" s="44"/>
      <c r="D404" s="44"/>
      <c r="E404" s="38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35"/>
      <c r="R404" s="35"/>
      <c r="S404" s="35"/>
      <c r="T404" s="35"/>
      <c r="U404" s="35"/>
      <c r="V404" s="35"/>
      <c r="W404" s="35"/>
      <c r="X404" s="35"/>
      <c r="Y404" s="36"/>
      <c r="Z404" s="35"/>
      <c r="AA404" s="44"/>
      <c r="AB404" s="35"/>
    </row>
    <row r="405" spans="1:28" ht="13.5" customHeight="1">
      <c r="A405" s="35"/>
      <c r="B405" s="35"/>
      <c r="C405" s="44"/>
      <c r="D405" s="44"/>
      <c r="E405" s="38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35"/>
      <c r="R405" s="35"/>
      <c r="S405" s="35"/>
      <c r="T405" s="35"/>
      <c r="U405" s="35"/>
      <c r="V405" s="35"/>
      <c r="W405" s="35"/>
      <c r="X405" s="35"/>
      <c r="Y405" s="36"/>
      <c r="Z405" s="35"/>
      <c r="AA405" s="44"/>
      <c r="AB405" s="35"/>
    </row>
    <row r="406" spans="1:28" ht="13.5" customHeight="1">
      <c r="A406" s="35"/>
      <c r="B406" s="35"/>
      <c r="C406" s="44"/>
      <c r="D406" s="44"/>
      <c r="E406" s="38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35"/>
      <c r="R406" s="35"/>
      <c r="S406" s="35"/>
      <c r="T406" s="35"/>
      <c r="U406" s="35"/>
      <c r="V406" s="35"/>
      <c r="W406" s="35"/>
      <c r="X406" s="35"/>
      <c r="Y406" s="36"/>
      <c r="Z406" s="35"/>
      <c r="AA406" s="44"/>
      <c r="AB406" s="35"/>
    </row>
    <row r="407" spans="1:28" ht="13.5" customHeight="1">
      <c r="A407" s="35"/>
      <c r="B407" s="35"/>
      <c r="C407" s="44"/>
      <c r="D407" s="44"/>
      <c r="E407" s="38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35"/>
      <c r="R407" s="35"/>
      <c r="S407" s="35"/>
      <c r="T407" s="35"/>
      <c r="U407" s="35"/>
      <c r="V407" s="35"/>
      <c r="W407" s="35"/>
      <c r="X407" s="35"/>
      <c r="Y407" s="36"/>
      <c r="Z407" s="35"/>
      <c r="AA407" s="44"/>
      <c r="AB407" s="35"/>
    </row>
    <row r="408" spans="1:28" ht="13.5" customHeight="1">
      <c r="A408" s="35"/>
      <c r="B408" s="35"/>
      <c r="C408" s="44"/>
      <c r="D408" s="44"/>
      <c r="E408" s="38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35"/>
      <c r="R408" s="35"/>
      <c r="S408" s="35"/>
      <c r="T408" s="35"/>
      <c r="U408" s="35"/>
      <c r="V408" s="35"/>
      <c r="W408" s="35"/>
      <c r="X408" s="35"/>
      <c r="Y408" s="36"/>
      <c r="Z408" s="35"/>
      <c r="AA408" s="44"/>
      <c r="AB408" s="35"/>
    </row>
    <row r="409" spans="1:28" ht="13.5" customHeight="1">
      <c r="A409" s="35"/>
      <c r="B409" s="35"/>
      <c r="C409" s="44"/>
      <c r="D409" s="44"/>
      <c r="E409" s="38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35"/>
      <c r="R409" s="35"/>
      <c r="S409" s="35"/>
      <c r="T409" s="35"/>
      <c r="U409" s="35"/>
      <c r="V409" s="35"/>
      <c r="W409" s="35"/>
      <c r="X409" s="35"/>
      <c r="Y409" s="36"/>
      <c r="Z409" s="35"/>
      <c r="AA409" s="44"/>
      <c r="AB409" s="35"/>
    </row>
    <row r="410" spans="1:28" ht="13.5" customHeight="1">
      <c r="A410" s="35"/>
      <c r="B410" s="35"/>
      <c r="C410" s="44"/>
      <c r="D410" s="44"/>
      <c r="E410" s="38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35"/>
      <c r="R410" s="35"/>
      <c r="S410" s="35"/>
      <c r="T410" s="35"/>
      <c r="U410" s="35"/>
      <c r="V410" s="35"/>
      <c r="W410" s="35"/>
      <c r="X410" s="35"/>
      <c r="Y410" s="36"/>
      <c r="Z410" s="35"/>
      <c r="AA410" s="44"/>
      <c r="AB410" s="35"/>
    </row>
    <row r="411" spans="1:28" ht="13.5" customHeight="1">
      <c r="A411" s="35"/>
      <c r="B411" s="35"/>
      <c r="C411" s="44"/>
      <c r="D411" s="44"/>
      <c r="E411" s="38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35"/>
      <c r="R411" s="35"/>
      <c r="S411" s="35"/>
      <c r="T411" s="35"/>
      <c r="U411" s="35"/>
      <c r="V411" s="35"/>
      <c r="W411" s="35"/>
      <c r="X411" s="35"/>
      <c r="Y411" s="36"/>
      <c r="Z411" s="35"/>
      <c r="AA411" s="44"/>
      <c r="AB411" s="35"/>
    </row>
    <row r="412" spans="1:28" ht="13.5" customHeight="1">
      <c r="A412" s="35"/>
      <c r="B412" s="35"/>
      <c r="C412" s="44"/>
      <c r="D412" s="44"/>
      <c r="E412" s="38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35"/>
      <c r="R412" s="35"/>
      <c r="S412" s="35"/>
      <c r="T412" s="35"/>
      <c r="U412" s="35"/>
      <c r="V412" s="35"/>
      <c r="W412" s="35"/>
      <c r="X412" s="35"/>
      <c r="Y412" s="36"/>
      <c r="Z412" s="35"/>
      <c r="AA412" s="44"/>
      <c r="AB412" s="35"/>
    </row>
    <row r="413" spans="1:28" ht="13.5" customHeight="1">
      <c r="A413" s="35"/>
      <c r="B413" s="35"/>
      <c r="C413" s="44"/>
      <c r="D413" s="44"/>
      <c r="E413" s="38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35"/>
      <c r="R413" s="35"/>
      <c r="S413" s="35"/>
      <c r="T413" s="35"/>
      <c r="U413" s="35"/>
      <c r="V413" s="35"/>
      <c r="W413" s="35"/>
      <c r="X413" s="35"/>
      <c r="Y413" s="36"/>
      <c r="Z413" s="35"/>
      <c r="AA413" s="44"/>
      <c r="AB413" s="35"/>
    </row>
    <row r="414" spans="1:28" ht="13.5" customHeight="1">
      <c r="A414" s="35"/>
      <c r="B414" s="35"/>
      <c r="C414" s="44"/>
      <c r="D414" s="44"/>
      <c r="E414" s="38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35"/>
      <c r="R414" s="35"/>
      <c r="S414" s="35"/>
      <c r="T414" s="35"/>
      <c r="U414" s="35"/>
      <c r="V414" s="35"/>
      <c r="W414" s="35"/>
      <c r="X414" s="35"/>
      <c r="Y414" s="36"/>
      <c r="Z414" s="35"/>
      <c r="AA414" s="44"/>
      <c r="AB414" s="35"/>
    </row>
    <row r="415" spans="1:28" ht="13.5" customHeight="1">
      <c r="A415" s="35"/>
      <c r="B415" s="35"/>
      <c r="C415" s="44"/>
      <c r="D415" s="44"/>
      <c r="E415" s="38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35"/>
      <c r="R415" s="35"/>
      <c r="S415" s="35"/>
      <c r="T415" s="35"/>
      <c r="U415" s="35"/>
      <c r="V415" s="35"/>
      <c r="W415" s="35"/>
      <c r="X415" s="35"/>
      <c r="Y415" s="36"/>
      <c r="Z415" s="35"/>
      <c r="AA415" s="44"/>
      <c r="AB415" s="35"/>
    </row>
    <row r="416" spans="1:28" ht="13.5" customHeight="1">
      <c r="A416" s="35"/>
      <c r="B416" s="35"/>
      <c r="C416" s="44"/>
      <c r="D416" s="44"/>
      <c r="E416" s="38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35"/>
      <c r="R416" s="35"/>
      <c r="S416" s="35"/>
      <c r="T416" s="35"/>
      <c r="U416" s="35"/>
      <c r="V416" s="35"/>
      <c r="W416" s="35"/>
      <c r="X416" s="35"/>
      <c r="Y416" s="36"/>
      <c r="Z416" s="35"/>
      <c r="AA416" s="44"/>
      <c r="AB416" s="35"/>
    </row>
    <row r="417" spans="1:28" ht="13.5" customHeight="1">
      <c r="A417" s="35"/>
      <c r="B417" s="35"/>
      <c r="C417" s="44"/>
      <c r="D417" s="44"/>
      <c r="E417" s="38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35"/>
      <c r="R417" s="35"/>
      <c r="S417" s="35"/>
      <c r="T417" s="35"/>
      <c r="U417" s="35"/>
      <c r="V417" s="35"/>
      <c r="W417" s="35"/>
      <c r="X417" s="35"/>
      <c r="Y417" s="36"/>
      <c r="Z417" s="35"/>
      <c r="AA417" s="44"/>
      <c r="AB417" s="35"/>
    </row>
    <row r="418" spans="1:28" ht="13.5" customHeight="1">
      <c r="A418" s="35"/>
      <c r="B418" s="35"/>
      <c r="C418" s="44"/>
      <c r="D418" s="44"/>
      <c r="E418" s="38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35"/>
      <c r="R418" s="35"/>
      <c r="S418" s="35"/>
      <c r="T418" s="35"/>
      <c r="U418" s="35"/>
      <c r="V418" s="35"/>
      <c r="W418" s="35"/>
      <c r="X418" s="35"/>
      <c r="Y418" s="36"/>
      <c r="Z418" s="35"/>
      <c r="AA418" s="44"/>
      <c r="AB418" s="35"/>
    </row>
    <row r="419" spans="1:28" ht="13.5" customHeight="1">
      <c r="A419" s="35"/>
      <c r="B419" s="35"/>
      <c r="C419" s="44"/>
      <c r="D419" s="44"/>
      <c r="E419" s="38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35"/>
      <c r="R419" s="35"/>
      <c r="S419" s="35"/>
      <c r="T419" s="35"/>
      <c r="U419" s="35"/>
      <c r="V419" s="35"/>
      <c r="W419" s="35"/>
      <c r="X419" s="35"/>
      <c r="Y419" s="36"/>
      <c r="Z419" s="35"/>
      <c r="AA419" s="44"/>
      <c r="AB419" s="35"/>
    </row>
    <row r="420" spans="1:28" ht="13.5" customHeight="1">
      <c r="A420" s="35"/>
      <c r="B420" s="35"/>
      <c r="C420" s="44"/>
      <c r="D420" s="44"/>
      <c r="E420" s="38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35"/>
      <c r="R420" s="35"/>
      <c r="S420" s="35"/>
      <c r="T420" s="35"/>
      <c r="U420" s="35"/>
      <c r="V420" s="35"/>
      <c r="W420" s="35"/>
      <c r="X420" s="35"/>
      <c r="Y420" s="36"/>
      <c r="Z420" s="35"/>
      <c r="AA420" s="44"/>
      <c r="AB420" s="35"/>
    </row>
    <row r="421" spans="1:28" ht="13.5" customHeight="1">
      <c r="A421" s="35"/>
      <c r="B421" s="35"/>
      <c r="C421" s="44"/>
      <c r="D421" s="44"/>
      <c r="E421" s="38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35"/>
      <c r="R421" s="35"/>
      <c r="S421" s="35"/>
      <c r="T421" s="35"/>
      <c r="U421" s="35"/>
      <c r="V421" s="35"/>
      <c r="W421" s="35"/>
      <c r="X421" s="35"/>
      <c r="Y421" s="36"/>
      <c r="Z421" s="35"/>
      <c r="AA421" s="44"/>
      <c r="AB421" s="35"/>
    </row>
    <row r="422" spans="1:28" ht="13.5" customHeight="1">
      <c r="A422" s="35"/>
      <c r="B422" s="35"/>
      <c r="C422" s="44"/>
      <c r="D422" s="44"/>
      <c r="E422" s="38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35"/>
      <c r="R422" s="35"/>
      <c r="S422" s="35"/>
      <c r="T422" s="35"/>
      <c r="U422" s="35"/>
      <c r="V422" s="35"/>
      <c r="W422" s="35"/>
      <c r="X422" s="35"/>
      <c r="Y422" s="36"/>
      <c r="Z422" s="35"/>
      <c r="AA422" s="44"/>
      <c r="AB422" s="35"/>
    </row>
    <row r="423" spans="1:28" ht="13.5" customHeight="1">
      <c r="A423" s="35"/>
      <c r="B423" s="35"/>
      <c r="C423" s="44"/>
      <c r="D423" s="44"/>
      <c r="E423" s="38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35"/>
      <c r="R423" s="35"/>
      <c r="S423" s="35"/>
      <c r="T423" s="35"/>
      <c r="U423" s="35"/>
      <c r="V423" s="35"/>
      <c r="W423" s="35"/>
      <c r="X423" s="35"/>
      <c r="Y423" s="36"/>
      <c r="Z423" s="35"/>
      <c r="AA423" s="44"/>
      <c r="AB423" s="35"/>
    </row>
    <row r="424" spans="1:28" ht="13.5" customHeight="1">
      <c r="A424" s="35"/>
      <c r="B424" s="35"/>
      <c r="C424" s="44"/>
      <c r="D424" s="44"/>
      <c r="E424" s="38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35"/>
      <c r="R424" s="35"/>
      <c r="S424" s="35"/>
      <c r="T424" s="35"/>
      <c r="U424" s="35"/>
      <c r="V424" s="35"/>
      <c r="W424" s="35"/>
      <c r="X424" s="35"/>
      <c r="Y424" s="36"/>
      <c r="Z424" s="35"/>
      <c r="AA424" s="44"/>
      <c r="AB424" s="35"/>
    </row>
    <row r="425" spans="1:28" ht="13.5" customHeight="1">
      <c r="A425" s="35"/>
      <c r="B425" s="35"/>
      <c r="C425" s="44"/>
      <c r="D425" s="44"/>
      <c r="E425" s="38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35"/>
      <c r="R425" s="35"/>
      <c r="S425" s="35"/>
      <c r="T425" s="35"/>
      <c r="U425" s="35"/>
      <c r="V425" s="35"/>
      <c r="W425" s="35"/>
      <c r="X425" s="35"/>
      <c r="Y425" s="36"/>
      <c r="Z425" s="35"/>
      <c r="AA425" s="44"/>
      <c r="AB425" s="35"/>
    </row>
    <row r="426" spans="1:28" ht="13.5" customHeight="1">
      <c r="A426" s="35"/>
      <c r="B426" s="35"/>
      <c r="C426" s="44"/>
      <c r="D426" s="44"/>
      <c r="E426" s="38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35"/>
      <c r="R426" s="35"/>
      <c r="S426" s="35"/>
      <c r="T426" s="35"/>
      <c r="U426" s="35"/>
      <c r="V426" s="35"/>
      <c r="W426" s="35"/>
      <c r="X426" s="35"/>
      <c r="Y426" s="36"/>
      <c r="Z426" s="35"/>
      <c r="AA426" s="44"/>
      <c r="AB426" s="35"/>
    </row>
    <row r="427" spans="1:28" ht="13.5" customHeight="1">
      <c r="A427" s="35"/>
      <c r="B427" s="35"/>
      <c r="C427" s="44"/>
      <c r="D427" s="44"/>
      <c r="E427" s="38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35"/>
      <c r="R427" s="35"/>
      <c r="S427" s="35"/>
      <c r="T427" s="35"/>
      <c r="U427" s="35"/>
      <c r="V427" s="35"/>
      <c r="W427" s="35"/>
      <c r="X427" s="35"/>
      <c r="Y427" s="36"/>
      <c r="Z427" s="35"/>
      <c r="AA427" s="44"/>
      <c r="AB427" s="35"/>
    </row>
    <row r="428" spans="1:28" ht="13.5" customHeight="1">
      <c r="A428" s="35"/>
      <c r="B428" s="35"/>
      <c r="C428" s="44"/>
      <c r="D428" s="44"/>
      <c r="E428" s="38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35"/>
      <c r="R428" s="35"/>
      <c r="S428" s="35"/>
      <c r="T428" s="35"/>
      <c r="U428" s="35"/>
      <c r="V428" s="35"/>
      <c r="W428" s="35"/>
      <c r="X428" s="35"/>
      <c r="Y428" s="36"/>
      <c r="Z428" s="35"/>
      <c r="AA428" s="44"/>
      <c r="AB428" s="35"/>
    </row>
    <row r="429" spans="1:28" ht="13.5" customHeight="1">
      <c r="A429" s="35"/>
      <c r="B429" s="35"/>
      <c r="C429" s="44"/>
      <c r="D429" s="44"/>
      <c r="E429" s="38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35"/>
      <c r="R429" s="35"/>
      <c r="S429" s="35"/>
      <c r="T429" s="35"/>
      <c r="U429" s="35"/>
      <c r="V429" s="35"/>
      <c r="W429" s="35"/>
      <c r="X429" s="35"/>
      <c r="Y429" s="36"/>
      <c r="Z429" s="35"/>
      <c r="AA429" s="44"/>
      <c r="AB429" s="35"/>
    </row>
    <row r="430" spans="1:28" ht="13.5" customHeight="1">
      <c r="A430" s="35"/>
      <c r="B430" s="35"/>
      <c r="C430" s="44"/>
      <c r="D430" s="44"/>
      <c r="E430" s="38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35"/>
      <c r="R430" s="35"/>
      <c r="S430" s="35"/>
      <c r="T430" s="35"/>
      <c r="U430" s="35"/>
      <c r="V430" s="35"/>
      <c r="W430" s="35"/>
      <c r="X430" s="35"/>
      <c r="Y430" s="36"/>
      <c r="Z430" s="35"/>
      <c r="AA430" s="44"/>
      <c r="AB430" s="35"/>
    </row>
    <row r="431" spans="1:28" ht="13.5" customHeight="1">
      <c r="A431" s="35"/>
      <c r="B431" s="35"/>
      <c r="C431" s="44"/>
      <c r="D431" s="44"/>
      <c r="E431" s="38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35"/>
      <c r="R431" s="35"/>
      <c r="S431" s="35"/>
      <c r="T431" s="35"/>
      <c r="U431" s="35"/>
      <c r="V431" s="35"/>
      <c r="W431" s="35"/>
      <c r="X431" s="35"/>
      <c r="Y431" s="36"/>
      <c r="Z431" s="35"/>
      <c r="AA431" s="44"/>
      <c r="AB431" s="35"/>
    </row>
    <row r="432" spans="1:28" ht="13.5" customHeight="1">
      <c r="A432" s="35"/>
      <c r="B432" s="35"/>
      <c r="C432" s="44"/>
      <c r="D432" s="44"/>
      <c r="E432" s="38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35"/>
      <c r="R432" s="35"/>
      <c r="S432" s="35"/>
      <c r="T432" s="35"/>
      <c r="U432" s="35"/>
      <c r="V432" s="35"/>
      <c r="W432" s="35"/>
      <c r="X432" s="35"/>
      <c r="Y432" s="36"/>
      <c r="Z432" s="35"/>
      <c r="AA432" s="44"/>
      <c r="AB432" s="35"/>
    </row>
    <row r="433" spans="1:28" ht="13.5" customHeight="1">
      <c r="A433" s="35"/>
      <c r="B433" s="35"/>
      <c r="C433" s="44"/>
      <c r="D433" s="44"/>
      <c r="E433" s="38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35"/>
      <c r="R433" s="35"/>
      <c r="S433" s="35"/>
      <c r="T433" s="35"/>
      <c r="U433" s="35"/>
      <c r="V433" s="35"/>
      <c r="W433" s="35"/>
      <c r="X433" s="35"/>
      <c r="Y433" s="36"/>
      <c r="Z433" s="35"/>
      <c r="AA433" s="44"/>
      <c r="AB433" s="35"/>
    </row>
    <row r="434" spans="1:28" ht="13.5" customHeight="1">
      <c r="A434" s="35"/>
      <c r="B434" s="35"/>
      <c r="C434" s="44"/>
      <c r="D434" s="44"/>
      <c r="E434" s="38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35"/>
      <c r="R434" s="35"/>
      <c r="S434" s="35"/>
      <c r="T434" s="35"/>
      <c r="U434" s="35"/>
      <c r="V434" s="35"/>
      <c r="W434" s="35"/>
      <c r="X434" s="35"/>
      <c r="Y434" s="36"/>
      <c r="Z434" s="35"/>
      <c r="AA434" s="44"/>
      <c r="AB434" s="35"/>
    </row>
    <row r="435" spans="1:28" ht="13.5" customHeight="1">
      <c r="A435" s="35"/>
      <c r="B435" s="35"/>
      <c r="C435" s="44"/>
      <c r="D435" s="44"/>
      <c r="E435" s="38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35"/>
      <c r="R435" s="35"/>
      <c r="S435" s="35"/>
      <c r="T435" s="35"/>
      <c r="U435" s="35"/>
      <c r="V435" s="35"/>
      <c r="W435" s="35"/>
      <c r="X435" s="35"/>
      <c r="Y435" s="36"/>
      <c r="Z435" s="35"/>
      <c r="AA435" s="44"/>
      <c r="AB435" s="35"/>
    </row>
    <row r="436" spans="1:28" ht="13.5" customHeight="1">
      <c r="A436" s="35"/>
      <c r="B436" s="35"/>
      <c r="C436" s="44"/>
      <c r="D436" s="44"/>
      <c r="E436" s="38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35"/>
      <c r="R436" s="35"/>
      <c r="S436" s="35"/>
      <c r="T436" s="35"/>
      <c r="U436" s="35"/>
      <c r="V436" s="35"/>
      <c r="W436" s="35"/>
      <c r="X436" s="35"/>
      <c r="Y436" s="36"/>
      <c r="Z436" s="35"/>
      <c r="AA436" s="44"/>
      <c r="AB436" s="35"/>
    </row>
    <row r="437" spans="1:28" ht="13.5" customHeight="1">
      <c r="A437" s="35"/>
      <c r="B437" s="35"/>
      <c r="C437" s="44"/>
      <c r="D437" s="44"/>
      <c r="E437" s="38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35"/>
      <c r="R437" s="35"/>
      <c r="S437" s="35"/>
      <c r="T437" s="35"/>
      <c r="U437" s="35"/>
      <c r="V437" s="35"/>
      <c r="W437" s="35"/>
      <c r="X437" s="35"/>
      <c r="Y437" s="36"/>
      <c r="Z437" s="35"/>
      <c r="AA437" s="44"/>
      <c r="AB437" s="35"/>
    </row>
    <row r="438" spans="1:28" ht="13.5" customHeight="1">
      <c r="A438" s="35"/>
      <c r="B438" s="35"/>
      <c r="C438" s="44"/>
      <c r="D438" s="44"/>
      <c r="E438" s="38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35"/>
      <c r="R438" s="35"/>
      <c r="S438" s="35"/>
      <c r="T438" s="35"/>
      <c r="U438" s="35"/>
      <c r="V438" s="35"/>
      <c r="W438" s="35"/>
      <c r="X438" s="35"/>
      <c r="Y438" s="36"/>
      <c r="Z438" s="35"/>
      <c r="AA438" s="44"/>
      <c r="AB438" s="35"/>
    </row>
    <row r="439" spans="1:28" ht="13.5" customHeight="1">
      <c r="A439" s="35"/>
      <c r="B439" s="35"/>
      <c r="C439" s="44"/>
      <c r="D439" s="44"/>
      <c r="E439" s="38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35"/>
      <c r="R439" s="35"/>
      <c r="S439" s="35"/>
      <c r="T439" s="35"/>
      <c r="U439" s="35"/>
      <c r="V439" s="35"/>
      <c r="W439" s="35"/>
      <c r="X439" s="35"/>
      <c r="Y439" s="36"/>
      <c r="Z439" s="35"/>
      <c r="AA439" s="44"/>
      <c r="AB439" s="35"/>
    </row>
    <row r="440" spans="1:28" ht="13.5" customHeight="1">
      <c r="A440" s="35"/>
      <c r="B440" s="35"/>
      <c r="C440" s="44"/>
      <c r="D440" s="44"/>
      <c r="E440" s="38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35"/>
      <c r="R440" s="35"/>
      <c r="S440" s="35"/>
      <c r="T440" s="35"/>
      <c r="U440" s="35"/>
      <c r="V440" s="35"/>
      <c r="W440" s="35"/>
      <c r="X440" s="35"/>
      <c r="Y440" s="36"/>
      <c r="Z440" s="35"/>
      <c r="AA440" s="44"/>
      <c r="AB440" s="35"/>
    </row>
    <row r="441" spans="1:28" ht="13.5" customHeight="1">
      <c r="A441" s="35"/>
      <c r="B441" s="35"/>
      <c r="C441" s="44"/>
      <c r="D441" s="44"/>
      <c r="E441" s="38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35"/>
      <c r="R441" s="35"/>
      <c r="S441" s="35"/>
      <c r="T441" s="35"/>
      <c r="U441" s="35"/>
      <c r="V441" s="35"/>
      <c r="W441" s="35"/>
      <c r="X441" s="35"/>
      <c r="Y441" s="36"/>
      <c r="Z441" s="35"/>
      <c r="AA441" s="44"/>
      <c r="AB441" s="35"/>
    </row>
    <row r="442" spans="1:28" ht="13.5" customHeight="1">
      <c r="A442" s="35"/>
      <c r="B442" s="35"/>
      <c r="C442" s="44"/>
      <c r="D442" s="44"/>
      <c r="E442" s="38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35"/>
      <c r="R442" s="35"/>
      <c r="S442" s="35"/>
      <c r="T442" s="35"/>
      <c r="U442" s="35"/>
      <c r="V442" s="35"/>
      <c r="W442" s="35"/>
      <c r="X442" s="35"/>
      <c r="Y442" s="36"/>
      <c r="Z442" s="35"/>
      <c r="AA442" s="44"/>
      <c r="AB442" s="35"/>
    </row>
    <row r="443" spans="1:28" ht="13.5" customHeight="1">
      <c r="A443" s="35"/>
      <c r="B443" s="35"/>
      <c r="C443" s="44"/>
      <c r="D443" s="44"/>
      <c r="E443" s="38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35"/>
      <c r="R443" s="35"/>
      <c r="S443" s="35"/>
      <c r="T443" s="35"/>
      <c r="U443" s="35"/>
      <c r="V443" s="35"/>
      <c r="W443" s="35"/>
      <c r="X443" s="35"/>
      <c r="Y443" s="36"/>
      <c r="Z443" s="35"/>
      <c r="AA443" s="44"/>
      <c r="AB443" s="35"/>
    </row>
    <row r="444" spans="1:28" ht="13.5" customHeight="1">
      <c r="A444" s="35"/>
      <c r="B444" s="35"/>
      <c r="C444" s="44"/>
      <c r="D444" s="44"/>
      <c r="E444" s="38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35"/>
      <c r="R444" s="35"/>
      <c r="S444" s="35"/>
      <c r="T444" s="35"/>
      <c r="U444" s="35"/>
      <c r="V444" s="35"/>
      <c r="W444" s="35"/>
      <c r="X444" s="35"/>
      <c r="Y444" s="36"/>
      <c r="Z444" s="35"/>
      <c r="AA444" s="44"/>
      <c r="AB444" s="35"/>
    </row>
    <row r="445" spans="1:28" ht="13.5" customHeight="1">
      <c r="A445" s="35"/>
      <c r="B445" s="35"/>
      <c r="C445" s="44"/>
      <c r="D445" s="44"/>
      <c r="E445" s="38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35"/>
      <c r="R445" s="35"/>
      <c r="S445" s="35"/>
      <c r="T445" s="35"/>
      <c r="U445" s="35"/>
      <c r="V445" s="35"/>
      <c r="W445" s="35"/>
      <c r="X445" s="35"/>
      <c r="Y445" s="36"/>
      <c r="Z445" s="35"/>
      <c r="AA445" s="44"/>
      <c r="AB445" s="35"/>
    </row>
    <row r="446" spans="1:28" ht="13.5" customHeight="1">
      <c r="A446" s="35"/>
      <c r="B446" s="35"/>
      <c r="C446" s="44"/>
      <c r="D446" s="44"/>
      <c r="E446" s="38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35"/>
      <c r="R446" s="35"/>
      <c r="S446" s="35"/>
      <c r="T446" s="35"/>
      <c r="U446" s="35"/>
      <c r="V446" s="35"/>
      <c r="W446" s="35"/>
      <c r="X446" s="35"/>
      <c r="Y446" s="36"/>
      <c r="Z446" s="35"/>
      <c r="AA446" s="44"/>
      <c r="AB446" s="35"/>
    </row>
    <row r="447" spans="1:28" ht="13.5" customHeight="1">
      <c r="A447" s="35"/>
      <c r="B447" s="35"/>
      <c r="C447" s="44"/>
      <c r="D447" s="44"/>
      <c r="E447" s="38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35"/>
      <c r="R447" s="35"/>
      <c r="S447" s="35"/>
      <c r="T447" s="35"/>
      <c r="U447" s="35"/>
      <c r="V447" s="35"/>
      <c r="W447" s="35"/>
      <c r="X447" s="35"/>
      <c r="Y447" s="36"/>
      <c r="Z447" s="35"/>
      <c r="AA447" s="44"/>
      <c r="AB447" s="35"/>
    </row>
    <row r="448" spans="1:28" ht="13.5" customHeight="1">
      <c r="A448" s="35"/>
      <c r="B448" s="35"/>
      <c r="C448" s="44"/>
      <c r="D448" s="44"/>
      <c r="E448" s="38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35"/>
      <c r="R448" s="35"/>
      <c r="S448" s="35"/>
      <c r="T448" s="35"/>
      <c r="U448" s="35"/>
      <c r="V448" s="35"/>
      <c r="W448" s="35"/>
      <c r="X448" s="35"/>
      <c r="Y448" s="36"/>
      <c r="Z448" s="35"/>
      <c r="AA448" s="44"/>
      <c r="AB448" s="35"/>
    </row>
    <row r="449" spans="1:28" ht="13.5" customHeight="1">
      <c r="A449" s="35"/>
      <c r="B449" s="35"/>
      <c r="C449" s="44"/>
      <c r="D449" s="44"/>
      <c r="E449" s="38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35"/>
      <c r="R449" s="35"/>
      <c r="S449" s="35"/>
      <c r="T449" s="35"/>
      <c r="U449" s="35"/>
      <c r="V449" s="35"/>
      <c r="W449" s="35"/>
      <c r="X449" s="35"/>
      <c r="Y449" s="36"/>
      <c r="Z449" s="35"/>
      <c r="AA449" s="44"/>
      <c r="AB449" s="35"/>
    </row>
    <row r="450" spans="1:28" ht="13.5" customHeight="1">
      <c r="A450" s="35"/>
      <c r="B450" s="35"/>
      <c r="C450" s="44"/>
      <c r="D450" s="44"/>
      <c r="E450" s="38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35"/>
      <c r="R450" s="35"/>
      <c r="S450" s="35"/>
      <c r="T450" s="35"/>
      <c r="U450" s="35"/>
      <c r="V450" s="35"/>
      <c r="W450" s="35"/>
      <c r="X450" s="35"/>
      <c r="Y450" s="36"/>
      <c r="Z450" s="35"/>
      <c r="AA450" s="44"/>
      <c r="AB450" s="35"/>
    </row>
    <row r="451" spans="1:28" ht="13.5" customHeight="1">
      <c r="A451" s="35"/>
      <c r="B451" s="35"/>
      <c r="C451" s="44"/>
      <c r="D451" s="44"/>
      <c r="E451" s="38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35"/>
      <c r="R451" s="35"/>
      <c r="S451" s="35"/>
      <c r="T451" s="35"/>
      <c r="U451" s="35"/>
      <c r="V451" s="35"/>
      <c r="W451" s="35"/>
      <c r="X451" s="35"/>
      <c r="Y451" s="36"/>
      <c r="Z451" s="35"/>
      <c r="AA451" s="44"/>
      <c r="AB451" s="35"/>
    </row>
    <row r="452" spans="1:28" ht="13.5" customHeight="1">
      <c r="A452" s="35"/>
      <c r="B452" s="35"/>
      <c r="C452" s="44"/>
      <c r="D452" s="44"/>
      <c r="E452" s="38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35"/>
      <c r="R452" s="35"/>
      <c r="S452" s="35"/>
      <c r="T452" s="35"/>
      <c r="U452" s="35"/>
      <c r="V452" s="35"/>
      <c r="W452" s="35"/>
      <c r="X452" s="35"/>
      <c r="Y452" s="36"/>
      <c r="Z452" s="35"/>
      <c r="AA452" s="44"/>
      <c r="AB452" s="35"/>
    </row>
    <row r="453" spans="1:28" ht="13.5" customHeight="1">
      <c r="A453" s="35"/>
      <c r="B453" s="35"/>
      <c r="C453" s="44"/>
      <c r="D453" s="44"/>
      <c r="E453" s="38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35"/>
      <c r="R453" s="35"/>
      <c r="S453" s="35"/>
      <c r="T453" s="35"/>
      <c r="U453" s="35"/>
      <c r="V453" s="35"/>
      <c r="W453" s="35"/>
      <c r="X453" s="35"/>
      <c r="Y453" s="36"/>
      <c r="Z453" s="35"/>
      <c r="AA453" s="44"/>
      <c r="AB453" s="35"/>
    </row>
    <row r="454" spans="1:28" ht="13.5" customHeight="1">
      <c r="A454" s="35"/>
      <c r="B454" s="35"/>
      <c r="C454" s="44"/>
      <c r="D454" s="44"/>
      <c r="E454" s="38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35"/>
      <c r="R454" s="35"/>
      <c r="S454" s="35"/>
      <c r="T454" s="35"/>
      <c r="U454" s="35"/>
      <c r="V454" s="35"/>
      <c r="W454" s="35"/>
      <c r="X454" s="35"/>
      <c r="Y454" s="36"/>
      <c r="Z454" s="35"/>
      <c r="AA454" s="44"/>
      <c r="AB454" s="35"/>
    </row>
    <row r="455" spans="1:28" ht="13.5" customHeight="1">
      <c r="A455" s="35"/>
      <c r="B455" s="35"/>
      <c r="C455" s="44"/>
      <c r="D455" s="44"/>
      <c r="E455" s="38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35"/>
      <c r="R455" s="35"/>
      <c r="S455" s="35"/>
      <c r="T455" s="35"/>
      <c r="U455" s="35"/>
      <c r="V455" s="35"/>
      <c r="W455" s="35"/>
      <c r="X455" s="35"/>
      <c r="Y455" s="36"/>
      <c r="Z455" s="35"/>
      <c r="AA455" s="44"/>
      <c r="AB455" s="35"/>
    </row>
    <row r="456" spans="1:28" ht="13.5" customHeight="1">
      <c r="A456" s="35"/>
      <c r="B456" s="35"/>
      <c r="C456" s="44"/>
      <c r="D456" s="44"/>
      <c r="E456" s="38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35"/>
      <c r="R456" s="35"/>
      <c r="S456" s="35"/>
      <c r="T456" s="35"/>
      <c r="U456" s="35"/>
      <c r="V456" s="35"/>
      <c r="W456" s="35"/>
      <c r="X456" s="35"/>
      <c r="Y456" s="36"/>
      <c r="Z456" s="35"/>
      <c r="AA456" s="44"/>
      <c r="AB456" s="35"/>
    </row>
    <row r="457" spans="1:28" ht="13.5" customHeight="1">
      <c r="A457" s="35"/>
      <c r="B457" s="35"/>
      <c r="C457" s="44"/>
      <c r="D457" s="44"/>
      <c r="E457" s="38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35"/>
      <c r="R457" s="35"/>
      <c r="S457" s="35"/>
      <c r="T457" s="35"/>
      <c r="U457" s="35"/>
      <c r="V457" s="35"/>
      <c r="W457" s="35"/>
      <c r="X457" s="35"/>
      <c r="Y457" s="36"/>
      <c r="Z457" s="35"/>
      <c r="AA457" s="44"/>
      <c r="AB457" s="35"/>
    </row>
    <row r="458" spans="1:28" ht="13.5" customHeight="1">
      <c r="A458" s="35"/>
      <c r="B458" s="35"/>
      <c r="C458" s="44"/>
      <c r="D458" s="44"/>
      <c r="E458" s="38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35"/>
      <c r="R458" s="35"/>
      <c r="S458" s="35"/>
      <c r="T458" s="35"/>
      <c r="U458" s="35"/>
      <c r="V458" s="35"/>
      <c r="W458" s="35"/>
      <c r="X458" s="35"/>
      <c r="Y458" s="36"/>
      <c r="Z458" s="35"/>
      <c r="AA458" s="44"/>
      <c r="AB458" s="35"/>
    </row>
    <row r="459" spans="1:28" ht="13.5" customHeight="1">
      <c r="A459" s="35"/>
      <c r="B459" s="35"/>
      <c r="C459" s="44"/>
      <c r="D459" s="44"/>
      <c r="E459" s="38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35"/>
      <c r="R459" s="35"/>
      <c r="S459" s="35"/>
      <c r="T459" s="35"/>
      <c r="U459" s="35"/>
      <c r="V459" s="35"/>
      <c r="W459" s="35"/>
      <c r="X459" s="35"/>
      <c r="Y459" s="36"/>
      <c r="Z459" s="35"/>
      <c r="AA459" s="44"/>
      <c r="AB459" s="35"/>
    </row>
    <row r="460" spans="1:28" ht="13.5" customHeight="1">
      <c r="A460" s="35"/>
      <c r="B460" s="35"/>
      <c r="C460" s="44"/>
      <c r="D460" s="44"/>
      <c r="E460" s="38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35"/>
      <c r="R460" s="35"/>
      <c r="S460" s="35"/>
      <c r="T460" s="35"/>
      <c r="U460" s="35"/>
      <c r="V460" s="35"/>
      <c r="W460" s="35"/>
      <c r="X460" s="35"/>
      <c r="Y460" s="36"/>
      <c r="Z460" s="35"/>
      <c r="AA460" s="44"/>
      <c r="AB460" s="35"/>
    </row>
    <row r="461" spans="1:28" ht="13.5" customHeight="1">
      <c r="A461" s="35"/>
      <c r="B461" s="35"/>
      <c r="C461" s="44"/>
      <c r="D461" s="44"/>
      <c r="E461" s="38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35"/>
      <c r="R461" s="35"/>
      <c r="S461" s="35"/>
      <c r="T461" s="35"/>
      <c r="U461" s="35"/>
      <c r="V461" s="35"/>
      <c r="W461" s="35"/>
      <c r="X461" s="35"/>
      <c r="Y461" s="36"/>
      <c r="Z461" s="35"/>
      <c r="AA461" s="44"/>
      <c r="AB461" s="35"/>
    </row>
    <row r="462" spans="1:28" ht="13.5" customHeight="1">
      <c r="A462" s="35"/>
      <c r="B462" s="35"/>
      <c r="C462" s="44"/>
      <c r="D462" s="44"/>
      <c r="E462" s="38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35"/>
      <c r="R462" s="35"/>
      <c r="S462" s="35"/>
      <c r="T462" s="35"/>
      <c r="U462" s="35"/>
      <c r="V462" s="35"/>
      <c r="W462" s="35"/>
      <c r="X462" s="35"/>
      <c r="Y462" s="36"/>
      <c r="Z462" s="35"/>
      <c r="AA462" s="44"/>
      <c r="AB462" s="35"/>
    </row>
    <row r="463" spans="1:28" ht="13.5" customHeight="1">
      <c r="A463" s="35"/>
      <c r="B463" s="35"/>
      <c r="C463" s="44"/>
      <c r="D463" s="44"/>
      <c r="E463" s="38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35"/>
      <c r="R463" s="35"/>
      <c r="S463" s="35"/>
      <c r="T463" s="35"/>
      <c r="U463" s="35"/>
      <c r="V463" s="35"/>
      <c r="W463" s="35"/>
      <c r="X463" s="35"/>
      <c r="Y463" s="36"/>
      <c r="Z463" s="35"/>
      <c r="AA463" s="44"/>
      <c r="AB463" s="35"/>
    </row>
    <row r="464" spans="1:28" ht="13.5" customHeight="1">
      <c r="A464" s="35"/>
      <c r="B464" s="35"/>
      <c r="C464" s="44"/>
      <c r="D464" s="44"/>
      <c r="E464" s="38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35"/>
      <c r="R464" s="35"/>
      <c r="S464" s="35"/>
      <c r="T464" s="35"/>
      <c r="U464" s="35"/>
      <c r="V464" s="35"/>
      <c r="W464" s="35"/>
      <c r="X464" s="35"/>
      <c r="Y464" s="36"/>
      <c r="Z464" s="35"/>
      <c r="AA464" s="44"/>
      <c r="AB464" s="35"/>
    </row>
    <row r="465" spans="1:28" ht="13.5" customHeight="1">
      <c r="A465" s="35"/>
      <c r="B465" s="35"/>
      <c r="C465" s="44"/>
      <c r="D465" s="44"/>
      <c r="E465" s="38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35"/>
      <c r="R465" s="35"/>
      <c r="S465" s="35"/>
      <c r="T465" s="35"/>
      <c r="U465" s="35"/>
      <c r="V465" s="35"/>
      <c r="W465" s="35"/>
      <c r="X465" s="35"/>
      <c r="Y465" s="36"/>
      <c r="Z465" s="35"/>
      <c r="AA465" s="44"/>
      <c r="AB465" s="35"/>
    </row>
    <row r="466" spans="1:28" ht="13.5" customHeight="1">
      <c r="A466" s="35"/>
      <c r="B466" s="35"/>
      <c r="C466" s="44"/>
      <c r="D466" s="44"/>
      <c r="E466" s="38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35"/>
      <c r="R466" s="35"/>
      <c r="S466" s="35"/>
      <c r="T466" s="35"/>
      <c r="U466" s="35"/>
      <c r="V466" s="35"/>
      <c r="W466" s="35"/>
      <c r="X466" s="35"/>
      <c r="Y466" s="36"/>
      <c r="Z466" s="35"/>
      <c r="AA466" s="44"/>
      <c r="AB466" s="35"/>
    </row>
    <row r="467" spans="1:28" ht="13.5" customHeight="1">
      <c r="A467" s="35"/>
      <c r="B467" s="35"/>
      <c r="C467" s="44"/>
      <c r="D467" s="44"/>
      <c r="E467" s="38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35"/>
      <c r="R467" s="35"/>
      <c r="S467" s="35"/>
      <c r="T467" s="35"/>
      <c r="U467" s="35"/>
      <c r="V467" s="35"/>
      <c r="W467" s="35"/>
      <c r="X467" s="35"/>
      <c r="Y467" s="36"/>
      <c r="Z467" s="35"/>
      <c r="AA467" s="44"/>
      <c r="AB467" s="35"/>
    </row>
    <row r="468" spans="1:28" ht="13.5" customHeight="1">
      <c r="A468" s="35"/>
      <c r="B468" s="35"/>
      <c r="C468" s="44"/>
      <c r="D468" s="44"/>
      <c r="E468" s="38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35"/>
      <c r="R468" s="35"/>
      <c r="S468" s="35"/>
      <c r="T468" s="35"/>
      <c r="U468" s="35"/>
      <c r="V468" s="35"/>
      <c r="W468" s="35"/>
      <c r="X468" s="35"/>
      <c r="Y468" s="36"/>
      <c r="Z468" s="35"/>
      <c r="AA468" s="44"/>
      <c r="AB468" s="35"/>
    </row>
    <row r="469" spans="1:28" ht="13.5" customHeight="1">
      <c r="A469" s="35"/>
      <c r="B469" s="35"/>
      <c r="C469" s="44"/>
      <c r="D469" s="44"/>
      <c r="E469" s="38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35"/>
      <c r="R469" s="35"/>
      <c r="S469" s="35"/>
      <c r="T469" s="35"/>
      <c r="U469" s="35"/>
      <c r="V469" s="35"/>
      <c r="W469" s="35"/>
      <c r="X469" s="35"/>
      <c r="Y469" s="36"/>
      <c r="Z469" s="35"/>
      <c r="AA469" s="44"/>
      <c r="AB469" s="35"/>
    </row>
    <row r="470" spans="1:28" ht="13.5" customHeight="1">
      <c r="A470" s="35"/>
      <c r="B470" s="35"/>
      <c r="C470" s="44"/>
      <c r="D470" s="44"/>
      <c r="E470" s="38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35"/>
      <c r="R470" s="35"/>
      <c r="S470" s="35"/>
      <c r="T470" s="35"/>
      <c r="U470" s="35"/>
      <c r="V470" s="35"/>
      <c r="W470" s="35"/>
      <c r="X470" s="35"/>
      <c r="Y470" s="36"/>
      <c r="Z470" s="35"/>
      <c r="AA470" s="44"/>
      <c r="AB470" s="35"/>
    </row>
    <row r="471" spans="1:28" ht="13.5" customHeight="1">
      <c r="A471" s="35"/>
      <c r="B471" s="35"/>
      <c r="C471" s="44"/>
      <c r="D471" s="44"/>
      <c r="E471" s="38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35"/>
      <c r="R471" s="35"/>
      <c r="S471" s="35"/>
      <c r="T471" s="35"/>
      <c r="U471" s="35"/>
      <c r="V471" s="35"/>
      <c r="W471" s="35"/>
      <c r="X471" s="35"/>
      <c r="Y471" s="36"/>
      <c r="Z471" s="35"/>
      <c r="AA471" s="44"/>
      <c r="AB471" s="35"/>
    </row>
    <row r="472" spans="1:28" ht="13.5" customHeight="1">
      <c r="A472" s="35"/>
      <c r="B472" s="35"/>
      <c r="C472" s="44"/>
      <c r="D472" s="44"/>
      <c r="E472" s="38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35"/>
      <c r="R472" s="35"/>
      <c r="S472" s="35"/>
      <c r="T472" s="35"/>
      <c r="U472" s="35"/>
      <c r="V472" s="35"/>
      <c r="W472" s="35"/>
      <c r="X472" s="35"/>
      <c r="Y472" s="36"/>
      <c r="Z472" s="35"/>
      <c r="AA472" s="44"/>
      <c r="AB472" s="35"/>
    </row>
    <row r="473" spans="1:28" ht="13.5" customHeight="1">
      <c r="A473" s="35"/>
      <c r="B473" s="35"/>
      <c r="C473" s="44"/>
      <c r="D473" s="44"/>
      <c r="E473" s="38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35"/>
      <c r="R473" s="35"/>
      <c r="S473" s="35"/>
      <c r="T473" s="35"/>
      <c r="U473" s="35"/>
      <c r="V473" s="35"/>
      <c r="W473" s="35"/>
      <c r="X473" s="35"/>
      <c r="Y473" s="36"/>
      <c r="Z473" s="35"/>
      <c r="AA473" s="44"/>
      <c r="AB473" s="35"/>
    </row>
    <row r="474" spans="1:28" ht="13.5" customHeight="1">
      <c r="A474" s="35"/>
      <c r="B474" s="35"/>
      <c r="C474" s="44"/>
      <c r="D474" s="44"/>
      <c r="E474" s="38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35"/>
      <c r="R474" s="35"/>
      <c r="S474" s="35"/>
      <c r="T474" s="35"/>
      <c r="U474" s="35"/>
      <c r="V474" s="35"/>
      <c r="W474" s="35"/>
      <c r="X474" s="35"/>
      <c r="Y474" s="36"/>
      <c r="Z474" s="35"/>
      <c r="AA474" s="44"/>
      <c r="AB474" s="35"/>
    </row>
    <row r="475" spans="1:28" ht="13.5" customHeight="1">
      <c r="A475" s="35"/>
      <c r="B475" s="35"/>
      <c r="C475" s="44"/>
      <c r="D475" s="44"/>
      <c r="E475" s="38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35"/>
      <c r="R475" s="35"/>
      <c r="S475" s="35"/>
      <c r="T475" s="35"/>
      <c r="U475" s="35"/>
      <c r="V475" s="35"/>
      <c r="W475" s="35"/>
      <c r="X475" s="35"/>
      <c r="Y475" s="36"/>
      <c r="Z475" s="35"/>
      <c r="AA475" s="44"/>
      <c r="AB475" s="35"/>
    </row>
    <row r="476" spans="1:28" ht="13.5" customHeight="1">
      <c r="A476" s="35"/>
      <c r="B476" s="35"/>
      <c r="C476" s="44"/>
      <c r="D476" s="44"/>
      <c r="E476" s="38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35"/>
      <c r="R476" s="35"/>
      <c r="S476" s="35"/>
      <c r="T476" s="35"/>
      <c r="U476" s="35"/>
      <c r="V476" s="35"/>
      <c r="W476" s="35"/>
      <c r="X476" s="35"/>
      <c r="Y476" s="36"/>
      <c r="Z476" s="35"/>
      <c r="AA476" s="44"/>
      <c r="AB476" s="35"/>
    </row>
    <row r="477" spans="1:28" ht="13.5" customHeight="1">
      <c r="A477" s="35"/>
      <c r="B477" s="35"/>
      <c r="C477" s="44"/>
      <c r="D477" s="44"/>
      <c r="E477" s="38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35"/>
      <c r="R477" s="35"/>
      <c r="S477" s="35"/>
      <c r="T477" s="35"/>
      <c r="U477" s="35"/>
      <c r="V477" s="35"/>
      <c r="W477" s="35"/>
      <c r="X477" s="35"/>
      <c r="Y477" s="36"/>
      <c r="Z477" s="35"/>
      <c r="AA477" s="44"/>
      <c r="AB477" s="35"/>
    </row>
    <row r="478" spans="1:28" ht="13.5" customHeight="1">
      <c r="A478" s="35"/>
      <c r="B478" s="35"/>
      <c r="C478" s="44"/>
      <c r="D478" s="44"/>
      <c r="E478" s="38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35"/>
      <c r="R478" s="35"/>
      <c r="S478" s="35"/>
      <c r="T478" s="35"/>
      <c r="U478" s="35"/>
      <c r="V478" s="35"/>
      <c r="W478" s="35"/>
      <c r="X478" s="35"/>
      <c r="Y478" s="36"/>
      <c r="Z478" s="35"/>
      <c r="AA478" s="44"/>
      <c r="AB478" s="35"/>
    </row>
    <row r="479" spans="1:28" ht="13.5" customHeight="1">
      <c r="A479" s="35"/>
      <c r="B479" s="35"/>
      <c r="C479" s="44"/>
      <c r="D479" s="44"/>
      <c r="E479" s="38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35"/>
      <c r="R479" s="35"/>
      <c r="S479" s="35"/>
      <c r="T479" s="35"/>
      <c r="U479" s="35"/>
      <c r="V479" s="35"/>
      <c r="W479" s="35"/>
      <c r="X479" s="35"/>
      <c r="Y479" s="36"/>
      <c r="Z479" s="35"/>
      <c r="AA479" s="44"/>
      <c r="AB479" s="35"/>
    </row>
    <row r="480" spans="1:28" ht="13.5" customHeight="1">
      <c r="A480" s="35"/>
      <c r="B480" s="35"/>
      <c r="C480" s="44"/>
      <c r="D480" s="44"/>
      <c r="E480" s="38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35"/>
      <c r="R480" s="35"/>
      <c r="S480" s="35"/>
      <c r="T480" s="35"/>
      <c r="U480" s="35"/>
      <c r="V480" s="35"/>
      <c r="W480" s="35"/>
      <c r="X480" s="35"/>
      <c r="Y480" s="36"/>
      <c r="Z480" s="35"/>
      <c r="AA480" s="44"/>
      <c r="AB480" s="35"/>
    </row>
    <row r="481" spans="1:28" ht="13.5" customHeight="1">
      <c r="A481" s="35"/>
      <c r="B481" s="35"/>
      <c r="C481" s="44"/>
      <c r="D481" s="44"/>
      <c r="E481" s="38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35"/>
      <c r="R481" s="35"/>
      <c r="S481" s="35"/>
      <c r="T481" s="35"/>
      <c r="U481" s="35"/>
      <c r="V481" s="35"/>
      <c r="W481" s="35"/>
      <c r="X481" s="35"/>
      <c r="Y481" s="36"/>
      <c r="Z481" s="35"/>
      <c r="AA481" s="44"/>
      <c r="AB481" s="35"/>
    </row>
    <row r="482" spans="1:28" ht="13.5" customHeight="1">
      <c r="A482" s="35"/>
      <c r="B482" s="35"/>
      <c r="C482" s="44"/>
      <c r="D482" s="44"/>
      <c r="E482" s="38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35"/>
      <c r="R482" s="35"/>
      <c r="S482" s="35"/>
      <c r="T482" s="35"/>
      <c r="U482" s="35"/>
      <c r="V482" s="35"/>
      <c r="W482" s="35"/>
      <c r="X482" s="35"/>
      <c r="Y482" s="36"/>
      <c r="Z482" s="35"/>
      <c r="AA482" s="44"/>
      <c r="AB482" s="35"/>
    </row>
    <row r="483" spans="1:28" ht="13.5" customHeight="1">
      <c r="A483" s="35"/>
      <c r="B483" s="35"/>
      <c r="C483" s="44"/>
      <c r="D483" s="44"/>
      <c r="E483" s="38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35"/>
      <c r="R483" s="35"/>
      <c r="S483" s="35"/>
      <c r="T483" s="35"/>
      <c r="U483" s="35"/>
      <c r="V483" s="35"/>
      <c r="W483" s="35"/>
      <c r="X483" s="35"/>
      <c r="Y483" s="36"/>
      <c r="Z483" s="35"/>
      <c r="AA483" s="44"/>
      <c r="AB483" s="35"/>
    </row>
    <row r="484" spans="1:28" ht="13.5" customHeight="1">
      <c r="A484" s="35"/>
      <c r="B484" s="35"/>
      <c r="C484" s="44"/>
      <c r="D484" s="44"/>
      <c r="E484" s="38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35"/>
      <c r="R484" s="35"/>
      <c r="S484" s="35"/>
      <c r="T484" s="35"/>
      <c r="U484" s="35"/>
      <c r="V484" s="35"/>
      <c r="W484" s="35"/>
      <c r="X484" s="35"/>
      <c r="Y484" s="36"/>
      <c r="Z484" s="35"/>
      <c r="AA484" s="44"/>
      <c r="AB484" s="35"/>
    </row>
    <row r="485" spans="1:28" ht="13.5" customHeight="1">
      <c r="A485" s="35"/>
      <c r="B485" s="35"/>
      <c r="C485" s="44"/>
      <c r="D485" s="44"/>
      <c r="E485" s="38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35"/>
      <c r="R485" s="35"/>
      <c r="S485" s="35"/>
      <c r="T485" s="35"/>
      <c r="U485" s="35"/>
      <c r="V485" s="35"/>
      <c r="W485" s="35"/>
      <c r="X485" s="35"/>
      <c r="Y485" s="36"/>
      <c r="Z485" s="35"/>
      <c r="AA485" s="44"/>
      <c r="AB485" s="35"/>
    </row>
    <row r="486" spans="1:28" ht="13.5" customHeight="1">
      <c r="A486" s="35"/>
      <c r="B486" s="35"/>
      <c r="C486" s="44"/>
      <c r="D486" s="44"/>
      <c r="E486" s="38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35"/>
      <c r="R486" s="35"/>
      <c r="S486" s="35"/>
      <c r="T486" s="35"/>
      <c r="U486" s="35"/>
      <c r="V486" s="35"/>
      <c r="W486" s="35"/>
      <c r="X486" s="35"/>
      <c r="Y486" s="36"/>
      <c r="Z486" s="35"/>
      <c r="AA486" s="44"/>
      <c r="AB486" s="35"/>
    </row>
    <row r="487" spans="1:28" ht="13.5" customHeight="1">
      <c r="A487" s="35"/>
      <c r="B487" s="35"/>
      <c r="C487" s="44"/>
      <c r="D487" s="44"/>
      <c r="E487" s="38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35"/>
      <c r="R487" s="35"/>
      <c r="S487" s="35"/>
      <c r="T487" s="35"/>
      <c r="U487" s="35"/>
      <c r="V487" s="35"/>
      <c r="W487" s="35"/>
      <c r="X487" s="35"/>
      <c r="Y487" s="36"/>
      <c r="Z487" s="35"/>
      <c r="AA487" s="44"/>
      <c r="AB487" s="35"/>
    </row>
    <row r="488" spans="1:28" ht="13.5" customHeight="1">
      <c r="A488" s="35"/>
      <c r="B488" s="35"/>
      <c r="C488" s="44"/>
      <c r="D488" s="44"/>
      <c r="E488" s="38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35"/>
      <c r="R488" s="35"/>
      <c r="S488" s="35"/>
      <c r="T488" s="35"/>
      <c r="U488" s="35"/>
      <c r="V488" s="35"/>
      <c r="W488" s="35"/>
      <c r="X488" s="35"/>
      <c r="Y488" s="36"/>
      <c r="Z488" s="35"/>
      <c r="AA488" s="44"/>
      <c r="AB488" s="35"/>
    </row>
    <row r="489" spans="1:28" ht="13.5" customHeight="1">
      <c r="A489" s="35"/>
      <c r="B489" s="35"/>
      <c r="C489" s="44"/>
      <c r="D489" s="44"/>
      <c r="E489" s="38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35"/>
      <c r="R489" s="35"/>
      <c r="S489" s="35"/>
      <c r="T489" s="35"/>
      <c r="U489" s="35"/>
      <c r="V489" s="35"/>
      <c r="W489" s="35"/>
      <c r="X489" s="35"/>
      <c r="Y489" s="36"/>
      <c r="Z489" s="35"/>
      <c r="AA489" s="44"/>
      <c r="AB489" s="35"/>
    </row>
    <row r="490" spans="1:28" ht="13.5" customHeight="1">
      <c r="A490" s="35"/>
      <c r="B490" s="35"/>
      <c r="C490" s="44"/>
      <c r="D490" s="44"/>
      <c r="E490" s="38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35"/>
      <c r="R490" s="35"/>
      <c r="S490" s="35"/>
      <c r="T490" s="35"/>
      <c r="U490" s="35"/>
      <c r="V490" s="35"/>
      <c r="W490" s="35"/>
      <c r="X490" s="35"/>
      <c r="Y490" s="36"/>
      <c r="Z490" s="35"/>
      <c r="AA490" s="44"/>
      <c r="AB490" s="35"/>
    </row>
    <row r="491" spans="1:28" ht="13.5" customHeight="1">
      <c r="A491" s="35"/>
      <c r="B491" s="35"/>
      <c r="C491" s="44"/>
      <c r="D491" s="44"/>
      <c r="E491" s="38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35"/>
      <c r="R491" s="35"/>
      <c r="S491" s="35"/>
      <c r="T491" s="35"/>
      <c r="U491" s="35"/>
      <c r="V491" s="35"/>
      <c r="W491" s="35"/>
      <c r="X491" s="35"/>
      <c r="Y491" s="36"/>
      <c r="Z491" s="35"/>
      <c r="AA491" s="44"/>
      <c r="AB491" s="35"/>
    </row>
    <row r="492" spans="1:28" ht="13.5" customHeight="1">
      <c r="A492" s="35"/>
      <c r="B492" s="35"/>
      <c r="C492" s="44"/>
      <c r="D492" s="44"/>
      <c r="E492" s="38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35"/>
      <c r="R492" s="35"/>
      <c r="S492" s="35"/>
      <c r="T492" s="35"/>
      <c r="U492" s="35"/>
      <c r="V492" s="35"/>
      <c r="W492" s="35"/>
      <c r="X492" s="35"/>
      <c r="Y492" s="36"/>
      <c r="Z492" s="35"/>
      <c r="AA492" s="44"/>
      <c r="AB492" s="35"/>
    </row>
    <row r="493" spans="1:28" ht="13.5" customHeight="1">
      <c r="A493" s="35"/>
      <c r="B493" s="35"/>
      <c r="C493" s="44"/>
      <c r="D493" s="44"/>
      <c r="E493" s="38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35"/>
      <c r="R493" s="35"/>
      <c r="S493" s="35"/>
      <c r="T493" s="35"/>
      <c r="U493" s="35"/>
      <c r="V493" s="35"/>
      <c r="W493" s="35"/>
      <c r="X493" s="35"/>
      <c r="Y493" s="36"/>
      <c r="Z493" s="35"/>
      <c r="AA493" s="44"/>
      <c r="AB493" s="35"/>
    </row>
    <row r="494" spans="1:28" ht="13.5" customHeight="1">
      <c r="A494" s="35"/>
      <c r="B494" s="35"/>
      <c r="C494" s="44"/>
      <c r="D494" s="44"/>
      <c r="E494" s="38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35"/>
      <c r="R494" s="35"/>
      <c r="S494" s="35"/>
      <c r="T494" s="35"/>
      <c r="U494" s="35"/>
      <c r="V494" s="35"/>
      <c r="W494" s="35"/>
      <c r="X494" s="35"/>
      <c r="Y494" s="36"/>
      <c r="Z494" s="35"/>
      <c r="AA494" s="44"/>
      <c r="AB494" s="35"/>
    </row>
    <row r="495" spans="1:28" ht="13.5" customHeight="1">
      <c r="A495" s="35"/>
      <c r="B495" s="35"/>
      <c r="C495" s="44"/>
      <c r="D495" s="44"/>
      <c r="E495" s="38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35"/>
      <c r="R495" s="35"/>
      <c r="S495" s="35"/>
      <c r="T495" s="35"/>
      <c r="U495" s="35"/>
      <c r="V495" s="35"/>
      <c r="W495" s="35"/>
      <c r="X495" s="35"/>
      <c r="Y495" s="36"/>
      <c r="Z495" s="35"/>
      <c r="AA495" s="44"/>
      <c r="AB495" s="35"/>
    </row>
    <row r="496" spans="1:28" ht="13.5" customHeight="1">
      <c r="A496" s="35"/>
      <c r="B496" s="35"/>
      <c r="C496" s="44"/>
      <c r="D496" s="44"/>
      <c r="E496" s="38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35"/>
      <c r="R496" s="35"/>
      <c r="S496" s="35"/>
      <c r="T496" s="35"/>
      <c r="U496" s="35"/>
      <c r="V496" s="35"/>
      <c r="W496" s="35"/>
      <c r="X496" s="35"/>
      <c r="Y496" s="36"/>
      <c r="Z496" s="35"/>
      <c r="AA496" s="44"/>
      <c r="AB496" s="35"/>
    </row>
    <row r="497" spans="1:28" ht="13.5" customHeight="1">
      <c r="A497" s="35"/>
      <c r="B497" s="35"/>
      <c r="C497" s="44"/>
      <c r="D497" s="44"/>
      <c r="E497" s="38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35"/>
      <c r="R497" s="35"/>
      <c r="S497" s="35"/>
      <c r="T497" s="35"/>
      <c r="U497" s="35"/>
      <c r="V497" s="35"/>
      <c r="W497" s="35"/>
      <c r="X497" s="35"/>
      <c r="Y497" s="36"/>
      <c r="Z497" s="35"/>
      <c r="AA497" s="44"/>
      <c r="AB497" s="35"/>
    </row>
    <row r="498" spans="1:28" ht="13.5" customHeight="1">
      <c r="A498" s="35"/>
      <c r="B498" s="35"/>
      <c r="C498" s="44"/>
      <c r="D498" s="44"/>
      <c r="E498" s="38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35"/>
      <c r="R498" s="35"/>
      <c r="S498" s="35"/>
      <c r="T498" s="35"/>
      <c r="U498" s="35"/>
      <c r="V498" s="35"/>
      <c r="W498" s="35"/>
      <c r="X498" s="35"/>
      <c r="Y498" s="36"/>
      <c r="Z498" s="35"/>
      <c r="AA498" s="44"/>
      <c r="AB498" s="35"/>
    </row>
    <row r="499" spans="1:28" ht="13.5" customHeight="1">
      <c r="A499" s="35"/>
      <c r="B499" s="35"/>
      <c r="C499" s="44"/>
      <c r="D499" s="44"/>
      <c r="E499" s="38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35"/>
      <c r="R499" s="35"/>
      <c r="S499" s="35"/>
      <c r="T499" s="35"/>
      <c r="U499" s="35"/>
      <c r="V499" s="35"/>
      <c r="W499" s="35"/>
      <c r="X499" s="35"/>
      <c r="Y499" s="36"/>
      <c r="Z499" s="35"/>
      <c r="AA499" s="44"/>
      <c r="AB499" s="35"/>
    </row>
    <row r="500" spans="1:28" ht="13.5" customHeight="1">
      <c r="A500" s="35"/>
      <c r="B500" s="35"/>
      <c r="C500" s="44"/>
      <c r="D500" s="44"/>
      <c r="E500" s="38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35"/>
      <c r="R500" s="35"/>
      <c r="S500" s="35"/>
      <c r="T500" s="35"/>
      <c r="U500" s="35"/>
      <c r="V500" s="35"/>
      <c r="W500" s="35"/>
      <c r="X500" s="35"/>
      <c r="Y500" s="36"/>
      <c r="Z500" s="35"/>
      <c r="AA500" s="44"/>
      <c r="AB500" s="35"/>
    </row>
    <row r="501" spans="1:28" ht="13.5" customHeight="1">
      <c r="A501" s="35"/>
      <c r="B501" s="35"/>
      <c r="C501" s="44"/>
      <c r="D501" s="44"/>
      <c r="E501" s="38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35"/>
      <c r="R501" s="35"/>
      <c r="S501" s="35"/>
      <c r="T501" s="35"/>
      <c r="U501" s="35"/>
      <c r="V501" s="35"/>
      <c r="W501" s="35"/>
      <c r="X501" s="35"/>
      <c r="Y501" s="36"/>
      <c r="Z501" s="35"/>
      <c r="AA501" s="44"/>
      <c r="AB501" s="35"/>
    </row>
    <row r="502" spans="1:28" ht="13.5" customHeight="1">
      <c r="A502" s="35"/>
      <c r="B502" s="35"/>
      <c r="C502" s="44"/>
      <c r="D502" s="44"/>
      <c r="E502" s="38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35"/>
      <c r="R502" s="35"/>
      <c r="S502" s="35"/>
      <c r="T502" s="35"/>
      <c r="U502" s="35"/>
      <c r="V502" s="35"/>
      <c r="W502" s="35"/>
      <c r="X502" s="35"/>
      <c r="Y502" s="36"/>
      <c r="Z502" s="35"/>
      <c r="AA502" s="44"/>
      <c r="AB502" s="35"/>
    </row>
    <row r="503" spans="1:28" ht="13.5" customHeight="1">
      <c r="A503" s="35"/>
      <c r="B503" s="35"/>
      <c r="C503" s="44"/>
      <c r="D503" s="44"/>
      <c r="E503" s="38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35"/>
      <c r="R503" s="35"/>
      <c r="S503" s="35"/>
      <c r="T503" s="35"/>
      <c r="U503" s="35"/>
      <c r="V503" s="35"/>
      <c r="W503" s="35"/>
      <c r="X503" s="35"/>
      <c r="Y503" s="36"/>
      <c r="Z503" s="35"/>
      <c r="AA503" s="44"/>
      <c r="AB503" s="35"/>
    </row>
    <row r="504" spans="1:28" ht="13.5" customHeight="1">
      <c r="A504" s="35"/>
      <c r="B504" s="35"/>
      <c r="C504" s="44"/>
      <c r="D504" s="44"/>
      <c r="E504" s="38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35"/>
      <c r="R504" s="35"/>
      <c r="S504" s="35"/>
      <c r="T504" s="35"/>
      <c r="U504" s="35"/>
      <c r="V504" s="35"/>
      <c r="W504" s="35"/>
      <c r="X504" s="35"/>
      <c r="Y504" s="36"/>
      <c r="Z504" s="35"/>
      <c r="AA504" s="44"/>
      <c r="AB504" s="35"/>
    </row>
    <row r="505" spans="1:28" ht="13.5" customHeight="1">
      <c r="A505" s="35"/>
      <c r="B505" s="35"/>
      <c r="C505" s="44"/>
      <c r="D505" s="44"/>
      <c r="E505" s="38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35"/>
      <c r="R505" s="35"/>
      <c r="S505" s="35"/>
      <c r="T505" s="35"/>
      <c r="U505" s="35"/>
      <c r="V505" s="35"/>
      <c r="W505" s="35"/>
      <c r="X505" s="35"/>
      <c r="Y505" s="36"/>
      <c r="Z505" s="35"/>
      <c r="AA505" s="44"/>
      <c r="AB505" s="35"/>
    </row>
    <row r="506" spans="1:28" ht="13.5" customHeight="1">
      <c r="A506" s="35"/>
      <c r="B506" s="35"/>
      <c r="C506" s="44"/>
      <c r="D506" s="44"/>
      <c r="E506" s="38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35"/>
      <c r="R506" s="35"/>
      <c r="S506" s="35"/>
      <c r="T506" s="35"/>
      <c r="U506" s="35"/>
      <c r="V506" s="35"/>
      <c r="W506" s="35"/>
      <c r="X506" s="35"/>
      <c r="Y506" s="36"/>
      <c r="Z506" s="35"/>
      <c r="AA506" s="44"/>
      <c r="AB506" s="35"/>
    </row>
    <row r="507" spans="1:28" ht="13.5" customHeight="1">
      <c r="A507" s="35"/>
      <c r="B507" s="35"/>
      <c r="C507" s="44"/>
      <c r="D507" s="44"/>
      <c r="E507" s="38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35"/>
      <c r="R507" s="35"/>
      <c r="S507" s="35"/>
      <c r="T507" s="35"/>
      <c r="U507" s="35"/>
      <c r="V507" s="35"/>
      <c r="W507" s="35"/>
      <c r="X507" s="35"/>
      <c r="Y507" s="36"/>
      <c r="Z507" s="35"/>
      <c r="AA507" s="44"/>
      <c r="AB507" s="35"/>
    </row>
    <row r="508" spans="1:28" ht="13.5" customHeight="1">
      <c r="A508" s="35"/>
      <c r="B508" s="35"/>
      <c r="C508" s="44"/>
      <c r="D508" s="44"/>
      <c r="E508" s="38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35"/>
      <c r="R508" s="35"/>
      <c r="S508" s="35"/>
      <c r="T508" s="35"/>
      <c r="U508" s="35"/>
      <c r="V508" s="35"/>
      <c r="W508" s="35"/>
      <c r="X508" s="35"/>
      <c r="Y508" s="36"/>
      <c r="Z508" s="35"/>
      <c r="AA508" s="44"/>
      <c r="AB508" s="35"/>
    </row>
    <row r="509" spans="1:28" ht="13.5" customHeight="1">
      <c r="A509" s="35"/>
      <c r="B509" s="35"/>
      <c r="C509" s="44"/>
      <c r="D509" s="44"/>
      <c r="E509" s="38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35"/>
      <c r="R509" s="35"/>
      <c r="S509" s="35"/>
      <c r="T509" s="35"/>
      <c r="U509" s="35"/>
      <c r="V509" s="35"/>
      <c r="W509" s="35"/>
      <c r="X509" s="35"/>
      <c r="Y509" s="36"/>
      <c r="Z509" s="35"/>
      <c r="AA509" s="44"/>
      <c r="AB509" s="35"/>
    </row>
    <row r="510" spans="1:28" ht="13.5" customHeight="1">
      <c r="A510" s="35"/>
      <c r="B510" s="35"/>
      <c r="C510" s="44"/>
      <c r="D510" s="44"/>
      <c r="E510" s="38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35"/>
      <c r="R510" s="35"/>
      <c r="S510" s="35"/>
      <c r="T510" s="35"/>
      <c r="U510" s="35"/>
      <c r="V510" s="35"/>
      <c r="W510" s="35"/>
      <c r="X510" s="35"/>
      <c r="Y510" s="36"/>
      <c r="Z510" s="35"/>
      <c r="AA510" s="44"/>
      <c r="AB510" s="35"/>
    </row>
    <row r="511" spans="1:28" ht="13.5" customHeight="1">
      <c r="A511" s="35"/>
      <c r="B511" s="35"/>
      <c r="C511" s="44"/>
      <c r="D511" s="44"/>
      <c r="E511" s="38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35"/>
      <c r="R511" s="35"/>
      <c r="S511" s="35"/>
      <c r="T511" s="35"/>
      <c r="U511" s="35"/>
      <c r="V511" s="35"/>
      <c r="W511" s="35"/>
      <c r="X511" s="35"/>
      <c r="Y511" s="36"/>
      <c r="Z511" s="35"/>
      <c r="AA511" s="44"/>
      <c r="AB511" s="35"/>
    </row>
    <row r="512" spans="1:28" ht="13.5" customHeight="1">
      <c r="A512" s="35"/>
      <c r="B512" s="35"/>
      <c r="C512" s="44"/>
      <c r="D512" s="44"/>
      <c r="E512" s="38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35"/>
      <c r="R512" s="35"/>
      <c r="S512" s="35"/>
      <c r="T512" s="35"/>
      <c r="U512" s="35"/>
      <c r="V512" s="35"/>
      <c r="W512" s="35"/>
      <c r="X512" s="35"/>
      <c r="Y512" s="36"/>
      <c r="Z512" s="35"/>
      <c r="AA512" s="44"/>
      <c r="AB512" s="35"/>
    </row>
    <row r="513" spans="1:28" ht="13.5" customHeight="1">
      <c r="A513" s="35"/>
      <c r="B513" s="35"/>
      <c r="C513" s="44"/>
      <c r="D513" s="44"/>
      <c r="E513" s="38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35"/>
      <c r="R513" s="35"/>
      <c r="S513" s="35"/>
      <c r="T513" s="35"/>
      <c r="U513" s="35"/>
      <c r="V513" s="35"/>
      <c r="W513" s="35"/>
      <c r="X513" s="35"/>
      <c r="Y513" s="36"/>
      <c r="Z513" s="35"/>
      <c r="AA513" s="44"/>
      <c r="AB513" s="35"/>
    </row>
    <row r="514" spans="1:28" ht="13.5" customHeight="1">
      <c r="A514" s="35"/>
      <c r="B514" s="35"/>
      <c r="C514" s="44"/>
      <c r="D514" s="44"/>
      <c r="E514" s="38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35"/>
      <c r="R514" s="35"/>
      <c r="S514" s="35"/>
      <c r="T514" s="35"/>
      <c r="U514" s="35"/>
      <c r="V514" s="35"/>
      <c r="W514" s="35"/>
      <c r="X514" s="35"/>
      <c r="Y514" s="36"/>
      <c r="Z514" s="35"/>
      <c r="AA514" s="44"/>
      <c r="AB514" s="35"/>
    </row>
    <row r="515" spans="1:28" ht="13.5" customHeight="1">
      <c r="A515" s="35"/>
      <c r="B515" s="35"/>
      <c r="C515" s="44"/>
      <c r="D515" s="44"/>
      <c r="E515" s="38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35"/>
      <c r="R515" s="35"/>
      <c r="S515" s="35"/>
      <c r="T515" s="35"/>
      <c r="U515" s="35"/>
      <c r="V515" s="35"/>
      <c r="W515" s="35"/>
      <c r="X515" s="35"/>
      <c r="Y515" s="36"/>
      <c r="Z515" s="35"/>
      <c r="AA515" s="44"/>
      <c r="AB515" s="35"/>
    </row>
    <row r="516" spans="1:28" ht="13.5" customHeight="1">
      <c r="A516" s="35"/>
      <c r="B516" s="35"/>
      <c r="C516" s="44"/>
      <c r="D516" s="44"/>
      <c r="E516" s="38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35"/>
      <c r="R516" s="35"/>
      <c r="S516" s="35"/>
      <c r="T516" s="35"/>
      <c r="U516" s="35"/>
      <c r="V516" s="35"/>
      <c r="W516" s="35"/>
      <c r="X516" s="35"/>
      <c r="Y516" s="36"/>
      <c r="Z516" s="35"/>
      <c r="AA516" s="44"/>
      <c r="AB516" s="35"/>
    </row>
    <row r="517" spans="1:28" ht="13.5" customHeight="1">
      <c r="A517" s="35"/>
      <c r="B517" s="35"/>
      <c r="C517" s="44"/>
      <c r="D517" s="44"/>
      <c r="E517" s="38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35"/>
      <c r="R517" s="35"/>
      <c r="S517" s="35"/>
      <c r="T517" s="35"/>
      <c r="U517" s="35"/>
      <c r="V517" s="35"/>
      <c r="W517" s="35"/>
      <c r="X517" s="35"/>
      <c r="Y517" s="36"/>
      <c r="Z517" s="35"/>
      <c r="AA517" s="44"/>
      <c r="AB517" s="35"/>
    </row>
    <row r="518" spans="1:28" ht="13.5" customHeight="1">
      <c r="A518" s="35"/>
      <c r="B518" s="35"/>
      <c r="C518" s="44"/>
      <c r="D518" s="44"/>
      <c r="E518" s="38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35"/>
      <c r="R518" s="35"/>
      <c r="S518" s="35"/>
      <c r="T518" s="35"/>
      <c r="U518" s="35"/>
      <c r="V518" s="35"/>
      <c r="W518" s="35"/>
      <c r="X518" s="35"/>
      <c r="Y518" s="36"/>
      <c r="Z518" s="35"/>
      <c r="AA518" s="44"/>
      <c r="AB518" s="35"/>
    </row>
    <row r="519" spans="1:28" ht="13.5" customHeight="1">
      <c r="A519" s="35"/>
      <c r="B519" s="35"/>
      <c r="C519" s="44"/>
      <c r="D519" s="44"/>
      <c r="E519" s="38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35"/>
      <c r="R519" s="35"/>
      <c r="S519" s="35"/>
      <c r="T519" s="35"/>
      <c r="U519" s="35"/>
      <c r="V519" s="35"/>
      <c r="W519" s="35"/>
      <c r="X519" s="35"/>
      <c r="Y519" s="36"/>
      <c r="Z519" s="35"/>
      <c r="AA519" s="44"/>
      <c r="AB519" s="35"/>
    </row>
    <row r="520" spans="1:28" ht="13.5" customHeight="1">
      <c r="A520" s="35"/>
      <c r="B520" s="35"/>
      <c r="C520" s="44"/>
      <c r="D520" s="44"/>
      <c r="E520" s="38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35"/>
      <c r="R520" s="35"/>
      <c r="S520" s="35"/>
      <c r="T520" s="35"/>
      <c r="U520" s="35"/>
      <c r="V520" s="35"/>
      <c r="W520" s="35"/>
      <c r="X520" s="35"/>
      <c r="Y520" s="36"/>
      <c r="Z520" s="35"/>
      <c r="AA520" s="44"/>
      <c r="AB520" s="35"/>
    </row>
    <row r="521" spans="1:28" ht="13.5" customHeight="1">
      <c r="A521" s="35"/>
      <c r="B521" s="35"/>
      <c r="C521" s="44"/>
      <c r="D521" s="44"/>
      <c r="E521" s="38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35"/>
      <c r="R521" s="35"/>
      <c r="S521" s="35"/>
      <c r="T521" s="35"/>
      <c r="U521" s="35"/>
      <c r="V521" s="35"/>
      <c r="W521" s="35"/>
      <c r="X521" s="35"/>
      <c r="Y521" s="36"/>
      <c r="Z521" s="35"/>
      <c r="AA521" s="44"/>
      <c r="AB521" s="35"/>
    </row>
    <row r="522" spans="1:28" ht="13.5" customHeight="1">
      <c r="A522" s="35"/>
      <c r="B522" s="35"/>
      <c r="C522" s="44"/>
      <c r="D522" s="44"/>
      <c r="E522" s="38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35"/>
      <c r="R522" s="35"/>
      <c r="S522" s="35"/>
      <c r="T522" s="35"/>
      <c r="U522" s="35"/>
      <c r="V522" s="35"/>
      <c r="W522" s="35"/>
      <c r="X522" s="35"/>
      <c r="Y522" s="36"/>
      <c r="Z522" s="35"/>
      <c r="AA522" s="44"/>
      <c r="AB522" s="35"/>
    </row>
    <row r="523" spans="1:28" ht="13.5" customHeight="1">
      <c r="A523" s="35"/>
      <c r="B523" s="35"/>
      <c r="C523" s="44"/>
      <c r="D523" s="44"/>
      <c r="E523" s="38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35"/>
      <c r="R523" s="35"/>
      <c r="S523" s="35"/>
      <c r="T523" s="35"/>
      <c r="U523" s="35"/>
      <c r="V523" s="35"/>
      <c r="W523" s="35"/>
      <c r="X523" s="35"/>
      <c r="Y523" s="36"/>
      <c r="Z523" s="35"/>
      <c r="AA523" s="44"/>
      <c r="AB523" s="35"/>
    </row>
    <row r="524" spans="1:28" ht="13.5" customHeight="1">
      <c r="A524" s="35"/>
      <c r="B524" s="35"/>
      <c r="C524" s="44"/>
      <c r="D524" s="44"/>
      <c r="E524" s="38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35"/>
      <c r="R524" s="35"/>
      <c r="S524" s="35"/>
      <c r="T524" s="35"/>
      <c r="U524" s="35"/>
      <c r="V524" s="35"/>
      <c r="W524" s="35"/>
      <c r="X524" s="35"/>
      <c r="Y524" s="36"/>
      <c r="Z524" s="35"/>
      <c r="AA524" s="44"/>
      <c r="AB524" s="35"/>
    </row>
    <row r="525" spans="1:28" ht="13.5" customHeight="1">
      <c r="A525" s="35"/>
      <c r="B525" s="35"/>
      <c r="C525" s="44"/>
      <c r="D525" s="44"/>
      <c r="E525" s="38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35"/>
      <c r="R525" s="35"/>
      <c r="S525" s="35"/>
      <c r="T525" s="35"/>
      <c r="U525" s="35"/>
      <c r="V525" s="35"/>
      <c r="W525" s="35"/>
      <c r="X525" s="35"/>
      <c r="Y525" s="36"/>
      <c r="Z525" s="35"/>
      <c r="AA525" s="44"/>
      <c r="AB525" s="35"/>
    </row>
    <row r="526" spans="1:28" ht="13.5" customHeight="1">
      <c r="A526" s="35"/>
      <c r="B526" s="35"/>
      <c r="C526" s="44"/>
      <c r="D526" s="44"/>
      <c r="E526" s="38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35"/>
      <c r="R526" s="35"/>
      <c r="S526" s="35"/>
      <c r="T526" s="35"/>
      <c r="U526" s="35"/>
      <c r="V526" s="35"/>
      <c r="W526" s="35"/>
      <c r="X526" s="35"/>
      <c r="Y526" s="36"/>
      <c r="Z526" s="35"/>
      <c r="AA526" s="44"/>
      <c r="AB526" s="35"/>
    </row>
    <row r="527" spans="1:28" ht="13.5" customHeight="1">
      <c r="A527" s="35"/>
      <c r="B527" s="35"/>
      <c r="C527" s="44"/>
      <c r="D527" s="44"/>
      <c r="E527" s="38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35"/>
      <c r="R527" s="35"/>
      <c r="S527" s="35"/>
      <c r="T527" s="35"/>
      <c r="U527" s="35"/>
      <c r="V527" s="35"/>
      <c r="W527" s="35"/>
      <c r="X527" s="35"/>
      <c r="Y527" s="36"/>
      <c r="Z527" s="35"/>
      <c r="AA527" s="44"/>
      <c r="AB527" s="35"/>
    </row>
    <row r="528" spans="1:28" ht="13.5" customHeight="1">
      <c r="A528" s="35"/>
      <c r="B528" s="35"/>
      <c r="C528" s="44"/>
      <c r="D528" s="44"/>
      <c r="E528" s="38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35"/>
      <c r="R528" s="35"/>
      <c r="S528" s="35"/>
      <c r="T528" s="35"/>
      <c r="U528" s="35"/>
      <c r="V528" s="35"/>
      <c r="W528" s="35"/>
      <c r="X528" s="35"/>
      <c r="Y528" s="36"/>
      <c r="Z528" s="35"/>
      <c r="AA528" s="44"/>
      <c r="AB528" s="35"/>
    </row>
    <row r="529" spans="1:28" ht="13.5" customHeight="1">
      <c r="A529" s="35"/>
      <c r="B529" s="35"/>
      <c r="C529" s="44"/>
      <c r="D529" s="44"/>
      <c r="E529" s="38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35"/>
      <c r="R529" s="35"/>
      <c r="S529" s="35"/>
      <c r="T529" s="35"/>
      <c r="U529" s="35"/>
      <c r="V529" s="35"/>
      <c r="W529" s="35"/>
      <c r="X529" s="35"/>
      <c r="Y529" s="36"/>
      <c r="Z529" s="35"/>
      <c r="AA529" s="44"/>
      <c r="AB529" s="35"/>
    </row>
    <row r="530" spans="1:28" ht="13.5" customHeight="1">
      <c r="A530" s="35"/>
      <c r="B530" s="35"/>
      <c r="C530" s="44"/>
      <c r="D530" s="44"/>
      <c r="E530" s="38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35"/>
      <c r="R530" s="35"/>
      <c r="S530" s="35"/>
      <c r="T530" s="35"/>
      <c r="U530" s="35"/>
      <c r="V530" s="35"/>
      <c r="W530" s="35"/>
      <c r="X530" s="35"/>
      <c r="Y530" s="36"/>
      <c r="Z530" s="35"/>
      <c r="AA530" s="44"/>
      <c r="AB530" s="35"/>
    </row>
    <row r="531" spans="1:28" ht="13.5" customHeight="1">
      <c r="A531" s="35"/>
      <c r="B531" s="35"/>
      <c r="C531" s="44"/>
      <c r="D531" s="44"/>
      <c r="E531" s="38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35"/>
      <c r="R531" s="35"/>
      <c r="S531" s="35"/>
      <c r="T531" s="35"/>
      <c r="U531" s="35"/>
      <c r="V531" s="35"/>
      <c r="W531" s="35"/>
      <c r="X531" s="35"/>
      <c r="Y531" s="36"/>
      <c r="Z531" s="35"/>
      <c r="AA531" s="44"/>
      <c r="AB531" s="35"/>
    </row>
    <row r="532" spans="1:28" ht="13.5" customHeight="1">
      <c r="A532" s="35"/>
      <c r="B532" s="35"/>
      <c r="C532" s="44"/>
      <c r="D532" s="44"/>
      <c r="E532" s="38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35"/>
      <c r="R532" s="35"/>
      <c r="S532" s="35"/>
      <c r="T532" s="35"/>
      <c r="U532" s="35"/>
      <c r="V532" s="35"/>
      <c r="W532" s="35"/>
      <c r="X532" s="35"/>
      <c r="Y532" s="36"/>
      <c r="Z532" s="35"/>
      <c r="AA532" s="44"/>
      <c r="AB532" s="35"/>
    </row>
    <row r="533" spans="1:28" ht="13.5" customHeight="1">
      <c r="A533" s="35"/>
      <c r="B533" s="35"/>
      <c r="C533" s="44"/>
      <c r="D533" s="44"/>
      <c r="E533" s="38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35"/>
      <c r="R533" s="35"/>
      <c r="S533" s="35"/>
      <c r="T533" s="35"/>
      <c r="U533" s="35"/>
      <c r="V533" s="35"/>
      <c r="W533" s="35"/>
      <c r="X533" s="35"/>
      <c r="Y533" s="36"/>
      <c r="Z533" s="35"/>
      <c r="AA533" s="44"/>
      <c r="AB533" s="35"/>
    </row>
    <row r="534" spans="1:28" ht="13.5" customHeight="1">
      <c r="A534" s="35"/>
      <c r="B534" s="35"/>
      <c r="C534" s="44"/>
      <c r="D534" s="44"/>
      <c r="E534" s="38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35"/>
      <c r="R534" s="35"/>
      <c r="S534" s="35"/>
      <c r="T534" s="35"/>
      <c r="U534" s="35"/>
      <c r="V534" s="35"/>
      <c r="W534" s="35"/>
      <c r="X534" s="35"/>
      <c r="Y534" s="36"/>
      <c r="Z534" s="35"/>
      <c r="AA534" s="44"/>
      <c r="AB534" s="35"/>
    </row>
    <row r="535" spans="1:28" ht="13.5" customHeight="1">
      <c r="A535" s="35"/>
      <c r="B535" s="35"/>
      <c r="C535" s="44"/>
      <c r="D535" s="44"/>
      <c r="E535" s="38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35"/>
      <c r="R535" s="35"/>
      <c r="S535" s="35"/>
      <c r="T535" s="35"/>
      <c r="U535" s="35"/>
      <c r="V535" s="35"/>
      <c r="W535" s="35"/>
      <c r="X535" s="35"/>
      <c r="Y535" s="36"/>
      <c r="Z535" s="35"/>
      <c r="AA535" s="44"/>
      <c r="AB535" s="35"/>
    </row>
    <row r="536" spans="1:28" ht="13.5" customHeight="1">
      <c r="A536" s="35"/>
      <c r="B536" s="35"/>
      <c r="C536" s="44"/>
      <c r="D536" s="44"/>
      <c r="E536" s="38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35"/>
      <c r="R536" s="35"/>
      <c r="S536" s="35"/>
      <c r="T536" s="35"/>
      <c r="U536" s="35"/>
      <c r="V536" s="35"/>
      <c r="W536" s="35"/>
      <c r="X536" s="35"/>
      <c r="Y536" s="36"/>
      <c r="Z536" s="35"/>
      <c r="AA536" s="44"/>
      <c r="AB536" s="35"/>
    </row>
    <row r="537" spans="1:28" ht="13.5" customHeight="1">
      <c r="A537" s="35"/>
      <c r="B537" s="35"/>
      <c r="C537" s="44"/>
      <c r="D537" s="44"/>
      <c r="E537" s="38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35"/>
      <c r="R537" s="35"/>
      <c r="S537" s="35"/>
      <c r="T537" s="35"/>
      <c r="U537" s="35"/>
      <c r="V537" s="35"/>
      <c r="W537" s="35"/>
      <c r="X537" s="35"/>
      <c r="Y537" s="36"/>
      <c r="Z537" s="35"/>
      <c r="AA537" s="44"/>
      <c r="AB537" s="35"/>
    </row>
    <row r="538" spans="1:28" ht="13.5" customHeight="1">
      <c r="A538" s="35"/>
      <c r="B538" s="35"/>
      <c r="C538" s="44"/>
      <c r="D538" s="44"/>
      <c r="E538" s="38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35"/>
      <c r="R538" s="35"/>
      <c r="S538" s="35"/>
      <c r="T538" s="35"/>
      <c r="U538" s="35"/>
      <c r="V538" s="35"/>
      <c r="W538" s="35"/>
      <c r="X538" s="35"/>
      <c r="Y538" s="36"/>
      <c r="Z538" s="35"/>
      <c r="AA538" s="44"/>
      <c r="AB538" s="35"/>
    </row>
    <row r="539" spans="1:28" ht="13.5" customHeight="1">
      <c r="A539" s="35"/>
      <c r="B539" s="35"/>
      <c r="C539" s="44"/>
      <c r="D539" s="44"/>
      <c r="E539" s="38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35"/>
      <c r="R539" s="35"/>
      <c r="S539" s="35"/>
      <c r="T539" s="35"/>
      <c r="U539" s="35"/>
      <c r="V539" s="35"/>
      <c r="W539" s="35"/>
      <c r="X539" s="35"/>
      <c r="Y539" s="36"/>
      <c r="Z539" s="35"/>
      <c r="AA539" s="44"/>
      <c r="AB539" s="35"/>
    </row>
    <row r="540" spans="1:28" ht="13.5" customHeight="1">
      <c r="A540" s="35"/>
      <c r="B540" s="35"/>
      <c r="C540" s="44"/>
      <c r="D540" s="44"/>
      <c r="E540" s="38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35"/>
      <c r="R540" s="35"/>
      <c r="S540" s="35"/>
      <c r="T540" s="35"/>
      <c r="U540" s="35"/>
      <c r="V540" s="35"/>
      <c r="W540" s="35"/>
      <c r="X540" s="35"/>
      <c r="Y540" s="36"/>
      <c r="Z540" s="35"/>
      <c r="AA540" s="44"/>
      <c r="AB540" s="35"/>
    </row>
    <row r="541" spans="1:28" ht="13.5" customHeight="1">
      <c r="A541" s="35"/>
      <c r="B541" s="35"/>
      <c r="C541" s="44"/>
      <c r="D541" s="44"/>
      <c r="E541" s="38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35"/>
      <c r="R541" s="35"/>
      <c r="S541" s="35"/>
      <c r="T541" s="35"/>
      <c r="U541" s="35"/>
      <c r="V541" s="35"/>
      <c r="W541" s="35"/>
      <c r="X541" s="35"/>
      <c r="Y541" s="36"/>
      <c r="Z541" s="35"/>
      <c r="AA541" s="44"/>
      <c r="AB541" s="35"/>
    </row>
    <row r="542" spans="1:28" ht="13.5" customHeight="1">
      <c r="A542" s="35"/>
      <c r="B542" s="35"/>
      <c r="C542" s="44"/>
      <c r="D542" s="44"/>
      <c r="E542" s="38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35"/>
      <c r="R542" s="35"/>
      <c r="S542" s="35"/>
      <c r="T542" s="35"/>
      <c r="U542" s="35"/>
      <c r="V542" s="35"/>
      <c r="W542" s="35"/>
      <c r="X542" s="35"/>
      <c r="Y542" s="36"/>
      <c r="Z542" s="35"/>
      <c r="AA542" s="44"/>
      <c r="AB542" s="35"/>
    </row>
    <row r="543" spans="1:28" ht="13.5" customHeight="1">
      <c r="A543" s="35"/>
      <c r="B543" s="35"/>
      <c r="C543" s="44"/>
      <c r="D543" s="44"/>
      <c r="E543" s="38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35"/>
      <c r="R543" s="35"/>
      <c r="S543" s="35"/>
      <c r="T543" s="35"/>
      <c r="U543" s="35"/>
      <c r="V543" s="35"/>
      <c r="W543" s="35"/>
      <c r="X543" s="35"/>
      <c r="Y543" s="36"/>
      <c r="Z543" s="35"/>
      <c r="AA543" s="44"/>
      <c r="AB543" s="35"/>
    </row>
    <row r="544" spans="1:28" ht="13.5" customHeight="1">
      <c r="A544" s="35"/>
      <c r="B544" s="35"/>
      <c r="C544" s="44"/>
      <c r="D544" s="44"/>
      <c r="E544" s="38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35"/>
      <c r="R544" s="35"/>
      <c r="S544" s="35"/>
      <c r="T544" s="35"/>
      <c r="U544" s="35"/>
      <c r="V544" s="35"/>
      <c r="W544" s="35"/>
      <c r="X544" s="35"/>
      <c r="Y544" s="36"/>
      <c r="Z544" s="35"/>
      <c r="AA544" s="44"/>
      <c r="AB544" s="35"/>
    </row>
    <row r="545" spans="1:28" ht="13.5" customHeight="1">
      <c r="A545" s="35"/>
      <c r="B545" s="35"/>
      <c r="C545" s="44"/>
      <c r="D545" s="44"/>
      <c r="E545" s="38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35"/>
      <c r="R545" s="35"/>
      <c r="S545" s="35"/>
      <c r="T545" s="35"/>
      <c r="U545" s="35"/>
      <c r="V545" s="35"/>
      <c r="W545" s="35"/>
      <c r="X545" s="35"/>
      <c r="Y545" s="36"/>
      <c r="Z545" s="35"/>
      <c r="AA545" s="44"/>
      <c r="AB545" s="35"/>
    </row>
    <row r="546" spans="1:28" ht="13.5" customHeight="1">
      <c r="A546" s="35"/>
      <c r="B546" s="35"/>
      <c r="C546" s="44"/>
      <c r="D546" s="44"/>
      <c r="E546" s="38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35"/>
      <c r="R546" s="35"/>
      <c r="S546" s="35"/>
      <c r="T546" s="35"/>
      <c r="U546" s="35"/>
      <c r="V546" s="35"/>
      <c r="W546" s="35"/>
      <c r="X546" s="35"/>
      <c r="Y546" s="36"/>
      <c r="Z546" s="35"/>
      <c r="AA546" s="44"/>
      <c r="AB546" s="35"/>
    </row>
    <row r="547" spans="1:28" ht="13.5" customHeight="1">
      <c r="A547" s="35"/>
      <c r="B547" s="35"/>
      <c r="C547" s="44"/>
      <c r="D547" s="44"/>
      <c r="E547" s="38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35"/>
      <c r="R547" s="35"/>
      <c r="S547" s="35"/>
      <c r="T547" s="35"/>
      <c r="U547" s="35"/>
      <c r="V547" s="35"/>
      <c r="W547" s="35"/>
      <c r="X547" s="35"/>
      <c r="Y547" s="36"/>
      <c r="Z547" s="35"/>
      <c r="AA547" s="44"/>
      <c r="AB547" s="35"/>
    </row>
    <row r="548" spans="1:28" ht="13.5" customHeight="1">
      <c r="A548" s="35"/>
      <c r="B548" s="35"/>
      <c r="C548" s="44"/>
      <c r="D548" s="44"/>
      <c r="E548" s="38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35"/>
      <c r="R548" s="35"/>
      <c r="S548" s="35"/>
      <c r="T548" s="35"/>
      <c r="U548" s="35"/>
      <c r="V548" s="35"/>
      <c r="W548" s="35"/>
      <c r="X548" s="35"/>
      <c r="Y548" s="36"/>
      <c r="Z548" s="35"/>
      <c r="AA548" s="44"/>
      <c r="AB548" s="35"/>
    </row>
    <row r="549" spans="1:28" ht="13.5" customHeight="1">
      <c r="A549" s="35"/>
      <c r="B549" s="35"/>
      <c r="C549" s="44"/>
      <c r="D549" s="44"/>
      <c r="E549" s="38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35"/>
      <c r="R549" s="35"/>
      <c r="S549" s="35"/>
      <c r="T549" s="35"/>
      <c r="U549" s="35"/>
      <c r="V549" s="35"/>
      <c r="W549" s="35"/>
      <c r="X549" s="35"/>
      <c r="Y549" s="36"/>
      <c r="Z549" s="35"/>
      <c r="AA549" s="44"/>
      <c r="AB549" s="35"/>
    </row>
    <row r="550" spans="1:28" ht="13.5" customHeight="1">
      <c r="A550" s="35"/>
      <c r="B550" s="35"/>
      <c r="C550" s="44"/>
      <c r="D550" s="44"/>
      <c r="E550" s="38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35"/>
      <c r="R550" s="35"/>
      <c r="S550" s="35"/>
      <c r="T550" s="35"/>
      <c r="U550" s="35"/>
      <c r="V550" s="35"/>
      <c r="W550" s="35"/>
      <c r="X550" s="35"/>
      <c r="Y550" s="36"/>
      <c r="Z550" s="35"/>
      <c r="AA550" s="44"/>
      <c r="AB550" s="35"/>
    </row>
    <row r="551" spans="1:28" ht="13.5" customHeight="1">
      <c r="A551" s="35"/>
      <c r="B551" s="35"/>
      <c r="C551" s="44"/>
      <c r="D551" s="44"/>
      <c r="E551" s="38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35"/>
      <c r="R551" s="35"/>
      <c r="S551" s="35"/>
      <c r="T551" s="35"/>
      <c r="U551" s="35"/>
      <c r="V551" s="35"/>
      <c r="W551" s="35"/>
      <c r="X551" s="35"/>
      <c r="Y551" s="36"/>
      <c r="Z551" s="35"/>
      <c r="AA551" s="44"/>
      <c r="AB551" s="35"/>
    </row>
    <row r="552" spans="1:28" ht="13.5" customHeight="1">
      <c r="A552" s="35"/>
      <c r="B552" s="35"/>
      <c r="C552" s="44"/>
      <c r="D552" s="44"/>
      <c r="E552" s="38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35"/>
      <c r="R552" s="35"/>
      <c r="S552" s="35"/>
      <c r="T552" s="35"/>
      <c r="U552" s="35"/>
      <c r="V552" s="35"/>
      <c r="W552" s="35"/>
      <c r="X552" s="35"/>
      <c r="Y552" s="36"/>
      <c r="Z552" s="35"/>
      <c r="AA552" s="44"/>
      <c r="AB552" s="35"/>
    </row>
    <row r="553" spans="1:28" ht="13.5" customHeight="1">
      <c r="A553" s="35"/>
      <c r="B553" s="35"/>
      <c r="C553" s="44"/>
      <c r="D553" s="44"/>
      <c r="E553" s="38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35"/>
      <c r="R553" s="35"/>
      <c r="S553" s="35"/>
      <c r="T553" s="35"/>
      <c r="U553" s="35"/>
      <c r="V553" s="35"/>
      <c r="W553" s="35"/>
      <c r="X553" s="35"/>
      <c r="Y553" s="36"/>
      <c r="Z553" s="35"/>
      <c r="AA553" s="44"/>
      <c r="AB553" s="35"/>
    </row>
    <row r="554" spans="1:28" ht="13.5" customHeight="1">
      <c r="A554" s="35"/>
      <c r="B554" s="35"/>
      <c r="C554" s="44"/>
      <c r="D554" s="44"/>
      <c r="E554" s="38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35"/>
      <c r="R554" s="35"/>
      <c r="S554" s="35"/>
      <c r="T554" s="35"/>
      <c r="U554" s="35"/>
      <c r="V554" s="35"/>
      <c r="W554" s="35"/>
      <c r="X554" s="35"/>
      <c r="Y554" s="36"/>
      <c r="Z554" s="35"/>
      <c r="AA554" s="44"/>
      <c r="AB554" s="35"/>
    </row>
    <row r="555" spans="1:28" ht="13.5" customHeight="1">
      <c r="A555" s="35"/>
      <c r="B555" s="35"/>
      <c r="C555" s="44"/>
      <c r="D555" s="44"/>
      <c r="E555" s="38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35"/>
      <c r="R555" s="35"/>
      <c r="S555" s="35"/>
      <c r="T555" s="35"/>
      <c r="U555" s="35"/>
      <c r="V555" s="35"/>
      <c r="W555" s="35"/>
      <c r="X555" s="35"/>
      <c r="Y555" s="36"/>
      <c r="Z555" s="35"/>
      <c r="AA555" s="44"/>
      <c r="AB555" s="35"/>
    </row>
    <row r="556" spans="1:28" ht="13.5" customHeight="1">
      <c r="A556" s="35"/>
      <c r="B556" s="35"/>
      <c r="C556" s="44"/>
      <c r="D556" s="44"/>
      <c r="E556" s="38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35"/>
      <c r="R556" s="35"/>
      <c r="S556" s="35"/>
      <c r="T556" s="35"/>
      <c r="U556" s="35"/>
      <c r="V556" s="35"/>
      <c r="W556" s="35"/>
      <c r="X556" s="35"/>
      <c r="Y556" s="36"/>
      <c r="Z556" s="35"/>
      <c r="AA556" s="44"/>
      <c r="AB556" s="35"/>
    </row>
    <row r="557" spans="1:28" ht="13.5" customHeight="1">
      <c r="A557" s="35"/>
      <c r="B557" s="35"/>
      <c r="C557" s="44"/>
      <c r="D557" s="44"/>
      <c r="E557" s="38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35"/>
      <c r="R557" s="35"/>
      <c r="S557" s="35"/>
      <c r="T557" s="35"/>
      <c r="U557" s="35"/>
      <c r="V557" s="35"/>
      <c r="W557" s="35"/>
      <c r="X557" s="35"/>
      <c r="Y557" s="36"/>
      <c r="Z557" s="35"/>
      <c r="AA557" s="44"/>
      <c r="AB557" s="35"/>
    </row>
    <row r="558" spans="1:28" ht="13.5" customHeight="1">
      <c r="A558" s="35"/>
      <c r="B558" s="35"/>
      <c r="C558" s="44"/>
      <c r="D558" s="44"/>
      <c r="E558" s="38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35"/>
      <c r="R558" s="35"/>
      <c r="S558" s="35"/>
      <c r="T558" s="35"/>
      <c r="U558" s="35"/>
      <c r="V558" s="35"/>
      <c r="W558" s="35"/>
      <c r="X558" s="35"/>
      <c r="Y558" s="36"/>
      <c r="Z558" s="35"/>
      <c r="AA558" s="44"/>
      <c r="AB558" s="35"/>
    </row>
    <row r="559" spans="1:28" ht="13.5" customHeight="1">
      <c r="A559" s="35"/>
      <c r="B559" s="35"/>
      <c r="C559" s="44"/>
      <c r="D559" s="44"/>
      <c r="E559" s="38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35"/>
      <c r="R559" s="35"/>
      <c r="S559" s="35"/>
      <c r="T559" s="35"/>
      <c r="U559" s="35"/>
      <c r="V559" s="35"/>
      <c r="W559" s="35"/>
      <c r="X559" s="35"/>
      <c r="Y559" s="36"/>
      <c r="Z559" s="35"/>
      <c r="AA559" s="44"/>
      <c r="AB559" s="35"/>
    </row>
    <row r="560" spans="1:28" ht="13.5" customHeight="1">
      <c r="A560" s="35"/>
      <c r="B560" s="35"/>
      <c r="C560" s="44"/>
      <c r="D560" s="44"/>
      <c r="E560" s="38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35"/>
      <c r="R560" s="35"/>
      <c r="S560" s="35"/>
      <c r="T560" s="35"/>
      <c r="U560" s="35"/>
      <c r="V560" s="35"/>
      <c r="W560" s="35"/>
      <c r="X560" s="35"/>
      <c r="Y560" s="36"/>
      <c r="Z560" s="35"/>
      <c r="AA560" s="44"/>
      <c r="AB560" s="35"/>
    </row>
    <row r="561" spans="1:28" ht="13.5" customHeight="1">
      <c r="A561" s="35"/>
      <c r="B561" s="35"/>
      <c r="C561" s="44"/>
      <c r="D561" s="44"/>
      <c r="E561" s="38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35"/>
      <c r="R561" s="35"/>
      <c r="S561" s="35"/>
      <c r="T561" s="35"/>
      <c r="U561" s="35"/>
      <c r="V561" s="35"/>
      <c r="W561" s="35"/>
      <c r="X561" s="35"/>
      <c r="Y561" s="36"/>
      <c r="Z561" s="35"/>
      <c r="AA561" s="44"/>
      <c r="AB561" s="35"/>
    </row>
    <row r="562" spans="1:28" ht="13.5" customHeight="1">
      <c r="A562" s="35"/>
      <c r="B562" s="35"/>
      <c r="C562" s="44"/>
      <c r="D562" s="44"/>
      <c r="E562" s="38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35"/>
      <c r="R562" s="35"/>
      <c r="S562" s="35"/>
      <c r="T562" s="35"/>
      <c r="U562" s="35"/>
      <c r="V562" s="35"/>
      <c r="W562" s="35"/>
      <c r="X562" s="35"/>
      <c r="Y562" s="36"/>
      <c r="Z562" s="35"/>
      <c r="AA562" s="44"/>
      <c r="AB562" s="35"/>
    </row>
    <row r="563" spans="1:28" ht="13.5" customHeight="1">
      <c r="A563" s="35"/>
      <c r="B563" s="35"/>
      <c r="C563" s="44"/>
      <c r="D563" s="44"/>
      <c r="E563" s="38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35"/>
      <c r="R563" s="35"/>
      <c r="S563" s="35"/>
      <c r="T563" s="35"/>
      <c r="U563" s="35"/>
      <c r="V563" s="35"/>
      <c r="W563" s="35"/>
      <c r="X563" s="35"/>
      <c r="Y563" s="36"/>
      <c r="Z563" s="35"/>
      <c r="AA563" s="44"/>
      <c r="AB563" s="35"/>
    </row>
    <row r="564" spans="1:28" ht="13.5" customHeight="1">
      <c r="A564" s="35"/>
      <c r="B564" s="35"/>
      <c r="C564" s="44"/>
      <c r="D564" s="44"/>
      <c r="E564" s="38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35"/>
      <c r="R564" s="35"/>
      <c r="S564" s="35"/>
      <c r="T564" s="35"/>
      <c r="U564" s="35"/>
      <c r="V564" s="35"/>
      <c r="W564" s="35"/>
      <c r="X564" s="35"/>
      <c r="Y564" s="36"/>
      <c r="Z564" s="35"/>
      <c r="AA564" s="44"/>
      <c r="AB564" s="35"/>
    </row>
    <row r="565" spans="1:28" ht="13.5" customHeight="1">
      <c r="A565" s="35"/>
      <c r="B565" s="35"/>
      <c r="C565" s="44"/>
      <c r="D565" s="44"/>
      <c r="E565" s="38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35"/>
      <c r="R565" s="35"/>
      <c r="S565" s="35"/>
      <c r="T565" s="35"/>
      <c r="U565" s="35"/>
      <c r="V565" s="35"/>
      <c r="W565" s="35"/>
      <c r="X565" s="35"/>
      <c r="Y565" s="36"/>
      <c r="Z565" s="35"/>
      <c r="AA565" s="44"/>
      <c r="AB565" s="35"/>
    </row>
    <row r="566" spans="1:28" ht="13.5" customHeight="1">
      <c r="A566" s="35"/>
      <c r="B566" s="35"/>
      <c r="C566" s="44"/>
      <c r="D566" s="44"/>
      <c r="E566" s="38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35"/>
      <c r="R566" s="35"/>
      <c r="S566" s="35"/>
      <c r="T566" s="35"/>
      <c r="U566" s="35"/>
      <c r="V566" s="35"/>
      <c r="W566" s="35"/>
      <c r="X566" s="35"/>
      <c r="Y566" s="36"/>
      <c r="Z566" s="35"/>
      <c r="AA566" s="44"/>
      <c r="AB566" s="35"/>
    </row>
    <row r="567" spans="1:28" ht="13.5" customHeight="1">
      <c r="A567" s="35"/>
      <c r="B567" s="35"/>
      <c r="C567" s="44"/>
      <c r="D567" s="44"/>
      <c r="E567" s="38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35"/>
      <c r="R567" s="35"/>
      <c r="S567" s="35"/>
      <c r="T567" s="35"/>
      <c r="U567" s="35"/>
      <c r="V567" s="35"/>
      <c r="W567" s="35"/>
      <c r="X567" s="35"/>
      <c r="Y567" s="36"/>
      <c r="Z567" s="35"/>
      <c r="AA567" s="44"/>
      <c r="AB567" s="35"/>
    </row>
    <row r="568" spans="1:28" ht="13.5" customHeight="1">
      <c r="A568" s="35"/>
      <c r="B568" s="35"/>
      <c r="C568" s="44"/>
      <c r="D568" s="44"/>
      <c r="E568" s="38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35"/>
      <c r="R568" s="35"/>
      <c r="S568" s="35"/>
      <c r="T568" s="35"/>
      <c r="U568" s="35"/>
      <c r="V568" s="35"/>
      <c r="W568" s="35"/>
      <c r="X568" s="35"/>
      <c r="Y568" s="36"/>
      <c r="Z568" s="35"/>
      <c r="AA568" s="44"/>
      <c r="AB568" s="35"/>
    </row>
    <row r="569" spans="1:28" ht="13.5" customHeight="1">
      <c r="A569" s="35"/>
      <c r="B569" s="35"/>
      <c r="C569" s="44"/>
      <c r="D569" s="44"/>
      <c r="E569" s="38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35"/>
      <c r="R569" s="35"/>
      <c r="S569" s="35"/>
      <c r="T569" s="35"/>
      <c r="U569" s="35"/>
      <c r="V569" s="35"/>
      <c r="W569" s="35"/>
      <c r="X569" s="35"/>
      <c r="Y569" s="36"/>
      <c r="Z569" s="35"/>
      <c r="AA569" s="44"/>
      <c r="AB569" s="35"/>
    </row>
    <row r="570" spans="1:28" ht="13.5" customHeight="1">
      <c r="A570" s="35"/>
      <c r="B570" s="35"/>
      <c r="C570" s="44"/>
      <c r="D570" s="44"/>
      <c r="E570" s="38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35"/>
      <c r="R570" s="35"/>
      <c r="S570" s="35"/>
      <c r="T570" s="35"/>
      <c r="U570" s="35"/>
      <c r="V570" s="35"/>
      <c r="W570" s="35"/>
      <c r="X570" s="35"/>
      <c r="Y570" s="36"/>
      <c r="Z570" s="35"/>
      <c r="AA570" s="44"/>
      <c r="AB570" s="35"/>
    </row>
    <row r="571" spans="1:28" ht="13.5" customHeight="1">
      <c r="A571" s="35"/>
      <c r="B571" s="35"/>
      <c r="C571" s="44"/>
      <c r="D571" s="44"/>
      <c r="E571" s="38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35"/>
      <c r="R571" s="35"/>
      <c r="S571" s="35"/>
      <c r="T571" s="35"/>
      <c r="U571" s="35"/>
      <c r="V571" s="35"/>
      <c r="W571" s="35"/>
      <c r="X571" s="35"/>
      <c r="Y571" s="36"/>
      <c r="Z571" s="35"/>
      <c r="AA571" s="44"/>
      <c r="AB571" s="35"/>
    </row>
    <row r="572" spans="1:28" ht="13.5" customHeight="1">
      <c r="A572" s="35"/>
      <c r="B572" s="35"/>
      <c r="C572" s="44"/>
      <c r="D572" s="44"/>
      <c r="E572" s="38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35"/>
      <c r="R572" s="35"/>
      <c r="S572" s="35"/>
      <c r="T572" s="35"/>
      <c r="U572" s="35"/>
      <c r="V572" s="35"/>
      <c r="W572" s="35"/>
      <c r="X572" s="35"/>
      <c r="Y572" s="36"/>
      <c r="Z572" s="35"/>
      <c r="AA572" s="44"/>
      <c r="AB572" s="35"/>
    </row>
    <row r="573" spans="1:28" ht="13.5" customHeight="1">
      <c r="A573" s="35"/>
      <c r="B573" s="35"/>
      <c r="C573" s="44"/>
      <c r="D573" s="44"/>
      <c r="E573" s="38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35"/>
      <c r="R573" s="35"/>
      <c r="S573" s="35"/>
      <c r="T573" s="35"/>
      <c r="U573" s="35"/>
      <c r="V573" s="35"/>
      <c r="W573" s="35"/>
      <c r="X573" s="35"/>
      <c r="Y573" s="36"/>
      <c r="Z573" s="35"/>
      <c r="AA573" s="44"/>
      <c r="AB573" s="35"/>
    </row>
    <row r="574" spans="1:28" ht="13.5" customHeight="1">
      <c r="A574" s="35"/>
      <c r="B574" s="35"/>
      <c r="C574" s="44"/>
      <c r="D574" s="44"/>
      <c r="E574" s="38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35"/>
      <c r="R574" s="35"/>
      <c r="S574" s="35"/>
      <c r="T574" s="35"/>
      <c r="U574" s="35"/>
      <c r="V574" s="35"/>
      <c r="W574" s="35"/>
      <c r="X574" s="35"/>
      <c r="Y574" s="36"/>
      <c r="Z574" s="35"/>
      <c r="AA574" s="44"/>
      <c r="AB574" s="35"/>
    </row>
    <row r="575" spans="1:28" ht="13.5" customHeight="1">
      <c r="A575" s="35"/>
      <c r="B575" s="35"/>
      <c r="C575" s="44"/>
      <c r="D575" s="44"/>
      <c r="E575" s="38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35"/>
      <c r="R575" s="35"/>
      <c r="S575" s="35"/>
      <c r="T575" s="35"/>
      <c r="U575" s="35"/>
      <c r="V575" s="35"/>
      <c r="W575" s="35"/>
      <c r="X575" s="35"/>
      <c r="Y575" s="36"/>
      <c r="Z575" s="35"/>
      <c r="AA575" s="44"/>
      <c r="AB575" s="35"/>
    </row>
    <row r="576" spans="1:28" ht="13.5" customHeight="1">
      <c r="A576" s="35"/>
      <c r="B576" s="35"/>
      <c r="C576" s="44"/>
      <c r="D576" s="44"/>
      <c r="E576" s="38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35"/>
      <c r="R576" s="35"/>
      <c r="S576" s="35"/>
      <c r="T576" s="35"/>
      <c r="U576" s="35"/>
      <c r="V576" s="35"/>
      <c r="W576" s="35"/>
      <c r="X576" s="35"/>
      <c r="Y576" s="36"/>
      <c r="Z576" s="35"/>
      <c r="AA576" s="44"/>
      <c r="AB576" s="35"/>
    </row>
    <row r="577" spans="1:28" ht="13.5" customHeight="1">
      <c r="A577" s="35"/>
      <c r="B577" s="35"/>
      <c r="C577" s="44"/>
      <c r="D577" s="44"/>
      <c r="E577" s="38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35"/>
      <c r="R577" s="35"/>
      <c r="S577" s="35"/>
      <c r="T577" s="35"/>
      <c r="U577" s="35"/>
      <c r="V577" s="35"/>
      <c r="W577" s="35"/>
      <c r="X577" s="35"/>
      <c r="Y577" s="36"/>
      <c r="Z577" s="35"/>
      <c r="AA577" s="44"/>
      <c r="AB577" s="35"/>
    </row>
    <row r="578" spans="1:28" ht="13.5" customHeight="1">
      <c r="A578" s="35"/>
      <c r="B578" s="35"/>
      <c r="C578" s="44"/>
      <c r="D578" s="44"/>
      <c r="E578" s="38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35"/>
      <c r="R578" s="35"/>
      <c r="S578" s="35"/>
      <c r="T578" s="35"/>
      <c r="U578" s="35"/>
      <c r="V578" s="35"/>
      <c r="W578" s="35"/>
      <c r="X578" s="35"/>
      <c r="Y578" s="36"/>
      <c r="Z578" s="35"/>
      <c r="AA578" s="44"/>
      <c r="AB578" s="35"/>
    </row>
    <row r="579" spans="1:28" ht="13.5" customHeight="1">
      <c r="A579" s="35"/>
      <c r="B579" s="35"/>
      <c r="C579" s="44"/>
      <c r="D579" s="44"/>
      <c r="E579" s="38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35"/>
      <c r="R579" s="35"/>
      <c r="S579" s="35"/>
      <c r="T579" s="35"/>
      <c r="U579" s="35"/>
      <c r="V579" s="35"/>
      <c r="W579" s="35"/>
      <c r="X579" s="35"/>
      <c r="Y579" s="36"/>
      <c r="Z579" s="35"/>
      <c r="AA579" s="44"/>
      <c r="AB579" s="35"/>
    </row>
    <row r="580" spans="1:28" ht="13.5" customHeight="1">
      <c r="A580" s="35"/>
      <c r="B580" s="35"/>
      <c r="C580" s="44"/>
      <c r="D580" s="44"/>
      <c r="E580" s="38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35"/>
      <c r="R580" s="35"/>
      <c r="S580" s="35"/>
      <c r="T580" s="35"/>
      <c r="U580" s="35"/>
      <c r="V580" s="35"/>
      <c r="W580" s="35"/>
      <c r="X580" s="35"/>
      <c r="Y580" s="36"/>
      <c r="Z580" s="35"/>
      <c r="AA580" s="44"/>
      <c r="AB580" s="35"/>
    </row>
    <row r="581" spans="1:28" ht="13.5" customHeight="1">
      <c r="A581" s="35"/>
      <c r="B581" s="35"/>
      <c r="C581" s="44"/>
      <c r="D581" s="44"/>
      <c r="E581" s="38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35"/>
      <c r="R581" s="35"/>
      <c r="S581" s="35"/>
      <c r="T581" s="35"/>
      <c r="U581" s="35"/>
      <c r="V581" s="35"/>
      <c r="W581" s="35"/>
      <c r="X581" s="35"/>
      <c r="Y581" s="36"/>
      <c r="Z581" s="35"/>
      <c r="AA581" s="44"/>
      <c r="AB581" s="35"/>
    </row>
    <row r="582" spans="1:28" ht="13.5" customHeight="1">
      <c r="A582" s="35"/>
      <c r="B582" s="35"/>
      <c r="C582" s="44"/>
      <c r="D582" s="44"/>
      <c r="E582" s="38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35"/>
      <c r="R582" s="35"/>
      <c r="S582" s="35"/>
      <c r="T582" s="35"/>
      <c r="U582" s="35"/>
      <c r="V582" s="35"/>
      <c r="W582" s="35"/>
      <c r="X582" s="35"/>
      <c r="Y582" s="36"/>
      <c r="Z582" s="35"/>
      <c r="AA582" s="44"/>
      <c r="AB582" s="35"/>
    </row>
    <row r="583" spans="1:28" ht="13.5" customHeight="1">
      <c r="A583" s="35"/>
      <c r="B583" s="35"/>
      <c r="C583" s="44"/>
      <c r="D583" s="44"/>
      <c r="E583" s="38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35"/>
      <c r="R583" s="35"/>
      <c r="S583" s="35"/>
      <c r="T583" s="35"/>
      <c r="U583" s="35"/>
      <c r="V583" s="35"/>
      <c r="W583" s="35"/>
      <c r="X583" s="35"/>
      <c r="Y583" s="36"/>
      <c r="Z583" s="35"/>
      <c r="AA583" s="44"/>
      <c r="AB583" s="35"/>
    </row>
    <row r="584" spans="1:28" ht="13.5" customHeight="1">
      <c r="A584" s="35"/>
      <c r="B584" s="35"/>
      <c r="C584" s="44"/>
      <c r="D584" s="44"/>
      <c r="E584" s="38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35"/>
      <c r="R584" s="35"/>
      <c r="S584" s="35"/>
      <c r="T584" s="35"/>
      <c r="U584" s="35"/>
      <c r="V584" s="35"/>
      <c r="W584" s="35"/>
      <c r="X584" s="35"/>
      <c r="Y584" s="36"/>
      <c r="Z584" s="35"/>
      <c r="AA584" s="44"/>
      <c r="AB584" s="35"/>
    </row>
    <row r="585" spans="1:28" ht="13.5" customHeight="1">
      <c r="A585" s="35"/>
      <c r="B585" s="35"/>
      <c r="C585" s="44"/>
      <c r="D585" s="44"/>
      <c r="E585" s="38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35"/>
      <c r="R585" s="35"/>
      <c r="S585" s="35"/>
      <c r="T585" s="35"/>
      <c r="U585" s="35"/>
      <c r="V585" s="35"/>
      <c r="W585" s="35"/>
      <c r="X585" s="35"/>
      <c r="Y585" s="36"/>
      <c r="Z585" s="35"/>
      <c r="AA585" s="44"/>
      <c r="AB585" s="35"/>
    </row>
    <row r="586" spans="1:28" ht="13.5" customHeight="1">
      <c r="A586" s="35"/>
      <c r="B586" s="35"/>
      <c r="C586" s="44"/>
      <c r="D586" s="44"/>
      <c r="E586" s="38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35"/>
      <c r="R586" s="35"/>
      <c r="S586" s="35"/>
      <c r="T586" s="35"/>
      <c r="U586" s="35"/>
      <c r="V586" s="35"/>
      <c r="W586" s="35"/>
      <c r="X586" s="35"/>
      <c r="Y586" s="36"/>
      <c r="Z586" s="35"/>
      <c r="AA586" s="44"/>
      <c r="AB586" s="35"/>
    </row>
    <row r="587" spans="1:28" ht="13.5" customHeight="1">
      <c r="A587" s="35"/>
      <c r="B587" s="35"/>
      <c r="C587" s="44"/>
      <c r="D587" s="44"/>
      <c r="E587" s="38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35"/>
      <c r="R587" s="35"/>
      <c r="S587" s="35"/>
      <c r="T587" s="35"/>
      <c r="U587" s="35"/>
      <c r="V587" s="35"/>
      <c r="W587" s="35"/>
      <c r="X587" s="35"/>
      <c r="Y587" s="36"/>
      <c r="Z587" s="35"/>
      <c r="AA587" s="44"/>
      <c r="AB587" s="35"/>
    </row>
    <row r="588" spans="1:28" ht="13.5" customHeight="1">
      <c r="A588" s="35"/>
      <c r="B588" s="35"/>
      <c r="C588" s="44"/>
      <c r="D588" s="44"/>
      <c r="E588" s="38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35"/>
      <c r="R588" s="35"/>
      <c r="S588" s="35"/>
      <c r="T588" s="35"/>
      <c r="U588" s="35"/>
      <c r="V588" s="35"/>
      <c r="W588" s="35"/>
      <c r="X588" s="35"/>
      <c r="Y588" s="36"/>
      <c r="Z588" s="35"/>
      <c r="AA588" s="44"/>
      <c r="AB588" s="35"/>
    </row>
    <row r="589" spans="1:28" ht="13.5" customHeight="1">
      <c r="A589" s="35"/>
      <c r="B589" s="35"/>
      <c r="C589" s="44"/>
      <c r="D589" s="44"/>
      <c r="E589" s="38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35"/>
      <c r="R589" s="35"/>
      <c r="S589" s="35"/>
      <c r="T589" s="35"/>
      <c r="U589" s="35"/>
      <c r="V589" s="35"/>
      <c r="W589" s="35"/>
      <c r="X589" s="35"/>
      <c r="Y589" s="36"/>
      <c r="Z589" s="35"/>
      <c r="AA589" s="44"/>
      <c r="AB589" s="35"/>
    </row>
    <row r="590" spans="1:28" ht="13.5" customHeight="1">
      <c r="A590" s="35"/>
      <c r="B590" s="35"/>
      <c r="C590" s="44"/>
      <c r="D590" s="44"/>
      <c r="E590" s="38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35"/>
      <c r="R590" s="35"/>
      <c r="S590" s="35"/>
      <c r="T590" s="35"/>
      <c r="U590" s="35"/>
      <c r="V590" s="35"/>
      <c r="W590" s="35"/>
      <c r="X590" s="35"/>
      <c r="Y590" s="36"/>
      <c r="Z590" s="35"/>
      <c r="AA590" s="44"/>
      <c r="AB590" s="35"/>
    </row>
    <row r="591" spans="1:28" ht="13.5" customHeight="1">
      <c r="A591" s="35"/>
      <c r="B591" s="35"/>
      <c r="C591" s="44"/>
      <c r="D591" s="44"/>
      <c r="E591" s="38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35"/>
      <c r="R591" s="35"/>
      <c r="S591" s="35"/>
      <c r="T591" s="35"/>
      <c r="U591" s="35"/>
      <c r="V591" s="35"/>
      <c r="W591" s="35"/>
      <c r="X591" s="35"/>
      <c r="Y591" s="36"/>
      <c r="Z591" s="35"/>
      <c r="AA591" s="44"/>
      <c r="AB591" s="35"/>
    </row>
    <row r="592" spans="1:28" ht="13.5" customHeight="1">
      <c r="A592" s="35"/>
      <c r="B592" s="35"/>
      <c r="C592" s="44"/>
      <c r="D592" s="44"/>
      <c r="E592" s="38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35"/>
      <c r="R592" s="35"/>
      <c r="S592" s="35"/>
      <c r="T592" s="35"/>
      <c r="U592" s="35"/>
      <c r="V592" s="35"/>
      <c r="W592" s="35"/>
      <c r="X592" s="35"/>
      <c r="Y592" s="36"/>
      <c r="Z592" s="35"/>
      <c r="AA592" s="44"/>
      <c r="AB592" s="35"/>
    </row>
    <row r="593" spans="1:28" ht="13.5" customHeight="1">
      <c r="A593" s="35"/>
      <c r="B593" s="35"/>
      <c r="C593" s="44"/>
      <c r="D593" s="44"/>
      <c r="E593" s="38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35"/>
      <c r="R593" s="35"/>
      <c r="S593" s="35"/>
      <c r="T593" s="35"/>
      <c r="U593" s="35"/>
      <c r="V593" s="35"/>
      <c r="W593" s="35"/>
      <c r="X593" s="35"/>
      <c r="Y593" s="36"/>
      <c r="Z593" s="35"/>
      <c r="AA593" s="44"/>
      <c r="AB593" s="35"/>
    </row>
    <row r="594" spans="1:28" ht="13.5" customHeight="1">
      <c r="A594" s="35"/>
      <c r="B594" s="35"/>
      <c r="C594" s="44"/>
      <c r="D594" s="44"/>
      <c r="E594" s="38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35"/>
      <c r="R594" s="35"/>
      <c r="S594" s="35"/>
      <c r="T594" s="35"/>
      <c r="U594" s="35"/>
      <c r="V594" s="35"/>
      <c r="W594" s="35"/>
      <c r="X594" s="35"/>
      <c r="Y594" s="36"/>
      <c r="Z594" s="35"/>
      <c r="AA594" s="44"/>
      <c r="AB594" s="35"/>
    </row>
    <row r="595" spans="1:28" ht="13.5" customHeight="1">
      <c r="A595" s="35"/>
      <c r="B595" s="35"/>
      <c r="C595" s="44"/>
      <c r="D595" s="44"/>
      <c r="E595" s="38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35"/>
      <c r="R595" s="35"/>
      <c r="S595" s="35"/>
      <c r="T595" s="35"/>
      <c r="U595" s="35"/>
      <c r="V595" s="35"/>
      <c r="W595" s="35"/>
      <c r="X595" s="35"/>
      <c r="Y595" s="36"/>
      <c r="Z595" s="35"/>
      <c r="AA595" s="44"/>
      <c r="AB595" s="35"/>
    </row>
    <row r="596" spans="1:28" ht="13.5" customHeight="1">
      <c r="A596" s="35"/>
      <c r="B596" s="35"/>
      <c r="C596" s="44"/>
      <c r="D596" s="44"/>
      <c r="E596" s="38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35"/>
      <c r="R596" s="35"/>
      <c r="S596" s="35"/>
      <c r="T596" s="35"/>
      <c r="U596" s="35"/>
      <c r="V596" s="35"/>
      <c r="W596" s="35"/>
      <c r="X596" s="35"/>
      <c r="Y596" s="36"/>
      <c r="Z596" s="35"/>
      <c r="AA596" s="44"/>
      <c r="AB596" s="35"/>
    </row>
    <row r="597" spans="1:28" ht="13.5" customHeight="1">
      <c r="A597" s="35"/>
      <c r="B597" s="35"/>
      <c r="C597" s="44"/>
      <c r="D597" s="44"/>
      <c r="E597" s="38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35"/>
      <c r="R597" s="35"/>
      <c r="S597" s="35"/>
      <c r="T597" s="35"/>
      <c r="U597" s="35"/>
      <c r="V597" s="35"/>
      <c r="W597" s="35"/>
      <c r="X597" s="35"/>
      <c r="Y597" s="36"/>
      <c r="Z597" s="35"/>
      <c r="AA597" s="44"/>
      <c r="AB597" s="35"/>
    </row>
    <row r="598" spans="1:28" ht="13.5" customHeight="1">
      <c r="A598" s="35"/>
      <c r="B598" s="35"/>
      <c r="C598" s="44"/>
      <c r="D598" s="44"/>
      <c r="E598" s="38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35"/>
      <c r="R598" s="35"/>
      <c r="S598" s="35"/>
      <c r="T598" s="35"/>
      <c r="U598" s="35"/>
      <c r="V598" s="35"/>
      <c r="W598" s="35"/>
      <c r="X598" s="35"/>
      <c r="Y598" s="36"/>
      <c r="Z598" s="35"/>
      <c r="AA598" s="44"/>
      <c r="AB598" s="35"/>
    </row>
    <row r="599" spans="1:28" ht="13.5" customHeight="1">
      <c r="A599" s="35"/>
      <c r="B599" s="35"/>
      <c r="C599" s="44"/>
      <c r="D599" s="44"/>
      <c r="E599" s="38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35"/>
      <c r="R599" s="35"/>
      <c r="S599" s="35"/>
      <c r="T599" s="35"/>
      <c r="U599" s="35"/>
      <c r="V599" s="35"/>
      <c r="W599" s="35"/>
      <c r="X599" s="35"/>
      <c r="Y599" s="36"/>
      <c r="Z599" s="35"/>
      <c r="AA599" s="44"/>
      <c r="AB599" s="35"/>
    </row>
    <row r="600" spans="1:28" ht="13.5" customHeight="1">
      <c r="A600" s="35"/>
      <c r="B600" s="35"/>
      <c r="C600" s="44"/>
      <c r="D600" s="44"/>
      <c r="E600" s="38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35"/>
      <c r="R600" s="35"/>
      <c r="S600" s="35"/>
      <c r="T600" s="35"/>
      <c r="U600" s="35"/>
      <c r="V600" s="35"/>
      <c r="W600" s="35"/>
      <c r="X600" s="35"/>
      <c r="Y600" s="36"/>
      <c r="Z600" s="35"/>
      <c r="AA600" s="44"/>
      <c r="AB600" s="35"/>
    </row>
    <row r="601" spans="1:28" ht="13.5" customHeight="1">
      <c r="A601" s="35"/>
      <c r="B601" s="35"/>
      <c r="C601" s="44"/>
      <c r="D601" s="44"/>
      <c r="E601" s="38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35"/>
      <c r="R601" s="35"/>
      <c r="S601" s="35"/>
      <c r="T601" s="35"/>
      <c r="U601" s="35"/>
      <c r="V601" s="35"/>
      <c r="W601" s="35"/>
      <c r="X601" s="35"/>
      <c r="Y601" s="36"/>
      <c r="Z601" s="35"/>
      <c r="AA601" s="44"/>
      <c r="AB601" s="35"/>
    </row>
    <row r="602" spans="1:28" ht="13.5" customHeight="1">
      <c r="A602" s="35"/>
      <c r="B602" s="35"/>
      <c r="C602" s="44"/>
      <c r="D602" s="44"/>
      <c r="E602" s="38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35"/>
      <c r="R602" s="35"/>
      <c r="S602" s="35"/>
      <c r="T602" s="35"/>
      <c r="U602" s="35"/>
      <c r="V602" s="35"/>
      <c r="W602" s="35"/>
      <c r="X602" s="35"/>
      <c r="Y602" s="36"/>
      <c r="Z602" s="35"/>
      <c r="AA602" s="44"/>
      <c r="AB602" s="35"/>
    </row>
    <row r="603" spans="1:28" ht="13.5" customHeight="1">
      <c r="A603" s="35"/>
      <c r="B603" s="35"/>
      <c r="C603" s="44"/>
      <c r="D603" s="44"/>
      <c r="E603" s="38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35"/>
      <c r="R603" s="35"/>
      <c r="S603" s="35"/>
      <c r="T603" s="35"/>
      <c r="U603" s="35"/>
      <c r="V603" s="35"/>
      <c r="W603" s="35"/>
      <c r="X603" s="35"/>
      <c r="Y603" s="36"/>
      <c r="Z603" s="35"/>
      <c r="AA603" s="44"/>
      <c r="AB603" s="35"/>
    </row>
    <row r="604" spans="1:28" ht="13.5" customHeight="1">
      <c r="A604" s="35"/>
      <c r="B604" s="35"/>
      <c r="C604" s="44"/>
      <c r="D604" s="44"/>
      <c r="E604" s="38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35"/>
      <c r="R604" s="35"/>
      <c r="S604" s="35"/>
      <c r="T604" s="35"/>
      <c r="U604" s="35"/>
      <c r="V604" s="35"/>
      <c r="W604" s="35"/>
      <c r="X604" s="35"/>
      <c r="Y604" s="36"/>
      <c r="Z604" s="35"/>
      <c r="AA604" s="44"/>
      <c r="AB604" s="35"/>
    </row>
    <row r="605" spans="1:28" ht="13.5" customHeight="1">
      <c r="A605" s="35"/>
      <c r="B605" s="35"/>
      <c r="C605" s="44"/>
      <c r="D605" s="44"/>
      <c r="E605" s="38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35"/>
      <c r="R605" s="35"/>
      <c r="S605" s="35"/>
      <c r="T605" s="35"/>
      <c r="U605" s="35"/>
      <c r="V605" s="35"/>
      <c r="W605" s="35"/>
      <c r="X605" s="35"/>
      <c r="Y605" s="36"/>
      <c r="Z605" s="35"/>
      <c r="AA605" s="44"/>
      <c r="AB605" s="35"/>
    </row>
    <row r="606" spans="1:28" ht="13.5" customHeight="1">
      <c r="A606" s="35"/>
      <c r="B606" s="35"/>
      <c r="C606" s="44"/>
      <c r="D606" s="44"/>
      <c r="E606" s="38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35"/>
      <c r="R606" s="35"/>
      <c r="S606" s="35"/>
      <c r="T606" s="35"/>
      <c r="U606" s="35"/>
      <c r="V606" s="35"/>
      <c r="W606" s="35"/>
      <c r="X606" s="35"/>
      <c r="Y606" s="36"/>
      <c r="Z606" s="35"/>
      <c r="AA606" s="44"/>
      <c r="AB606" s="35"/>
    </row>
    <row r="607" spans="1:28" ht="13.5" customHeight="1">
      <c r="A607" s="35"/>
      <c r="B607" s="35"/>
      <c r="C607" s="44"/>
      <c r="D607" s="44"/>
      <c r="E607" s="38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35"/>
      <c r="R607" s="35"/>
      <c r="S607" s="35"/>
      <c r="T607" s="35"/>
      <c r="U607" s="35"/>
      <c r="V607" s="35"/>
      <c r="W607" s="35"/>
      <c r="X607" s="35"/>
      <c r="Y607" s="36"/>
      <c r="Z607" s="35"/>
      <c r="AA607" s="44"/>
      <c r="AB607" s="35"/>
    </row>
    <row r="608" spans="1:28" ht="13.5" customHeight="1">
      <c r="A608" s="35"/>
      <c r="B608" s="35"/>
      <c r="C608" s="44"/>
      <c r="D608" s="44"/>
      <c r="E608" s="38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35"/>
      <c r="R608" s="35"/>
      <c r="S608" s="35"/>
      <c r="T608" s="35"/>
      <c r="U608" s="35"/>
      <c r="V608" s="35"/>
      <c r="W608" s="35"/>
      <c r="X608" s="35"/>
      <c r="Y608" s="36"/>
      <c r="Z608" s="35"/>
      <c r="AA608" s="44"/>
      <c r="AB608" s="35"/>
    </row>
    <row r="609" spans="1:28" ht="13.5" customHeight="1">
      <c r="A609" s="35"/>
      <c r="B609" s="35"/>
      <c r="C609" s="44"/>
      <c r="D609" s="44"/>
      <c r="E609" s="38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35"/>
      <c r="R609" s="35"/>
      <c r="S609" s="35"/>
      <c r="T609" s="35"/>
      <c r="U609" s="35"/>
      <c r="V609" s="35"/>
      <c r="W609" s="35"/>
      <c r="X609" s="35"/>
      <c r="Y609" s="36"/>
      <c r="Z609" s="35"/>
      <c r="AA609" s="44"/>
      <c r="AB609" s="35"/>
    </row>
    <row r="610" spans="1:28" ht="13.5" customHeight="1">
      <c r="A610" s="35"/>
      <c r="B610" s="35"/>
      <c r="C610" s="44"/>
      <c r="D610" s="44"/>
      <c r="E610" s="38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35"/>
      <c r="R610" s="35"/>
      <c r="S610" s="35"/>
      <c r="T610" s="35"/>
      <c r="U610" s="35"/>
      <c r="V610" s="35"/>
      <c r="W610" s="35"/>
      <c r="X610" s="35"/>
      <c r="Y610" s="36"/>
      <c r="Z610" s="35"/>
      <c r="AA610" s="44"/>
      <c r="AB610" s="35"/>
    </row>
    <row r="611" spans="1:28" ht="13.5" customHeight="1">
      <c r="A611" s="35"/>
      <c r="B611" s="35"/>
      <c r="C611" s="44"/>
      <c r="D611" s="44"/>
      <c r="E611" s="38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35"/>
      <c r="R611" s="35"/>
      <c r="S611" s="35"/>
      <c r="T611" s="35"/>
      <c r="U611" s="35"/>
      <c r="V611" s="35"/>
      <c r="W611" s="35"/>
      <c r="X611" s="35"/>
      <c r="Y611" s="36"/>
      <c r="Z611" s="35"/>
      <c r="AA611" s="44"/>
      <c r="AB611" s="35"/>
    </row>
    <row r="612" spans="1:28" ht="13.5" customHeight="1">
      <c r="A612" s="35"/>
      <c r="B612" s="35"/>
      <c r="C612" s="44"/>
      <c r="D612" s="44"/>
      <c r="E612" s="38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35"/>
      <c r="R612" s="35"/>
      <c r="S612" s="35"/>
      <c r="T612" s="35"/>
      <c r="U612" s="35"/>
      <c r="V612" s="35"/>
      <c r="W612" s="35"/>
      <c r="X612" s="35"/>
      <c r="Y612" s="36"/>
      <c r="Z612" s="35"/>
      <c r="AA612" s="44"/>
      <c r="AB612" s="35"/>
    </row>
    <row r="613" spans="1:28" ht="13.5" customHeight="1">
      <c r="A613" s="35"/>
      <c r="B613" s="35"/>
      <c r="C613" s="44"/>
      <c r="D613" s="44"/>
      <c r="E613" s="38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35"/>
      <c r="R613" s="35"/>
      <c r="S613" s="35"/>
      <c r="T613" s="35"/>
      <c r="U613" s="35"/>
      <c r="V613" s="35"/>
      <c r="W613" s="35"/>
      <c r="X613" s="35"/>
      <c r="Y613" s="36"/>
      <c r="Z613" s="35"/>
      <c r="AA613" s="44"/>
      <c r="AB613" s="35"/>
    </row>
    <row r="614" spans="1:28" ht="13.5" customHeight="1">
      <c r="A614" s="35"/>
      <c r="B614" s="35"/>
      <c r="C614" s="44"/>
      <c r="D614" s="44"/>
      <c r="E614" s="38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35"/>
      <c r="R614" s="35"/>
      <c r="S614" s="35"/>
      <c r="T614" s="35"/>
      <c r="U614" s="35"/>
      <c r="V614" s="35"/>
      <c r="W614" s="35"/>
      <c r="X614" s="35"/>
      <c r="Y614" s="36"/>
      <c r="Z614" s="35"/>
      <c r="AA614" s="44"/>
      <c r="AB614" s="35"/>
    </row>
    <row r="615" spans="1:28" ht="13.5" customHeight="1">
      <c r="A615" s="35"/>
      <c r="B615" s="35"/>
      <c r="C615" s="44"/>
      <c r="D615" s="44"/>
      <c r="E615" s="38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35"/>
      <c r="R615" s="35"/>
      <c r="S615" s="35"/>
      <c r="T615" s="35"/>
      <c r="U615" s="35"/>
      <c r="V615" s="35"/>
      <c r="W615" s="35"/>
      <c r="X615" s="35"/>
      <c r="Y615" s="36"/>
      <c r="Z615" s="35"/>
      <c r="AA615" s="44"/>
      <c r="AB615" s="35"/>
    </row>
    <row r="616" spans="1:28" ht="13.5" customHeight="1">
      <c r="A616" s="35"/>
      <c r="B616" s="35"/>
      <c r="C616" s="44"/>
      <c r="D616" s="44"/>
      <c r="E616" s="38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35"/>
      <c r="R616" s="35"/>
      <c r="S616" s="35"/>
      <c r="T616" s="35"/>
      <c r="U616" s="35"/>
      <c r="V616" s="35"/>
      <c r="W616" s="35"/>
      <c r="X616" s="35"/>
      <c r="Y616" s="36"/>
      <c r="Z616" s="35"/>
      <c r="AA616" s="44"/>
      <c r="AB616" s="35"/>
    </row>
    <row r="617" spans="1:28" ht="13.5" customHeight="1">
      <c r="A617" s="35"/>
      <c r="B617" s="35"/>
      <c r="C617" s="44"/>
      <c r="D617" s="44"/>
      <c r="E617" s="38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35"/>
      <c r="R617" s="35"/>
      <c r="S617" s="35"/>
      <c r="T617" s="35"/>
      <c r="U617" s="35"/>
      <c r="V617" s="35"/>
      <c r="W617" s="35"/>
      <c r="X617" s="35"/>
      <c r="Y617" s="36"/>
      <c r="Z617" s="35"/>
      <c r="AA617" s="44"/>
      <c r="AB617" s="35"/>
    </row>
    <row r="618" spans="1:28" ht="13.5" customHeight="1">
      <c r="A618" s="35"/>
      <c r="B618" s="35"/>
      <c r="C618" s="44"/>
      <c r="D618" s="44"/>
      <c r="E618" s="38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35"/>
      <c r="R618" s="35"/>
      <c r="S618" s="35"/>
      <c r="T618" s="35"/>
      <c r="U618" s="35"/>
      <c r="V618" s="35"/>
      <c r="W618" s="35"/>
      <c r="X618" s="35"/>
      <c r="Y618" s="36"/>
      <c r="Z618" s="35"/>
      <c r="AA618" s="44"/>
      <c r="AB618" s="35"/>
    </row>
    <row r="619" spans="1:28" ht="13.5" customHeight="1">
      <c r="A619" s="35"/>
      <c r="B619" s="35"/>
      <c r="C619" s="44"/>
      <c r="D619" s="44"/>
      <c r="E619" s="38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35"/>
      <c r="R619" s="35"/>
      <c r="S619" s="35"/>
      <c r="T619" s="35"/>
      <c r="U619" s="35"/>
      <c r="V619" s="35"/>
      <c r="W619" s="35"/>
      <c r="X619" s="35"/>
      <c r="Y619" s="36"/>
      <c r="Z619" s="35"/>
      <c r="AA619" s="44"/>
      <c r="AB619" s="35"/>
    </row>
    <row r="620" spans="1:28" ht="13.5" customHeight="1">
      <c r="A620" s="35"/>
      <c r="B620" s="35"/>
      <c r="C620" s="44"/>
      <c r="D620" s="44"/>
      <c r="E620" s="38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35"/>
      <c r="R620" s="35"/>
      <c r="S620" s="35"/>
      <c r="T620" s="35"/>
      <c r="U620" s="35"/>
      <c r="V620" s="35"/>
      <c r="W620" s="35"/>
      <c r="X620" s="35"/>
      <c r="Y620" s="36"/>
      <c r="Z620" s="35"/>
      <c r="AA620" s="44"/>
      <c r="AB620" s="35"/>
    </row>
    <row r="621" spans="1:28" ht="13.5" customHeight="1">
      <c r="A621" s="35"/>
      <c r="B621" s="35"/>
      <c r="C621" s="44"/>
      <c r="D621" s="44"/>
      <c r="E621" s="38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35"/>
      <c r="R621" s="35"/>
      <c r="S621" s="35"/>
      <c r="T621" s="35"/>
      <c r="U621" s="35"/>
      <c r="V621" s="35"/>
      <c r="W621" s="35"/>
      <c r="X621" s="35"/>
      <c r="Y621" s="36"/>
      <c r="Z621" s="35"/>
      <c r="AA621" s="44"/>
      <c r="AB621" s="35"/>
    </row>
    <row r="622" spans="1:28" ht="13.5" customHeight="1">
      <c r="A622" s="35"/>
      <c r="B622" s="35"/>
      <c r="C622" s="44"/>
      <c r="D622" s="44"/>
      <c r="E622" s="38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35"/>
      <c r="R622" s="35"/>
      <c r="S622" s="35"/>
      <c r="T622" s="35"/>
      <c r="U622" s="35"/>
      <c r="V622" s="35"/>
      <c r="W622" s="35"/>
      <c r="X622" s="35"/>
      <c r="Y622" s="36"/>
      <c r="Z622" s="35"/>
      <c r="AA622" s="44"/>
      <c r="AB622" s="35"/>
    </row>
    <row r="623" spans="1:28" ht="13.5" customHeight="1">
      <c r="A623" s="35"/>
      <c r="B623" s="35"/>
      <c r="C623" s="44"/>
      <c r="D623" s="44"/>
      <c r="E623" s="38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35"/>
      <c r="R623" s="35"/>
      <c r="S623" s="35"/>
      <c r="T623" s="35"/>
      <c r="U623" s="35"/>
      <c r="V623" s="35"/>
      <c r="W623" s="35"/>
      <c r="X623" s="35"/>
      <c r="Y623" s="36"/>
      <c r="Z623" s="35"/>
      <c r="AA623" s="44"/>
      <c r="AB623" s="35"/>
    </row>
    <row r="624" spans="1:28" ht="13.5" customHeight="1">
      <c r="A624" s="35"/>
      <c r="B624" s="35"/>
      <c r="C624" s="44"/>
      <c r="D624" s="44"/>
      <c r="E624" s="38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35"/>
      <c r="R624" s="35"/>
      <c r="S624" s="35"/>
      <c r="T624" s="35"/>
      <c r="U624" s="35"/>
      <c r="V624" s="35"/>
      <c r="W624" s="35"/>
      <c r="X624" s="35"/>
      <c r="Y624" s="36"/>
      <c r="Z624" s="35"/>
      <c r="AA624" s="44"/>
      <c r="AB624" s="35"/>
    </row>
    <row r="625" spans="1:28" ht="13.5" customHeight="1">
      <c r="A625" s="35"/>
      <c r="B625" s="35"/>
      <c r="C625" s="44"/>
      <c r="D625" s="44"/>
      <c r="E625" s="38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35"/>
      <c r="R625" s="35"/>
      <c r="S625" s="35"/>
      <c r="T625" s="35"/>
      <c r="U625" s="35"/>
      <c r="V625" s="35"/>
      <c r="W625" s="35"/>
      <c r="X625" s="35"/>
      <c r="Y625" s="36"/>
      <c r="Z625" s="35"/>
      <c r="AA625" s="44"/>
      <c r="AB625" s="35"/>
    </row>
    <row r="626" spans="1:28" ht="13.5" customHeight="1">
      <c r="A626" s="35"/>
      <c r="B626" s="35"/>
      <c r="C626" s="44"/>
      <c r="D626" s="44"/>
      <c r="E626" s="38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35"/>
      <c r="R626" s="35"/>
      <c r="S626" s="35"/>
      <c r="T626" s="35"/>
      <c r="U626" s="35"/>
      <c r="V626" s="35"/>
      <c r="W626" s="35"/>
      <c r="X626" s="35"/>
      <c r="Y626" s="36"/>
      <c r="Z626" s="35"/>
      <c r="AA626" s="44"/>
      <c r="AB626" s="35"/>
    </row>
    <row r="627" spans="1:28" ht="13.5" customHeight="1">
      <c r="A627" s="35"/>
      <c r="B627" s="35"/>
      <c r="C627" s="44"/>
      <c r="D627" s="44"/>
      <c r="E627" s="38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35"/>
      <c r="R627" s="35"/>
      <c r="S627" s="35"/>
      <c r="T627" s="35"/>
      <c r="U627" s="35"/>
      <c r="V627" s="35"/>
      <c r="W627" s="35"/>
      <c r="X627" s="35"/>
      <c r="Y627" s="36"/>
      <c r="Z627" s="35"/>
      <c r="AA627" s="44"/>
      <c r="AB627" s="35"/>
    </row>
    <row r="628" spans="1:28" ht="13.5" customHeight="1">
      <c r="A628" s="35"/>
      <c r="B628" s="35"/>
      <c r="C628" s="44"/>
      <c r="D628" s="44"/>
      <c r="E628" s="38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35"/>
      <c r="R628" s="35"/>
      <c r="S628" s="35"/>
      <c r="T628" s="35"/>
      <c r="U628" s="35"/>
      <c r="V628" s="35"/>
      <c r="W628" s="35"/>
      <c r="X628" s="35"/>
      <c r="Y628" s="36"/>
      <c r="Z628" s="35"/>
      <c r="AA628" s="44"/>
      <c r="AB628" s="35"/>
    </row>
    <row r="629" spans="1:28" ht="13.5" customHeight="1">
      <c r="A629" s="35"/>
      <c r="B629" s="35"/>
      <c r="C629" s="44"/>
      <c r="D629" s="44"/>
      <c r="E629" s="38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35"/>
      <c r="R629" s="35"/>
      <c r="S629" s="35"/>
      <c r="T629" s="35"/>
      <c r="U629" s="35"/>
      <c r="V629" s="35"/>
      <c r="W629" s="35"/>
      <c r="X629" s="35"/>
      <c r="Y629" s="36"/>
      <c r="Z629" s="35"/>
      <c r="AA629" s="44"/>
      <c r="AB629" s="35"/>
    </row>
    <row r="630" spans="1:28" ht="13.5" customHeight="1">
      <c r="A630" s="35"/>
      <c r="B630" s="35"/>
      <c r="C630" s="44"/>
      <c r="D630" s="44"/>
      <c r="E630" s="38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35"/>
      <c r="R630" s="35"/>
      <c r="S630" s="35"/>
      <c r="T630" s="35"/>
      <c r="U630" s="35"/>
      <c r="V630" s="35"/>
      <c r="W630" s="35"/>
      <c r="X630" s="35"/>
      <c r="Y630" s="36"/>
      <c r="Z630" s="35"/>
      <c r="AA630" s="44"/>
      <c r="AB630" s="35"/>
    </row>
    <row r="631" spans="1:28" ht="13.5" customHeight="1">
      <c r="A631" s="35"/>
      <c r="B631" s="35"/>
      <c r="C631" s="44"/>
      <c r="D631" s="44"/>
      <c r="E631" s="38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35"/>
      <c r="R631" s="35"/>
      <c r="S631" s="35"/>
      <c r="T631" s="35"/>
      <c r="U631" s="35"/>
      <c r="V631" s="35"/>
      <c r="W631" s="35"/>
      <c r="X631" s="35"/>
      <c r="Y631" s="36"/>
      <c r="Z631" s="35"/>
      <c r="AA631" s="44"/>
      <c r="AB631" s="35"/>
    </row>
    <row r="632" spans="1:28" ht="13.5" customHeight="1">
      <c r="A632" s="35"/>
      <c r="B632" s="35"/>
      <c r="C632" s="44"/>
      <c r="D632" s="44"/>
      <c r="E632" s="38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35"/>
      <c r="R632" s="35"/>
      <c r="S632" s="35"/>
      <c r="T632" s="35"/>
      <c r="U632" s="35"/>
      <c r="V632" s="35"/>
      <c r="W632" s="35"/>
      <c r="X632" s="35"/>
      <c r="Y632" s="36"/>
      <c r="Z632" s="35"/>
      <c r="AA632" s="44"/>
      <c r="AB632" s="35"/>
    </row>
    <row r="633" spans="1:28" ht="13.5" customHeight="1">
      <c r="A633" s="35"/>
      <c r="B633" s="35"/>
      <c r="C633" s="44"/>
      <c r="D633" s="44"/>
      <c r="E633" s="38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35"/>
      <c r="R633" s="35"/>
      <c r="S633" s="35"/>
      <c r="T633" s="35"/>
      <c r="U633" s="35"/>
      <c r="V633" s="35"/>
      <c r="W633" s="35"/>
      <c r="X633" s="35"/>
      <c r="Y633" s="36"/>
      <c r="Z633" s="35"/>
      <c r="AA633" s="44"/>
      <c r="AB633" s="35"/>
    </row>
    <row r="634" spans="1:28" ht="13.5" customHeight="1">
      <c r="A634" s="35"/>
      <c r="B634" s="35"/>
      <c r="C634" s="44"/>
      <c r="D634" s="44"/>
      <c r="E634" s="38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35"/>
      <c r="R634" s="35"/>
      <c r="S634" s="35"/>
      <c r="T634" s="35"/>
      <c r="U634" s="35"/>
      <c r="V634" s="35"/>
      <c r="W634" s="35"/>
      <c r="X634" s="35"/>
      <c r="Y634" s="36"/>
      <c r="Z634" s="35"/>
      <c r="AA634" s="44"/>
      <c r="AB634" s="35"/>
    </row>
    <row r="635" spans="1:28" ht="13.5" customHeight="1">
      <c r="A635" s="35"/>
      <c r="B635" s="35"/>
      <c r="C635" s="44"/>
      <c r="D635" s="44"/>
      <c r="E635" s="38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35"/>
      <c r="R635" s="35"/>
      <c r="S635" s="35"/>
      <c r="T635" s="35"/>
      <c r="U635" s="35"/>
      <c r="V635" s="35"/>
      <c r="W635" s="35"/>
      <c r="X635" s="35"/>
      <c r="Y635" s="36"/>
      <c r="Z635" s="35"/>
      <c r="AA635" s="44"/>
      <c r="AB635" s="35"/>
    </row>
    <row r="636" spans="1:28" ht="13.5" customHeight="1">
      <c r="A636" s="35"/>
      <c r="B636" s="35"/>
      <c r="C636" s="44"/>
      <c r="D636" s="44"/>
      <c r="E636" s="38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35"/>
      <c r="R636" s="35"/>
      <c r="S636" s="35"/>
      <c r="T636" s="35"/>
      <c r="U636" s="35"/>
      <c r="V636" s="35"/>
      <c r="W636" s="35"/>
      <c r="X636" s="35"/>
      <c r="Y636" s="36"/>
      <c r="Z636" s="35"/>
      <c r="AA636" s="44"/>
      <c r="AB636" s="35"/>
    </row>
    <row r="637" spans="1:28" ht="13.5" customHeight="1">
      <c r="A637" s="35"/>
      <c r="B637" s="35"/>
      <c r="C637" s="44"/>
      <c r="D637" s="44"/>
      <c r="E637" s="38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35"/>
      <c r="R637" s="35"/>
      <c r="S637" s="35"/>
      <c r="T637" s="35"/>
      <c r="U637" s="35"/>
      <c r="V637" s="35"/>
      <c r="W637" s="35"/>
      <c r="X637" s="35"/>
      <c r="Y637" s="36"/>
      <c r="Z637" s="35"/>
      <c r="AA637" s="44"/>
      <c r="AB637" s="35"/>
    </row>
    <row r="638" spans="1:28" ht="13.5" customHeight="1">
      <c r="A638" s="35"/>
      <c r="B638" s="35"/>
      <c r="C638" s="44"/>
      <c r="D638" s="44"/>
      <c r="E638" s="38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35"/>
      <c r="R638" s="35"/>
      <c r="S638" s="35"/>
      <c r="T638" s="35"/>
      <c r="U638" s="35"/>
      <c r="V638" s="35"/>
      <c r="W638" s="35"/>
      <c r="X638" s="35"/>
      <c r="Y638" s="36"/>
      <c r="Z638" s="35"/>
      <c r="AA638" s="44"/>
      <c r="AB638" s="35"/>
    </row>
    <row r="639" spans="1:28" ht="13.5" customHeight="1">
      <c r="A639" s="35"/>
      <c r="B639" s="35"/>
      <c r="C639" s="44"/>
      <c r="D639" s="44"/>
      <c r="E639" s="38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35"/>
      <c r="R639" s="35"/>
      <c r="S639" s="35"/>
      <c r="T639" s="35"/>
      <c r="U639" s="35"/>
      <c r="V639" s="35"/>
      <c r="W639" s="35"/>
      <c r="X639" s="35"/>
      <c r="Y639" s="36"/>
      <c r="Z639" s="35"/>
      <c r="AA639" s="44"/>
      <c r="AB639" s="35"/>
    </row>
    <row r="640" spans="1:28" ht="13.5" customHeight="1">
      <c r="A640" s="35"/>
      <c r="B640" s="35"/>
      <c r="C640" s="44"/>
      <c r="D640" s="44"/>
      <c r="E640" s="38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35"/>
      <c r="R640" s="35"/>
      <c r="S640" s="35"/>
      <c r="T640" s="35"/>
      <c r="U640" s="35"/>
      <c r="V640" s="35"/>
      <c r="W640" s="35"/>
      <c r="X640" s="35"/>
      <c r="Y640" s="36"/>
      <c r="Z640" s="35"/>
      <c r="AA640" s="44"/>
      <c r="AB640" s="35"/>
    </row>
    <row r="641" spans="1:28" ht="13.5" customHeight="1">
      <c r="A641" s="35"/>
      <c r="B641" s="35"/>
      <c r="C641" s="44"/>
      <c r="D641" s="44"/>
      <c r="E641" s="38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35"/>
      <c r="R641" s="35"/>
      <c r="S641" s="35"/>
      <c r="T641" s="35"/>
      <c r="U641" s="35"/>
      <c r="V641" s="35"/>
      <c r="W641" s="35"/>
      <c r="X641" s="35"/>
      <c r="Y641" s="36"/>
      <c r="Z641" s="35"/>
      <c r="AA641" s="44"/>
      <c r="AB641" s="35"/>
    </row>
    <row r="642" spans="1:28" ht="13.5" customHeight="1">
      <c r="A642" s="35"/>
      <c r="B642" s="35"/>
      <c r="C642" s="44"/>
      <c r="D642" s="44"/>
      <c r="E642" s="38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35"/>
      <c r="R642" s="35"/>
      <c r="S642" s="35"/>
      <c r="T642" s="35"/>
      <c r="U642" s="35"/>
      <c r="V642" s="35"/>
      <c r="W642" s="35"/>
      <c r="X642" s="35"/>
      <c r="Y642" s="36"/>
      <c r="Z642" s="35"/>
      <c r="AA642" s="44"/>
      <c r="AB642" s="35"/>
    </row>
    <row r="643" spans="1:28" ht="13.5" customHeight="1">
      <c r="A643" s="35"/>
      <c r="B643" s="35"/>
      <c r="C643" s="44"/>
      <c r="D643" s="44"/>
      <c r="E643" s="38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35"/>
      <c r="R643" s="35"/>
      <c r="S643" s="35"/>
      <c r="T643" s="35"/>
      <c r="U643" s="35"/>
      <c r="V643" s="35"/>
      <c r="W643" s="35"/>
      <c r="X643" s="35"/>
      <c r="Y643" s="36"/>
      <c r="Z643" s="35"/>
      <c r="AA643" s="44"/>
      <c r="AB643" s="35"/>
    </row>
    <row r="644" spans="1:28" ht="13.5" customHeight="1">
      <c r="A644" s="35"/>
      <c r="B644" s="35"/>
      <c r="C644" s="44"/>
      <c r="D644" s="44"/>
      <c r="E644" s="38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35"/>
      <c r="R644" s="35"/>
      <c r="S644" s="35"/>
      <c r="T644" s="35"/>
      <c r="U644" s="35"/>
      <c r="V644" s="35"/>
      <c r="W644" s="35"/>
      <c r="X644" s="35"/>
      <c r="Y644" s="36"/>
      <c r="Z644" s="35"/>
      <c r="AA644" s="44"/>
      <c r="AB644" s="35"/>
    </row>
    <row r="645" spans="1:28" ht="13.5" customHeight="1">
      <c r="A645" s="35"/>
      <c r="B645" s="35"/>
      <c r="C645" s="44"/>
      <c r="D645" s="44"/>
      <c r="E645" s="38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35"/>
      <c r="R645" s="35"/>
      <c r="S645" s="35"/>
      <c r="T645" s="35"/>
      <c r="U645" s="35"/>
      <c r="V645" s="35"/>
      <c r="W645" s="35"/>
      <c r="X645" s="35"/>
      <c r="Y645" s="36"/>
      <c r="Z645" s="35"/>
      <c r="AA645" s="44"/>
      <c r="AB645" s="35"/>
    </row>
    <row r="646" spans="1:28" ht="13.5" customHeight="1">
      <c r="A646" s="35"/>
      <c r="B646" s="35"/>
      <c r="C646" s="44"/>
      <c r="D646" s="44"/>
      <c r="E646" s="38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35"/>
      <c r="R646" s="35"/>
      <c r="S646" s="35"/>
      <c r="T646" s="35"/>
      <c r="U646" s="35"/>
      <c r="V646" s="35"/>
      <c r="W646" s="35"/>
      <c r="X646" s="35"/>
      <c r="Y646" s="36"/>
      <c r="Z646" s="35"/>
      <c r="AA646" s="44"/>
      <c r="AB646" s="35"/>
    </row>
    <row r="647" spans="1:28" ht="13.5" customHeight="1">
      <c r="A647" s="35"/>
      <c r="B647" s="35"/>
      <c r="C647" s="44"/>
      <c r="D647" s="44"/>
      <c r="E647" s="38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35"/>
      <c r="R647" s="35"/>
      <c r="S647" s="35"/>
      <c r="T647" s="35"/>
      <c r="U647" s="35"/>
      <c r="V647" s="35"/>
      <c r="W647" s="35"/>
      <c r="X647" s="35"/>
      <c r="Y647" s="36"/>
      <c r="Z647" s="35"/>
      <c r="AA647" s="44"/>
      <c r="AB647" s="35"/>
    </row>
    <row r="648" spans="1:28" ht="13.5" customHeight="1">
      <c r="A648" s="35"/>
      <c r="B648" s="35"/>
      <c r="C648" s="44"/>
      <c r="D648" s="44"/>
      <c r="E648" s="38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35"/>
      <c r="R648" s="35"/>
      <c r="S648" s="35"/>
      <c r="T648" s="35"/>
      <c r="U648" s="35"/>
      <c r="V648" s="35"/>
      <c r="W648" s="35"/>
      <c r="X648" s="35"/>
      <c r="Y648" s="36"/>
      <c r="Z648" s="35"/>
      <c r="AA648" s="44"/>
      <c r="AB648" s="35"/>
    </row>
    <row r="649" spans="1:28" ht="13.5" customHeight="1">
      <c r="A649" s="35"/>
      <c r="B649" s="35"/>
      <c r="C649" s="44"/>
      <c r="D649" s="44"/>
      <c r="E649" s="38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35"/>
      <c r="R649" s="35"/>
      <c r="S649" s="35"/>
      <c r="T649" s="35"/>
      <c r="U649" s="35"/>
      <c r="V649" s="35"/>
      <c r="W649" s="35"/>
      <c r="X649" s="35"/>
      <c r="Y649" s="36"/>
      <c r="Z649" s="35"/>
      <c r="AA649" s="44"/>
      <c r="AB649" s="35"/>
    </row>
    <row r="650" spans="1:28" ht="13.5" customHeight="1">
      <c r="A650" s="35"/>
      <c r="B650" s="35"/>
      <c r="C650" s="44"/>
      <c r="D650" s="44"/>
      <c r="E650" s="38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35"/>
      <c r="R650" s="35"/>
      <c r="S650" s="35"/>
      <c r="T650" s="35"/>
      <c r="U650" s="35"/>
      <c r="V650" s="35"/>
      <c r="W650" s="35"/>
      <c r="X650" s="35"/>
      <c r="Y650" s="36"/>
      <c r="Z650" s="35"/>
      <c r="AA650" s="44"/>
      <c r="AB650" s="35"/>
    </row>
    <row r="651" spans="1:28" ht="13.5" customHeight="1">
      <c r="A651" s="35"/>
      <c r="B651" s="35"/>
      <c r="C651" s="44"/>
      <c r="D651" s="44"/>
      <c r="E651" s="38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35"/>
      <c r="R651" s="35"/>
      <c r="S651" s="35"/>
      <c r="T651" s="35"/>
      <c r="U651" s="35"/>
      <c r="V651" s="35"/>
      <c r="W651" s="35"/>
      <c r="X651" s="35"/>
      <c r="Y651" s="36"/>
      <c r="Z651" s="35"/>
      <c r="AA651" s="44"/>
      <c r="AB651" s="35"/>
    </row>
    <row r="652" spans="1:28" ht="13.5" customHeight="1">
      <c r="A652" s="35"/>
      <c r="B652" s="35"/>
      <c r="C652" s="44"/>
      <c r="D652" s="44"/>
      <c r="E652" s="38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35"/>
      <c r="R652" s="35"/>
      <c r="S652" s="35"/>
      <c r="T652" s="35"/>
      <c r="U652" s="35"/>
      <c r="V652" s="35"/>
      <c r="W652" s="35"/>
      <c r="X652" s="35"/>
      <c r="Y652" s="36"/>
      <c r="Z652" s="35"/>
      <c r="AA652" s="44"/>
      <c r="AB652" s="35"/>
    </row>
    <row r="653" spans="1:28" ht="13.5" customHeight="1">
      <c r="A653" s="35"/>
      <c r="B653" s="35"/>
      <c r="C653" s="44"/>
      <c r="D653" s="44"/>
      <c r="E653" s="38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35"/>
      <c r="R653" s="35"/>
      <c r="S653" s="35"/>
      <c r="T653" s="35"/>
      <c r="U653" s="35"/>
      <c r="V653" s="35"/>
      <c r="W653" s="35"/>
      <c r="X653" s="35"/>
      <c r="Y653" s="36"/>
      <c r="Z653" s="35"/>
      <c r="AA653" s="44"/>
      <c r="AB653" s="35"/>
    </row>
    <row r="654" spans="1:28" ht="13.5" customHeight="1">
      <c r="A654" s="35"/>
      <c r="B654" s="35"/>
      <c r="C654" s="44"/>
      <c r="D654" s="44"/>
      <c r="E654" s="38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35"/>
      <c r="R654" s="35"/>
      <c r="S654" s="35"/>
      <c r="T654" s="35"/>
      <c r="U654" s="35"/>
      <c r="V654" s="35"/>
      <c r="W654" s="35"/>
      <c r="X654" s="35"/>
      <c r="Y654" s="36"/>
      <c r="Z654" s="35"/>
      <c r="AA654" s="44"/>
      <c r="AB654" s="35"/>
    </row>
    <row r="655" spans="1:28" ht="13.5" customHeight="1">
      <c r="A655" s="35"/>
      <c r="B655" s="35"/>
      <c r="C655" s="44"/>
      <c r="D655" s="44"/>
      <c r="E655" s="38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35"/>
      <c r="R655" s="35"/>
      <c r="S655" s="35"/>
      <c r="T655" s="35"/>
      <c r="U655" s="35"/>
      <c r="V655" s="35"/>
      <c r="W655" s="35"/>
      <c r="X655" s="35"/>
      <c r="Y655" s="36"/>
      <c r="Z655" s="35"/>
      <c r="AA655" s="44"/>
      <c r="AB655" s="35"/>
    </row>
    <row r="656" spans="1:28" ht="13.5" customHeight="1">
      <c r="A656" s="35"/>
      <c r="B656" s="35"/>
      <c r="C656" s="44"/>
      <c r="D656" s="44"/>
      <c r="E656" s="38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35"/>
      <c r="R656" s="35"/>
      <c r="S656" s="35"/>
      <c r="T656" s="35"/>
      <c r="U656" s="35"/>
      <c r="V656" s="35"/>
      <c r="W656" s="35"/>
      <c r="X656" s="35"/>
      <c r="Y656" s="36"/>
      <c r="Z656" s="35"/>
      <c r="AA656" s="44"/>
      <c r="AB656" s="35"/>
    </row>
    <row r="657" spans="1:28" ht="13.5" customHeight="1">
      <c r="A657" s="35"/>
      <c r="B657" s="35"/>
      <c r="C657" s="44"/>
      <c r="D657" s="44"/>
      <c r="E657" s="38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35"/>
      <c r="R657" s="35"/>
      <c r="S657" s="35"/>
      <c r="T657" s="35"/>
      <c r="U657" s="35"/>
      <c r="V657" s="35"/>
      <c r="W657" s="35"/>
      <c r="X657" s="35"/>
      <c r="Y657" s="36"/>
      <c r="Z657" s="35"/>
      <c r="AA657" s="44"/>
      <c r="AB657" s="35"/>
    </row>
    <row r="658" spans="1:28" ht="13.5" customHeight="1">
      <c r="A658" s="35"/>
      <c r="B658" s="35"/>
      <c r="C658" s="44"/>
      <c r="D658" s="44"/>
      <c r="E658" s="38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35"/>
      <c r="R658" s="35"/>
      <c r="S658" s="35"/>
      <c r="T658" s="35"/>
      <c r="U658" s="35"/>
      <c r="V658" s="35"/>
      <c r="W658" s="35"/>
      <c r="X658" s="35"/>
      <c r="Y658" s="36"/>
      <c r="Z658" s="35"/>
      <c r="AA658" s="44"/>
      <c r="AB658" s="35"/>
    </row>
    <row r="659" spans="1:28" ht="13.5" customHeight="1">
      <c r="A659" s="35"/>
      <c r="B659" s="35"/>
      <c r="C659" s="44"/>
      <c r="D659" s="44"/>
      <c r="E659" s="38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35"/>
      <c r="R659" s="35"/>
      <c r="S659" s="35"/>
      <c r="T659" s="35"/>
      <c r="U659" s="35"/>
      <c r="V659" s="35"/>
      <c r="W659" s="35"/>
      <c r="X659" s="35"/>
      <c r="Y659" s="36"/>
      <c r="Z659" s="35"/>
      <c r="AA659" s="44"/>
      <c r="AB659" s="35"/>
    </row>
    <row r="660" spans="1:28" ht="13.5" customHeight="1">
      <c r="A660" s="35"/>
      <c r="B660" s="35"/>
      <c r="C660" s="44"/>
      <c r="D660" s="44"/>
      <c r="E660" s="38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35"/>
      <c r="R660" s="35"/>
      <c r="S660" s="35"/>
      <c r="T660" s="35"/>
      <c r="U660" s="35"/>
      <c r="V660" s="35"/>
      <c r="W660" s="35"/>
      <c r="X660" s="35"/>
      <c r="Y660" s="36"/>
      <c r="Z660" s="35"/>
      <c r="AA660" s="44"/>
      <c r="AB660" s="35"/>
    </row>
    <row r="661" spans="1:28" ht="13.5" customHeight="1">
      <c r="A661" s="35"/>
      <c r="B661" s="35"/>
      <c r="C661" s="44"/>
      <c r="D661" s="44"/>
      <c r="E661" s="38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35"/>
      <c r="R661" s="35"/>
      <c r="S661" s="35"/>
      <c r="T661" s="35"/>
      <c r="U661" s="35"/>
      <c r="V661" s="35"/>
      <c r="W661" s="35"/>
      <c r="X661" s="35"/>
      <c r="Y661" s="36"/>
      <c r="Z661" s="35"/>
      <c r="AA661" s="44"/>
      <c r="AB661" s="35"/>
    </row>
    <row r="662" spans="1:28" ht="13.5" customHeight="1">
      <c r="A662" s="35"/>
      <c r="B662" s="35"/>
      <c r="C662" s="44"/>
      <c r="D662" s="44"/>
      <c r="E662" s="38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35"/>
      <c r="R662" s="35"/>
      <c r="S662" s="35"/>
      <c r="T662" s="35"/>
      <c r="U662" s="35"/>
      <c r="V662" s="35"/>
      <c r="W662" s="35"/>
      <c r="X662" s="35"/>
      <c r="Y662" s="36"/>
      <c r="Z662" s="35"/>
      <c r="AA662" s="44"/>
      <c r="AB662" s="35"/>
    </row>
    <row r="663" spans="1:28" ht="13.5" customHeight="1">
      <c r="A663" s="35"/>
      <c r="B663" s="35"/>
      <c r="C663" s="44"/>
      <c r="D663" s="44"/>
      <c r="E663" s="38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35"/>
      <c r="R663" s="35"/>
      <c r="S663" s="35"/>
      <c r="T663" s="35"/>
      <c r="U663" s="35"/>
      <c r="V663" s="35"/>
      <c r="W663" s="35"/>
      <c r="X663" s="35"/>
      <c r="Y663" s="36"/>
      <c r="Z663" s="35"/>
      <c r="AA663" s="44"/>
      <c r="AB663" s="35"/>
    </row>
    <row r="664" spans="1:28" ht="13.5" customHeight="1">
      <c r="A664" s="35"/>
      <c r="B664" s="35"/>
      <c r="C664" s="44"/>
      <c r="D664" s="44"/>
      <c r="E664" s="38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35"/>
      <c r="R664" s="35"/>
      <c r="S664" s="35"/>
      <c r="T664" s="35"/>
      <c r="U664" s="35"/>
      <c r="V664" s="35"/>
      <c r="W664" s="35"/>
      <c r="X664" s="35"/>
      <c r="Y664" s="36"/>
      <c r="Z664" s="35"/>
      <c r="AA664" s="44"/>
      <c r="AB664" s="35"/>
    </row>
    <row r="665" spans="1:28" ht="13.5" customHeight="1">
      <c r="A665" s="35"/>
      <c r="B665" s="35"/>
      <c r="C665" s="44"/>
      <c r="D665" s="44"/>
      <c r="E665" s="38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35"/>
      <c r="R665" s="35"/>
      <c r="S665" s="35"/>
      <c r="T665" s="35"/>
      <c r="U665" s="35"/>
      <c r="V665" s="35"/>
      <c r="W665" s="35"/>
      <c r="X665" s="35"/>
      <c r="Y665" s="36"/>
      <c r="Z665" s="35"/>
      <c r="AA665" s="44"/>
      <c r="AB665" s="35"/>
    </row>
    <row r="666" spans="1:28" ht="13.5" customHeight="1">
      <c r="A666" s="35"/>
      <c r="B666" s="35"/>
      <c r="C666" s="44"/>
      <c r="D666" s="44"/>
      <c r="E666" s="38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35"/>
      <c r="R666" s="35"/>
      <c r="S666" s="35"/>
      <c r="T666" s="35"/>
      <c r="U666" s="35"/>
      <c r="V666" s="35"/>
      <c r="W666" s="35"/>
      <c r="X666" s="35"/>
      <c r="Y666" s="36"/>
      <c r="Z666" s="35"/>
      <c r="AA666" s="44"/>
      <c r="AB666" s="35"/>
    </row>
    <row r="667" spans="1:28" ht="13.5" customHeight="1">
      <c r="A667" s="35"/>
      <c r="B667" s="35"/>
      <c r="C667" s="44"/>
      <c r="D667" s="44"/>
      <c r="E667" s="38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35"/>
      <c r="R667" s="35"/>
      <c r="S667" s="35"/>
      <c r="T667" s="35"/>
      <c r="U667" s="35"/>
      <c r="V667" s="35"/>
      <c r="W667" s="35"/>
      <c r="X667" s="35"/>
      <c r="Y667" s="36"/>
      <c r="Z667" s="35"/>
      <c r="AA667" s="44"/>
      <c r="AB667" s="35"/>
    </row>
    <row r="668" spans="1:28" ht="13.5" customHeight="1">
      <c r="A668" s="35"/>
      <c r="B668" s="35"/>
      <c r="C668" s="44"/>
      <c r="D668" s="44"/>
      <c r="E668" s="38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35"/>
      <c r="R668" s="35"/>
      <c r="S668" s="35"/>
      <c r="T668" s="35"/>
      <c r="U668" s="35"/>
      <c r="V668" s="35"/>
      <c r="W668" s="35"/>
      <c r="X668" s="35"/>
      <c r="Y668" s="36"/>
      <c r="Z668" s="35"/>
      <c r="AA668" s="44"/>
      <c r="AB668" s="35"/>
    </row>
    <row r="669" spans="1:28" ht="13.5" customHeight="1">
      <c r="A669" s="35"/>
      <c r="B669" s="35"/>
      <c r="C669" s="44"/>
      <c r="D669" s="44"/>
      <c r="E669" s="38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35"/>
      <c r="R669" s="35"/>
      <c r="S669" s="35"/>
      <c r="T669" s="35"/>
      <c r="U669" s="35"/>
      <c r="V669" s="35"/>
      <c r="W669" s="35"/>
      <c r="X669" s="35"/>
      <c r="Y669" s="36"/>
      <c r="Z669" s="35"/>
      <c r="AA669" s="44"/>
      <c r="AB669" s="35"/>
    </row>
    <row r="670" spans="1:28" ht="13.5" customHeight="1">
      <c r="A670" s="35"/>
      <c r="B670" s="35"/>
      <c r="C670" s="44"/>
      <c r="D670" s="44"/>
      <c r="E670" s="38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35"/>
      <c r="R670" s="35"/>
      <c r="S670" s="35"/>
      <c r="T670" s="35"/>
      <c r="U670" s="35"/>
      <c r="V670" s="35"/>
      <c r="W670" s="35"/>
      <c r="X670" s="35"/>
      <c r="Y670" s="36"/>
      <c r="Z670" s="35"/>
      <c r="AA670" s="44"/>
      <c r="AB670" s="35"/>
    </row>
    <row r="671" spans="1:28" ht="13.5" customHeight="1">
      <c r="A671" s="35"/>
      <c r="B671" s="35"/>
      <c r="C671" s="44"/>
      <c r="D671" s="44"/>
      <c r="E671" s="38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35"/>
      <c r="R671" s="35"/>
      <c r="S671" s="35"/>
      <c r="T671" s="35"/>
      <c r="U671" s="35"/>
      <c r="V671" s="35"/>
      <c r="W671" s="35"/>
      <c r="X671" s="35"/>
      <c r="Y671" s="36"/>
      <c r="Z671" s="35"/>
      <c r="AA671" s="44"/>
      <c r="AB671" s="35"/>
    </row>
    <row r="672" spans="1:28" ht="13.5" customHeight="1">
      <c r="A672" s="35"/>
      <c r="B672" s="35"/>
      <c r="C672" s="44"/>
      <c r="D672" s="44"/>
      <c r="E672" s="38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35"/>
      <c r="R672" s="35"/>
      <c r="S672" s="35"/>
      <c r="T672" s="35"/>
      <c r="U672" s="35"/>
      <c r="V672" s="35"/>
      <c r="W672" s="35"/>
      <c r="X672" s="35"/>
      <c r="Y672" s="36"/>
      <c r="Z672" s="35"/>
      <c r="AA672" s="44"/>
      <c r="AB672" s="35"/>
    </row>
    <row r="673" spans="1:28" ht="13.5" customHeight="1">
      <c r="A673" s="35"/>
      <c r="B673" s="35"/>
      <c r="C673" s="44"/>
      <c r="D673" s="44"/>
      <c r="E673" s="38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35"/>
      <c r="R673" s="35"/>
      <c r="S673" s="35"/>
      <c r="T673" s="35"/>
      <c r="U673" s="35"/>
      <c r="V673" s="35"/>
      <c r="W673" s="35"/>
      <c r="X673" s="35"/>
      <c r="Y673" s="36"/>
      <c r="Z673" s="35"/>
      <c r="AA673" s="44"/>
      <c r="AB673" s="35"/>
    </row>
    <row r="674" spans="1:28" ht="13.5" customHeight="1">
      <c r="A674" s="35"/>
      <c r="B674" s="35"/>
      <c r="C674" s="44"/>
      <c r="D674" s="44"/>
      <c r="E674" s="38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35"/>
      <c r="R674" s="35"/>
      <c r="S674" s="35"/>
      <c r="T674" s="35"/>
      <c r="U674" s="35"/>
      <c r="V674" s="35"/>
      <c r="W674" s="35"/>
      <c r="X674" s="35"/>
      <c r="Y674" s="36"/>
      <c r="Z674" s="35"/>
      <c r="AA674" s="44"/>
      <c r="AB674" s="35"/>
    </row>
    <row r="675" spans="1:28" ht="13.5" customHeight="1">
      <c r="A675" s="35"/>
      <c r="B675" s="35"/>
      <c r="C675" s="44"/>
      <c r="D675" s="44"/>
      <c r="E675" s="38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35"/>
      <c r="R675" s="35"/>
      <c r="S675" s="35"/>
      <c r="T675" s="35"/>
      <c r="U675" s="35"/>
      <c r="V675" s="35"/>
      <c r="W675" s="35"/>
      <c r="X675" s="35"/>
      <c r="Y675" s="36"/>
      <c r="Z675" s="35"/>
      <c r="AA675" s="44"/>
      <c r="AB675" s="35"/>
    </row>
    <row r="676" spans="1:28" ht="13.5" customHeight="1">
      <c r="A676" s="35"/>
      <c r="B676" s="35"/>
      <c r="C676" s="44"/>
      <c r="D676" s="44"/>
      <c r="E676" s="38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35"/>
      <c r="R676" s="35"/>
      <c r="S676" s="35"/>
      <c r="T676" s="35"/>
      <c r="U676" s="35"/>
      <c r="V676" s="35"/>
      <c r="W676" s="35"/>
      <c r="X676" s="35"/>
      <c r="Y676" s="36"/>
      <c r="Z676" s="35"/>
      <c r="AA676" s="44"/>
      <c r="AB676" s="35"/>
    </row>
    <row r="677" spans="1:28" ht="13.5" customHeight="1">
      <c r="A677" s="35"/>
      <c r="B677" s="35"/>
      <c r="C677" s="44"/>
      <c r="D677" s="44"/>
      <c r="E677" s="38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35"/>
      <c r="R677" s="35"/>
      <c r="S677" s="35"/>
      <c r="T677" s="35"/>
      <c r="U677" s="35"/>
      <c r="V677" s="35"/>
      <c r="W677" s="35"/>
      <c r="X677" s="35"/>
      <c r="Y677" s="36"/>
      <c r="Z677" s="35"/>
      <c r="AA677" s="44"/>
      <c r="AB677" s="35"/>
    </row>
    <row r="678" spans="1:28" ht="13.5" customHeight="1">
      <c r="A678" s="35"/>
      <c r="B678" s="35"/>
      <c r="C678" s="44"/>
      <c r="D678" s="44"/>
      <c r="E678" s="38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35"/>
      <c r="R678" s="35"/>
      <c r="S678" s="35"/>
      <c r="T678" s="35"/>
      <c r="U678" s="35"/>
      <c r="V678" s="35"/>
      <c r="W678" s="35"/>
      <c r="X678" s="35"/>
      <c r="Y678" s="36"/>
      <c r="Z678" s="35"/>
      <c r="AA678" s="44"/>
      <c r="AB678" s="35"/>
    </row>
    <row r="679" spans="1:28" ht="13.5" customHeight="1">
      <c r="A679" s="35"/>
      <c r="B679" s="35"/>
      <c r="C679" s="44"/>
      <c r="D679" s="44"/>
      <c r="E679" s="38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35"/>
      <c r="R679" s="35"/>
      <c r="S679" s="35"/>
      <c r="T679" s="35"/>
      <c r="U679" s="35"/>
      <c r="V679" s="35"/>
      <c r="W679" s="35"/>
      <c r="X679" s="35"/>
      <c r="Y679" s="36"/>
      <c r="Z679" s="35"/>
      <c r="AA679" s="44"/>
      <c r="AB679" s="35"/>
    </row>
    <row r="680" spans="1:28" ht="13.5" customHeight="1">
      <c r="A680" s="35"/>
      <c r="B680" s="35"/>
      <c r="C680" s="44"/>
      <c r="D680" s="44"/>
      <c r="E680" s="38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35"/>
      <c r="R680" s="35"/>
      <c r="S680" s="35"/>
      <c r="T680" s="35"/>
      <c r="U680" s="35"/>
      <c r="V680" s="35"/>
      <c r="W680" s="35"/>
      <c r="X680" s="35"/>
      <c r="Y680" s="36"/>
      <c r="Z680" s="35"/>
      <c r="AA680" s="44"/>
      <c r="AB680" s="35"/>
    </row>
    <row r="681" spans="1:28" ht="13.5" customHeight="1">
      <c r="A681" s="35"/>
      <c r="B681" s="35"/>
      <c r="C681" s="44"/>
      <c r="D681" s="44"/>
      <c r="E681" s="38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35"/>
      <c r="R681" s="35"/>
      <c r="S681" s="35"/>
      <c r="T681" s="35"/>
      <c r="U681" s="35"/>
      <c r="V681" s="35"/>
      <c r="W681" s="35"/>
      <c r="X681" s="35"/>
      <c r="Y681" s="36"/>
      <c r="Z681" s="35"/>
      <c r="AA681" s="44"/>
      <c r="AB681" s="35"/>
    </row>
    <row r="682" spans="1:28" ht="13.5" customHeight="1">
      <c r="A682" s="35"/>
      <c r="B682" s="35"/>
      <c r="C682" s="44"/>
      <c r="D682" s="44"/>
      <c r="E682" s="38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35"/>
      <c r="R682" s="35"/>
      <c r="S682" s="35"/>
      <c r="T682" s="35"/>
      <c r="U682" s="35"/>
      <c r="V682" s="35"/>
      <c r="W682" s="35"/>
      <c r="X682" s="35"/>
      <c r="Y682" s="36"/>
      <c r="Z682" s="35"/>
      <c r="AA682" s="44"/>
      <c r="AB682" s="35"/>
    </row>
    <row r="683" spans="1:28" ht="13.5" customHeight="1">
      <c r="A683" s="35"/>
      <c r="B683" s="35"/>
      <c r="C683" s="44"/>
      <c r="D683" s="44"/>
      <c r="E683" s="38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35"/>
      <c r="R683" s="35"/>
      <c r="S683" s="35"/>
      <c r="T683" s="35"/>
      <c r="U683" s="35"/>
      <c r="V683" s="35"/>
      <c r="W683" s="35"/>
      <c r="X683" s="35"/>
      <c r="Y683" s="36"/>
      <c r="Z683" s="35"/>
      <c r="AA683" s="44"/>
      <c r="AB683" s="35"/>
    </row>
    <row r="684" spans="1:28" ht="13.5" customHeight="1">
      <c r="A684" s="35"/>
      <c r="B684" s="35"/>
      <c r="C684" s="44"/>
      <c r="D684" s="44"/>
      <c r="E684" s="38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35"/>
      <c r="R684" s="35"/>
      <c r="S684" s="35"/>
      <c r="T684" s="35"/>
      <c r="U684" s="35"/>
      <c r="V684" s="35"/>
      <c r="W684" s="35"/>
      <c r="X684" s="35"/>
      <c r="Y684" s="36"/>
      <c r="Z684" s="35"/>
      <c r="AA684" s="44"/>
      <c r="AB684" s="35"/>
    </row>
    <row r="685" spans="1:28" ht="13.5" customHeight="1">
      <c r="A685" s="35"/>
      <c r="B685" s="35"/>
      <c r="C685" s="44"/>
      <c r="D685" s="44"/>
      <c r="E685" s="38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35"/>
      <c r="R685" s="35"/>
      <c r="S685" s="35"/>
      <c r="T685" s="35"/>
      <c r="U685" s="35"/>
      <c r="V685" s="35"/>
      <c r="W685" s="35"/>
      <c r="X685" s="35"/>
      <c r="Y685" s="36"/>
      <c r="Z685" s="35"/>
      <c r="AA685" s="44"/>
      <c r="AB685" s="35"/>
    </row>
    <row r="686" spans="1:28" ht="13.5" customHeight="1">
      <c r="A686" s="35"/>
      <c r="B686" s="35"/>
      <c r="C686" s="44"/>
      <c r="D686" s="44"/>
      <c r="E686" s="38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35"/>
      <c r="R686" s="35"/>
      <c r="S686" s="35"/>
      <c r="T686" s="35"/>
      <c r="U686" s="35"/>
      <c r="V686" s="35"/>
      <c r="W686" s="35"/>
      <c r="X686" s="35"/>
      <c r="Y686" s="36"/>
      <c r="Z686" s="35"/>
      <c r="AA686" s="44"/>
      <c r="AB686" s="35"/>
    </row>
    <row r="687" spans="1:28" ht="13.5" customHeight="1">
      <c r="A687" s="35"/>
      <c r="B687" s="35"/>
      <c r="C687" s="44"/>
      <c r="D687" s="44"/>
      <c r="E687" s="38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35"/>
      <c r="R687" s="35"/>
      <c r="S687" s="35"/>
      <c r="T687" s="35"/>
      <c r="U687" s="35"/>
      <c r="V687" s="35"/>
      <c r="W687" s="35"/>
      <c r="X687" s="35"/>
      <c r="Y687" s="36"/>
      <c r="Z687" s="35"/>
      <c r="AA687" s="44"/>
      <c r="AB687" s="35"/>
    </row>
    <row r="688" spans="1:28" ht="13.5" customHeight="1">
      <c r="A688" s="35"/>
      <c r="B688" s="35"/>
      <c r="C688" s="44"/>
      <c r="D688" s="44"/>
      <c r="E688" s="38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35"/>
      <c r="R688" s="35"/>
      <c r="S688" s="35"/>
      <c r="T688" s="35"/>
      <c r="U688" s="35"/>
      <c r="V688" s="35"/>
      <c r="W688" s="35"/>
      <c r="X688" s="35"/>
      <c r="Y688" s="36"/>
      <c r="Z688" s="35"/>
      <c r="AA688" s="44"/>
      <c r="AB688" s="35"/>
    </row>
    <row r="689" spans="1:28" ht="13.5" customHeight="1">
      <c r="A689" s="35"/>
      <c r="B689" s="35"/>
      <c r="C689" s="44"/>
      <c r="D689" s="44"/>
      <c r="E689" s="38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35"/>
      <c r="R689" s="35"/>
      <c r="S689" s="35"/>
      <c r="T689" s="35"/>
      <c r="U689" s="35"/>
      <c r="V689" s="35"/>
      <c r="W689" s="35"/>
      <c r="X689" s="35"/>
      <c r="Y689" s="36"/>
      <c r="Z689" s="35"/>
      <c r="AA689" s="44"/>
      <c r="AB689" s="35"/>
    </row>
    <row r="690" spans="1:28" ht="13.5" customHeight="1">
      <c r="A690" s="35"/>
      <c r="B690" s="35"/>
      <c r="C690" s="44"/>
      <c r="D690" s="44"/>
      <c r="E690" s="38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35"/>
      <c r="R690" s="35"/>
      <c r="S690" s="35"/>
      <c r="T690" s="35"/>
      <c r="U690" s="35"/>
      <c r="V690" s="35"/>
      <c r="W690" s="35"/>
      <c r="X690" s="35"/>
      <c r="Y690" s="36"/>
      <c r="Z690" s="35"/>
      <c r="AA690" s="44"/>
      <c r="AB690" s="35"/>
    </row>
    <row r="691" spans="1:28" ht="13.5" customHeight="1">
      <c r="A691" s="35"/>
      <c r="B691" s="35"/>
      <c r="C691" s="44"/>
      <c r="D691" s="44"/>
      <c r="E691" s="38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35"/>
      <c r="R691" s="35"/>
      <c r="S691" s="35"/>
      <c r="T691" s="35"/>
      <c r="U691" s="35"/>
      <c r="V691" s="35"/>
      <c r="W691" s="35"/>
      <c r="X691" s="35"/>
      <c r="Y691" s="36"/>
      <c r="Z691" s="35"/>
      <c r="AA691" s="44"/>
      <c r="AB691" s="35"/>
    </row>
    <row r="692" spans="1:28" ht="13.5" customHeight="1">
      <c r="A692" s="35"/>
      <c r="B692" s="35"/>
      <c r="C692" s="44"/>
      <c r="D692" s="44"/>
      <c r="E692" s="38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35"/>
      <c r="R692" s="35"/>
      <c r="S692" s="35"/>
      <c r="T692" s="35"/>
      <c r="U692" s="35"/>
      <c r="V692" s="35"/>
      <c r="W692" s="35"/>
      <c r="X692" s="35"/>
      <c r="Y692" s="36"/>
      <c r="Z692" s="35"/>
      <c r="AA692" s="44"/>
      <c r="AB692" s="35"/>
    </row>
    <row r="693" spans="1:28" ht="13.5" customHeight="1">
      <c r="A693" s="35"/>
      <c r="B693" s="35"/>
      <c r="C693" s="44"/>
      <c r="D693" s="44"/>
      <c r="E693" s="38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35"/>
      <c r="R693" s="35"/>
      <c r="S693" s="35"/>
      <c r="T693" s="35"/>
      <c r="U693" s="35"/>
      <c r="V693" s="35"/>
      <c r="W693" s="35"/>
      <c r="X693" s="35"/>
      <c r="Y693" s="36"/>
      <c r="Z693" s="35"/>
      <c r="AA693" s="44"/>
      <c r="AB693" s="35"/>
    </row>
    <row r="694" spans="1:28" ht="13.5" customHeight="1">
      <c r="A694" s="35"/>
      <c r="B694" s="35"/>
      <c r="C694" s="44"/>
      <c r="D694" s="44"/>
      <c r="E694" s="38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35"/>
      <c r="R694" s="35"/>
      <c r="S694" s="35"/>
      <c r="T694" s="35"/>
      <c r="U694" s="35"/>
      <c r="V694" s="35"/>
      <c r="W694" s="35"/>
      <c r="X694" s="35"/>
      <c r="Y694" s="36"/>
      <c r="Z694" s="35"/>
      <c r="AA694" s="44"/>
      <c r="AB694" s="35"/>
    </row>
    <row r="695" spans="1:28" ht="13.5" customHeight="1">
      <c r="A695" s="35"/>
      <c r="B695" s="35"/>
      <c r="C695" s="44"/>
      <c r="D695" s="44"/>
      <c r="E695" s="38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35"/>
      <c r="R695" s="35"/>
      <c r="S695" s="35"/>
      <c r="T695" s="35"/>
      <c r="U695" s="35"/>
      <c r="V695" s="35"/>
      <c r="W695" s="35"/>
      <c r="X695" s="35"/>
      <c r="Y695" s="36"/>
      <c r="Z695" s="35"/>
      <c r="AA695" s="44"/>
      <c r="AB695" s="35"/>
    </row>
    <row r="696" spans="1:28" ht="13.5" customHeight="1">
      <c r="A696" s="35"/>
      <c r="B696" s="35"/>
      <c r="C696" s="44"/>
      <c r="D696" s="44"/>
      <c r="E696" s="38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35"/>
      <c r="R696" s="35"/>
      <c r="S696" s="35"/>
      <c r="T696" s="35"/>
      <c r="U696" s="35"/>
      <c r="V696" s="35"/>
      <c r="W696" s="35"/>
      <c r="X696" s="35"/>
      <c r="Y696" s="36"/>
      <c r="Z696" s="35"/>
      <c r="AA696" s="44"/>
      <c r="AB696" s="35"/>
    </row>
    <row r="697" spans="1:28" ht="13.5" customHeight="1">
      <c r="A697" s="35"/>
      <c r="B697" s="35"/>
      <c r="C697" s="44"/>
      <c r="D697" s="44"/>
      <c r="E697" s="38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35"/>
      <c r="R697" s="35"/>
      <c r="S697" s="35"/>
      <c r="T697" s="35"/>
      <c r="U697" s="35"/>
      <c r="V697" s="35"/>
      <c r="W697" s="35"/>
      <c r="X697" s="35"/>
      <c r="Y697" s="36"/>
      <c r="Z697" s="35"/>
      <c r="AA697" s="44"/>
      <c r="AB697" s="35"/>
    </row>
    <row r="698" spans="1:28" ht="13.5" customHeight="1">
      <c r="A698" s="35"/>
      <c r="B698" s="35"/>
      <c r="C698" s="44"/>
      <c r="D698" s="44"/>
      <c r="E698" s="38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35"/>
      <c r="R698" s="35"/>
      <c r="S698" s="35"/>
      <c r="T698" s="35"/>
      <c r="U698" s="35"/>
      <c r="V698" s="35"/>
      <c r="W698" s="35"/>
      <c r="X698" s="35"/>
      <c r="Y698" s="36"/>
      <c r="Z698" s="35"/>
      <c r="AA698" s="44"/>
      <c r="AB698" s="35"/>
    </row>
    <row r="699" spans="1:28" ht="13.5" customHeight="1">
      <c r="A699" s="35"/>
      <c r="B699" s="35"/>
      <c r="C699" s="44"/>
      <c r="D699" s="44"/>
      <c r="E699" s="38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35"/>
      <c r="R699" s="35"/>
      <c r="S699" s="35"/>
      <c r="T699" s="35"/>
      <c r="U699" s="35"/>
      <c r="V699" s="35"/>
      <c r="W699" s="35"/>
      <c r="X699" s="35"/>
      <c r="Y699" s="36"/>
      <c r="Z699" s="35"/>
      <c r="AA699" s="44"/>
      <c r="AB699" s="35"/>
    </row>
    <row r="700" spans="1:28" ht="13.5" customHeight="1">
      <c r="A700" s="35"/>
      <c r="B700" s="35"/>
      <c r="C700" s="44"/>
      <c r="D700" s="44"/>
      <c r="E700" s="38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35"/>
      <c r="R700" s="35"/>
      <c r="S700" s="35"/>
      <c r="T700" s="35"/>
      <c r="U700" s="35"/>
      <c r="V700" s="35"/>
      <c r="W700" s="35"/>
      <c r="X700" s="35"/>
      <c r="Y700" s="36"/>
      <c r="Z700" s="35"/>
      <c r="AA700" s="44"/>
      <c r="AB700" s="35"/>
    </row>
    <row r="701" spans="1:28" ht="13.5" customHeight="1">
      <c r="A701" s="35"/>
      <c r="B701" s="35"/>
      <c r="C701" s="44"/>
      <c r="D701" s="44"/>
      <c r="E701" s="38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35"/>
      <c r="R701" s="35"/>
      <c r="S701" s="35"/>
      <c r="T701" s="35"/>
      <c r="U701" s="35"/>
      <c r="V701" s="35"/>
      <c r="W701" s="35"/>
      <c r="X701" s="35"/>
      <c r="Y701" s="36"/>
      <c r="Z701" s="35"/>
      <c r="AA701" s="44"/>
      <c r="AB701" s="35"/>
    </row>
    <row r="702" spans="1:28" ht="13.5" customHeight="1">
      <c r="A702" s="35"/>
      <c r="B702" s="35"/>
      <c r="C702" s="44"/>
      <c r="D702" s="44"/>
      <c r="E702" s="38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35"/>
      <c r="R702" s="35"/>
      <c r="S702" s="35"/>
      <c r="T702" s="35"/>
      <c r="U702" s="35"/>
      <c r="V702" s="35"/>
      <c r="W702" s="35"/>
      <c r="X702" s="35"/>
      <c r="Y702" s="36"/>
      <c r="Z702" s="35"/>
      <c r="AA702" s="44"/>
      <c r="AB702" s="35"/>
    </row>
    <row r="703" spans="1:28" ht="13.5" customHeight="1">
      <c r="A703" s="35"/>
      <c r="B703" s="35"/>
      <c r="C703" s="44"/>
      <c r="D703" s="44"/>
      <c r="E703" s="38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35"/>
      <c r="R703" s="35"/>
      <c r="S703" s="35"/>
      <c r="T703" s="35"/>
      <c r="U703" s="35"/>
      <c r="V703" s="35"/>
      <c r="W703" s="35"/>
      <c r="X703" s="35"/>
      <c r="Y703" s="36"/>
      <c r="Z703" s="35"/>
      <c r="AA703" s="44"/>
      <c r="AB703" s="35"/>
    </row>
    <row r="704" spans="1:28" ht="13.5" customHeight="1">
      <c r="A704" s="35"/>
      <c r="B704" s="35"/>
      <c r="C704" s="44"/>
      <c r="D704" s="44"/>
      <c r="E704" s="38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35"/>
      <c r="R704" s="35"/>
      <c r="S704" s="35"/>
      <c r="T704" s="35"/>
      <c r="U704" s="35"/>
      <c r="V704" s="35"/>
      <c r="W704" s="35"/>
      <c r="X704" s="35"/>
      <c r="Y704" s="36"/>
      <c r="Z704" s="35"/>
      <c r="AA704" s="44"/>
      <c r="AB704" s="35"/>
    </row>
    <row r="705" spans="1:28" ht="13.5" customHeight="1">
      <c r="A705" s="35"/>
      <c r="B705" s="35"/>
      <c r="C705" s="44"/>
      <c r="D705" s="44"/>
      <c r="E705" s="38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35"/>
      <c r="R705" s="35"/>
      <c r="S705" s="35"/>
      <c r="T705" s="35"/>
      <c r="U705" s="35"/>
      <c r="V705" s="35"/>
      <c r="W705" s="35"/>
      <c r="X705" s="35"/>
      <c r="Y705" s="36"/>
      <c r="Z705" s="35"/>
      <c r="AA705" s="44"/>
      <c r="AB705" s="35"/>
    </row>
    <row r="706" spans="1:28" ht="13.5" customHeight="1">
      <c r="A706" s="35"/>
      <c r="B706" s="35"/>
      <c r="C706" s="44"/>
      <c r="D706" s="44"/>
      <c r="E706" s="38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35"/>
      <c r="R706" s="35"/>
      <c r="S706" s="35"/>
      <c r="T706" s="35"/>
      <c r="U706" s="35"/>
      <c r="V706" s="35"/>
      <c r="W706" s="35"/>
      <c r="X706" s="35"/>
      <c r="Y706" s="36"/>
      <c r="Z706" s="35"/>
      <c r="AA706" s="44"/>
      <c r="AB706" s="35"/>
    </row>
    <row r="707" spans="1:28" ht="13.5" customHeight="1">
      <c r="A707" s="35"/>
      <c r="B707" s="35"/>
      <c r="C707" s="44"/>
      <c r="D707" s="44"/>
      <c r="E707" s="38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35"/>
      <c r="R707" s="35"/>
      <c r="S707" s="35"/>
      <c r="T707" s="35"/>
      <c r="U707" s="35"/>
      <c r="V707" s="35"/>
      <c r="W707" s="35"/>
      <c r="X707" s="35"/>
      <c r="Y707" s="36"/>
      <c r="Z707" s="35"/>
      <c r="AA707" s="44"/>
      <c r="AB707" s="35"/>
    </row>
    <row r="708" spans="1:28" ht="13.5" customHeight="1">
      <c r="A708" s="35"/>
      <c r="B708" s="35"/>
      <c r="C708" s="44"/>
      <c r="D708" s="44"/>
      <c r="E708" s="38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35"/>
      <c r="R708" s="35"/>
      <c r="S708" s="35"/>
      <c r="T708" s="35"/>
      <c r="U708" s="35"/>
      <c r="V708" s="35"/>
      <c r="W708" s="35"/>
      <c r="X708" s="35"/>
      <c r="Y708" s="36"/>
      <c r="Z708" s="35"/>
      <c r="AA708" s="44"/>
      <c r="AB708" s="35"/>
    </row>
    <row r="709" spans="1:28" ht="13.5" customHeight="1">
      <c r="A709" s="35"/>
      <c r="B709" s="35"/>
      <c r="C709" s="44"/>
      <c r="D709" s="44"/>
      <c r="E709" s="38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35"/>
      <c r="R709" s="35"/>
      <c r="S709" s="35"/>
      <c r="T709" s="35"/>
      <c r="U709" s="35"/>
      <c r="V709" s="35"/>
      <c r="W709" s="35"/>
      <c r="X709" s="35"/>
      <c r="Y709" s="36"/>
      <c r="Z709" s="35"/>
      <c r="AA709" s="44"/>
      <c r="AB709" s="35"/>
    </row>
    <row r="710" spans="1:28" ht="13.5" customHeight="1">
      <c r="A710" s="35"/>
      <c r="B710" s="35"/>
      <c r="C710" s="44"/>
      <c r="D710" s="44"/>
      <c r="E710" s="38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35"/>
      <c r="R710" s="35"/>
      <c r="S710" s="35"/>
      <c r="T710" s="35"/>
      <c r="U710" s="35"/>
      <c r="V710" s="35"/>
      <c r="W710" s="35"/>
      <c r="X710" s="35"/>
      <c r="Y710" s="36"/>
      <c r="Z710" s="35"/>
      <c r="AA710" s="44"/>
      <c r="AB710" s="35"/>
    </row>
    <row r="711" spans="1:28" ht="13.5" customHeight="1">
      <c r="A711" s="35"/>
      <c r="B711" s="35"/>
      <c r="C711" s="44"/>
      <c r="D711" s="44"/>
      <c r="E711" s="38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35"/>
      <c r="R711" s="35"/>
      <c r="S711" s="35"/>
      <c r="T711" s="35"/>
      <c r="U711" s="35"/>
      <c r="V711" s="35"/>
      <c r="W711" s="35"/>
      <c r="X711" s="35"/>
      <c r="Y711" s="36"/>
      <c r="Z711" s="35"/>
      <c r="AA711" s="44"/>
      <c r="AB711" s="35"/>
    </row>
    <row r="712" spans="1:28" ht="13.5" customHeight="1">
      <c r="A712" s="35"/>
      <c r="B712" s="35"/>
      <c r="C712" s="44"/>
      <c r="D712" s="44"/>
      <c r="E712" s="38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35"/>
      <c r="R712" s="35"/>
      <c r="S712" s="35"/>
      <c r="T712" s="35"/>
      <c r="U712" s="35"/>
      <c r="V712" s="35"/>
      <c r="W712" s="35"/>
      <c r="X712" s="35"/>
      <c r="Y712" s="36"/>
      <c r="Z712" s="35"/>
      <c r="AA712" s="44"/>
      <c r="AB712" s="35"/>
    </row>
    <row r="713" spans="1:28" ht="13.5" customHeight="1">
      <c r="A713" s="35"/>
      <c r="B713" s="35"/>
      <c r="C713" s="44"/>
      <c r="D713" s="44"/>
      <c r="E713" s="38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35"/>
      <c r="R713" s="35"/>
      <c r="S713" s="35"/>
      <c r="T713" s="35"/>
      <c r="U713" s="35"/>
      <c r="V713" s="35"/>
      <c r="W713" s="35"/>
      <c r="X713" s="35"/>
      <c r="Y713" s="36"/>
      <c r="Z713" s="35"/>
      <c r="AA713" s="44"/>
      <c r="AB713" s="35"/>
    </row>
    <row r="714" spans="1:28" ht="13.5" customHeight="1">
      <c r="A714" s="35"/>
      <c r="B714" s="35"/>
      <c r="C714" s="44"/>
      <c r="D714" s="44"/>
      <c r="E714" s="38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35"/>
      <c r="R714" s="35"/>
      <c r="S714" s="35"/>
      <c r="T714" s="35"/>
      <c r="U714" s="35"/>
      <c r="V714" s="35"/>
      <c r="W714" s="35"/>
      <c r="X714" s="35"/>
      <c r="Y714" s="36"/>
      <c r="Z714" s="35"/>
      <c r="AA714" s="44"/>
      <c r="AB714" s="35"/>
    </row>
    <row r="715" spans="1:28" ht="13.5" customHeight="1">
      <c r="A715" s="35"/>
      <c r="B715" s="35"/>
      <c r="C715" s="44"/>
      <c r="D715" s="44"/>
      <c r="E715" s="38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35"/>
      <c r="R715" s="35"/>
      <c r="S715" s="35"/>
      <c r="T715" s="35"/>
      <c r="U715" s="35"/>
      <c r="V715" s="35"/>
      <c r="W715" s="35"/>
      <c r="X715" s="35"/>
      <c r="Y715" s="36"/>
      <c r="Z715" s="35"/>
      <c r="AA715" s="44"/>
      <c r="AB715" s="35"/>
    </row>
    <row r="716" spans="1:28" ht="13.5" customHeight="1">
      <c r="A716" s="35"/>
      <c r="B716" s="35"/>
      <c r="C716" s="44"/>
      <c r="D716" s="44"/>
      <c r="E716" s="38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35"/>
      <c r="R716" s="35"/>
      <c r="S716" s="35"/>
      <c r="T716" s="35"/>
      <c r="U716" s="35"/>
      <c r="V716" s="35"/>
      <c r="W716" s="35"/>
      <c r="X716" s="35"/>
      <c r="Y716" s="36"/>
      <c r="Z716" s="35"/>
      <c r="AA716" s="44"/>
      <c r="AB716" s="35"/>
    </row>
    <row r="717" spans="1:28" ht="13.5" customHeight="1">
      <c r="A717" s="35"/>
      <c r="B717" s="35"/>
      <c r="C717" s="44"/>
      <c r="D717" s="44"/>
      <c r="E717" s="38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35"/>
      <c r="R717" s="35"/>
      <c r="S717" s="35"/>
      <c r="T717" s="35"/>
      <c r="U717" s="35"/>
      <c r="V717" s="35"/>
      <c r="W717" s="35"/>
      <c r="X717" s="35"/>
      <c r="Y717" s="36"/>
      <c r="Z717" s="35"/>
      <c r="AA717" s="44"/>
      <c r="AB717" s="35"/>
    </row>
    <row r="718" spans="1:28" ht="13.5" customHeight="1">
      <c r="A718" s="35"/>
      <c r="B718" s="35"/>
      <c r="C718" s="44"/>
      <c r="D718" s="44"/>
      <c r="E718" s="38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35"/>
      <c r="R718" s="35"/>
      <c r="S718" s="35"/>
      <c r="T718" s="35"/>
      <c r="U718" s="35"/>
      <c r="V718" s="35"/>
      <c r="W718" s="35"/>
      <c r="X718" s="35"/>
      <c r="Y718" s="36"/>
      <c r="Z718" s="35"/>
      <c r="AA718" s="44"/>
      <c r="AB718" s="35"/>
    </row>
    <row r="719" spans="1:28" ht="13.5" customHeight="1">
      <c r="A719" s="35"/>
      <c r="B719" s="35"/>
      <c r="C719" s="44"/>
      <c r="D719" s="44"/>
      <c r="E719" s="38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35"/>
      <c r="R719" s="35"/>
      <c r="S719" s="35"/>
      <c r="T719" s="35"/>
      <c r="U719" s="35"/>
      <c r="V719" s="35"/>
      <c r="W719" s="35"/>
      <c r="X719" s="35"/>
      <c r="Y719" s="36"/>
      <c r="Z719" s="35"/>
      <c r="AA719" s="44"/>
      <c r="AB719" s="35"/>
    </row>
    <row r="720" spans="1:28" ht="13.5" customHeight="1">
      <c r="A720" s="35"/>
      <c r="B720" s="35"/>
      <c r="C720" s="44"/>
      <c r="D720" s="44"/>
      <c r="E720" s="38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35"/>
      <c r="R720" s="35"/>
      <c r="S720" s="35"/>
      <c r="T720" s="35"/>
      <c r="U720" s="35"/>
      <c r="V720" s="35"/>
      <c r="W720" s="35"/>
      <c r="X720" s="35"/>
      <c r="Y720" s="36"/>
      <c r="Z720" s="35"/>
      <c r="AA720" s="44"/>
      <c r="AB720" s="35"/>
    </row>
    <row r="721" spans="1:28" ht="13.5" customHeight="1">
      <c r="A721" s="35"/>
      <c r="B721" s="35"/>
      <c r="C721" s="44"/>
      <c r="D721" s="44"/>
      <c r="E721" s="38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35"/>
      <c r="R721" s="35"/>
      <c r="S721" s="35"/>
      <c r="T721" s="35"/>
      <c r="U721" s="35"/>
      <c r="V721" s="35"/>
      <c r="W721" s="35"/>
      <c r="X721" s="35"/>
      <c r="Y721" s="36"/>
      <c r="Z721" s="35"/>
      <c r="AA721" s="44"/>
      <c r="AB721" s="35"/>
    </row>
    <row r="722" spans="1:28" ht="13.5" customHeight="1">
      <c r="A722" s="35"/>
      <c r="B722" s="35"/>
      <c r="C722" s="44"/>
      <c r="D722" s="44"/>
      <c r="E722" s="38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35"/>
      <c r="R722" s="35"/>
      <c r="S722" s="35"/>
      <c r="T722" s="35"/>
      <c r="U722" s="35"/>
      <c r="V722" s="35"/>
      <c r="W722" s="35"/>
      <c r="X722" s="35"/>
      <c r="Y722" s="36"/>
      <c r="Z722" s="35"/>
      <c r="AA722" s="44"/>
      <c r="AB722" s="35"/>
    </row>
    <row r="723" spans="1:28" ht="13.5" customHeight="1">
      <c r="A723" s="35"/>
      <c r="B723" s="35"/>
      <c r="C723" s="44"/>
      <c r="D723" s="44"/>
      <c r="E723" s="38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35"/>
      <c r="R723" s="35"/>
      <c r="S723" s="35"/>
      <c r="T723" s="35"/>
      <c r="U723" s="35"/>
      <c r="V723" s="35"/>
      <c r="W723" s="35"/>
      <c r="X723" s="35"/>
      <c r="Y723" s="36"/>
      <c r="Z723" s="35"/>
      <c r="AA723" s="44"/>
      <c r="AB723" s="35"/>
    </row>
    <row r="724" spans="1:28" ht="13.5" customHeight="1">
      <c r="A724" s="35"/>
      <c r="B724" s="35"/>
      <c r="C724" s="44"/>
      <c r="D724" s="44"/>
      <c r="E724" s="38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35"/>
      <c r="R724" s="35"/>
      <c r="S724" s="35"/>
      <c r="T724" s="35"/>
      <c r="U724" s="35"/>
      <c r="V724" s="35"/>
      <c r="W724" s="35"/>
      <c r="X724" s="35"/>
      <c r="Y724" s="36"/>
      <c r="Z724" s="35"/>
      <c r="AA724" s="44"/>
      <c r="AB724" s="35"/>
    </row>
    <row r="725" spans="1:28" ht="13.5" customHeight="1">
      <c r="A725" s="35"/>
      <c r="B725" s="35"/>
      <c r="C725" s="44"/>
      <c r="D725" s="44"/>
      <c r="E725" s="38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35"/>
      <c r="R725" s="35"/>
      <c r="S725" s="35"/>
      <c r="T725" s="35"/>
      <c r="U725" s="35"/>
      <c r="V725" s="35"/>
      <c r="W725" s="35"/>
      <c r="X725" s="35"/>
      <c r="Y725" s="36"/>
      <c r="Z725" s="35"/>
      <c r="AA725" s="44"/>
      <c r="AB725" s="35"/>
    </row>
    <row r="726" spans="1:28" ht="13.5" customHeight="1">
      <c r="A726" s="35"/>
      <c r="B726" s="35"/>
      <c r="C726" s="44"/>
      <c r="D726" s="44"/>
      <c r="E726" s="38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35"/>
      <c r="R726" s="35"/>
      <c r="S726" s="35"/>
      <c r="T726" s="35"/>
      <c r="U726" s="35"/>
      <c r="V726" s="35"/>
      <c r="W726" s="35"/>
      <c r="X726" s="35"/>
      <c r="Y726" s="36"/>
      <c r="Z726" s="35"/>
      <c r="AA726" s="44"/>
      <c r="AB726" s="35"/>
    </row>
    <row r="727" spans="1:28" ht="13.5" customHeight="1">
      <c r="A727" s="35"/>
      <c r="B727" s="35"/>
      <c r="C727" s="44"/>
      <c r="D727" s="44"/>
      <c r="E727" s="38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35"/>
      <c r="R727" s="35"/>
      <c r="S727" s="35"/>
      <c r="T727" s="35"/>
      <c r="U727" s="35"/>
      <c r="V727" s="35"/>
      <c r="W727" s="35"/>
      <c r="X727" s="35"/>
      <c r="Y727" s="36"/>
      <c r="Z727" s="35"/>
      <c r="AA727" s="44"/>
      <c r="AB727" s="35"/>
    </row>
    <row r="728" spans="1:28" ht="13.5" customHeight="1">
      <c r="A728" s="35"/>
      <c r="B728" s="35"/>
      <c r="C728" s="44"/>
      <c r="D728" s="44"/>
      <c r="E728" s="38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35"/>
      <c r="R728" s="35"/>
      <c r="S728" s="35"/>
      <c r="T728" s="35"/>
      <c r="U728" s="35"/>
      <c r="V728" s="35"/>
      <c r="W728" s="35"/>
      <c r="X728" s="35"/>
      <c r="Y728" s="36"/>
      <c r="Z728" s="35"/>
      <c r="AA728" s="44"/>
      <c r="AB728" s="35"/>
    </row>
    <row r="729" spans="1:28" ht="13.5" customHeight="1">
      <c r="A729" s="35"/>
      <c r="B729" s="35"/>
      <c r="C729" s="44"/>
      <c r="D729" s="44"/>
      <c r="E729" s="38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35"/>
      <c r="R729" s="35"/>
      <c r="S729" s="35"/>
      <c r="T729" s="35"/>
      <c r="U729" s="35"/>
      <c r="V729" s="35"/>
      <c r="W729" s="35"/>
      <c r="X729" s="35"/>
      <c r="Y729" s="36"/>
      <c r="Z729" s="35"/>
      <c r="AA729" s="44"/>
      <c r="AB729" s="35"/>
    </row>
    <row r="730" spans="1:28" ht="13.5" customHeight="1">
      <c r="A730" s="35"/>
      <c r="B730" s="35"/>
      <c r="C730" s="44"/>
      <c r="D730" s="44"/>
      <c r="E730" s="38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35"/>
      <c r="R730" s="35"/>
      <c r="S730" s="35"/>
      <c r="T730" s="35"/>
      <c r="U730" s="35"/>
      <c r="V730" s="35"/>
      <c r="W730" s="35"/>
      <c r="X730" s="35"/>
      <c r="Y730" s="36"/>
      <c r="Z730" s="35"/>
      <c r="AA730" s="44"/>
      <c r="AB730" s="35"/>
    </row>
    <row r="731" spans="1:28" ht="13.5" customHeight="1">
      <c r="A731" s="35"/>
      <c r="B731" s="35"/>
      <c r="C731" s="44"/>
      <c r="D731" s="44"/>
      <c r="E731" s="38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35"/>
      <c r="R731" s="35"/>
      <c r="S731" s="35"/>
      <c r="T731" s="35"/>
      <c r="U731" s="35"/>
      <c r="V731" s="35"/>
      <c r="W731" s="35"/>
      <c r="X731" s="35"/>
      <c r="Y731" s="36"/>
      <c r="Z731" s="35"/>
      <c r="AA731" s="44"/>
      <c r="AB731" s="35"/>
    </row>
    <row r="732" spans="1:28" ht="13.5" customHeight="1">
      <c r="A732" s="35"/>
      <c r="B732" s="35"/>
      <c r="C732" s="44"/>
      <c r="D732" s="44"/>
      <c r="E732" s="38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35"/>
      <c r="R732" s="35"/>
      <c r="S732" s="35"/>
      <c r="T732" s="35"/>
      <c r="U732" s="35"/>
      <c r="V732" s="35"/>
      <c r="W732" s="35"/>
      <c r="X732" s="35"/>
      <c r="Y732" s="36"/>
      <c r="Z732" s="35"/>
      <c r="AA732" s="44"/>
      <c r="AB732" s="35"/>
    </row>
    <row r="733" spans="1:28" ht="13.5" customHeight="1">
      <c r="A733" s="35"/>
      <c r="B733" s="35"/>
      <c r="C733" s="44"/>
      <c r="D733" s="44"/>
      <c r="E733" s="38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35"/>
      <c r="R733" s="35"/>
      <c r="S733" s="35"/>
      <c r="T733" s="35"/>
      <c r="U733" s="35"/>
      <c r="V733" s="35"/>
      <c r="W733" s="35"/>
      <c r="X733" s="35"/>
      <c r="Y733" s="36"/>
      <c r="Z733" s="35"/>
      <c r="AA733" s="44"/>
      <c r="AB733" s="35"/>
    </row>
    <row r="734" spans="1:28" ht="13.5" customHeight="1">
      <c r="A734" s="35"/>
      <c r="B734" s="35"/>
      <c r="C734" s="44"/>
      <c r="D734" s="44"/>
      <c r="E734" s="38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35"/>
      <c r="R734" s="35"/>
      <c r="S734" s="35"/>
      <c r="T734" s="35"/>
      <c r="U734" s="35"/>
      <c r="V734" s="35"/>
      <c r="W734" s="35"/>
      <c r="X734" s="35"/>
      <c r="Y734" s="36"/>
      <c r="Z734" s="35"/>
      <c r="AA734" s="44"/>
      <c r="AB734" s="35"/>
    </row>
    <row r="735" spans="1:28" ht="13.5" customHeight="1">
      <c r="A735" s="35"/>
      <c r="B735" s="35"/>
      <c r="C735" s="44"/>
      <c r="D735" s="44"/>
      <c r="E735" s="38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35"/>
      <c r="R735" s="35"/>
      <c r="S735" s="35"/>
      <c r="T735" s="35"/>
      <c r="U735" s="35"/>
      <c r="V735" s="35"/>
      <c r="W735" s="35"/>
      <c r="X735" s="35"/>
      <c r="Y735" s="36"/>
      <c r="Z735" s="35"/>
      <c r="AA735" s="44"/>
      <c r="AB735" s="35"/>
    </row>
    <row r="736" spans="1:28" ht="13.5" customHeight="1">
      <c r="A736" s="35"/>
      <c r="B736" s="35"/>
      <c r="C736" s="44"/>
      <c r="D736" s="44"/>
      <c r="E736" s="38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35"/>
      <c r="R736" s="35"/>
      <c r="S736" s="35"/>
      <c r="T736" s="35"/>
      <c r="U736" s="35"/>
      <c r="V736" s="35"/>
      <c r="W736" s="35"/>
      <c r="X736" s="35"/>
      <c r="Y736" s="36"/>
      <c r="Z736" s="35"/>
      <c r="AA736" s="44"/>
      <c r="AB736" s="35"/>
    </row>
    <row r="737" spans="1:28" ht="13.5" customHeight="1">
      <c r="A737" s="35"/>
      <c r="B737" s="35"/>
      <c r="C737" s="44"/>
      <c r="D737" s="44"/>
      <c r="E737" s="38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35"/>
      <c r="R737" s="35"/>
      <c r="S737" s="35"/>
      <c r="T737" s="35"/>
      <c r="U737" s="35"/>
      <c r="V737" s="35"/>
      <c r="W737" s="35"/>
      <c r="X737" s="35"/>
      <c r="Y737" s="36"/>
      <c r="Z737" s="35"/>
      <c r="AA737" s="44"/>
      <c r="AB737" s="35"/>
    </row>
    <row r="738" spans="1:28" ht="13.5" customHeight="1">
      <c r="A738" s="35"/>
      <c r="B738" s="35"/>
      <c r="C738" s="44"/>
      <c r="D738" s="44"/>
      <c r="E738" s="38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35"/>
      <c r="R738" s="35"/>
      <c r="S738" s="35"/>
      <c r="T738" s="35"/>
      <c r="U738" s="35"/>
      <c r="V738" s="35"/>
      <c r="W738" s="35"/>
      <c r="X738" s="35"/>
      <c r="Y738" s="36"/>
      <c r="Z738" s="35"/>
      <c r="AA738" s="44"/>
      <c r="AB738" s="35"/>
    </row>
    <row r="739" spans="1:28" ht="13.5" customHeight="1">
      <c r="A739" s="35"/>
      <c r="B739" s="35"/>
      <c r="C739" s="44"/>
      <c r="D739" s="44"/>
      <c r="E739" s="38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35"/>
      <c r="R739" s="35"/>
      <c r="S739" s="35"/>
      <c r="T739" s="35"/>
      <c r="U739" s="35"/>
      <c r="V739" s="35"/>
      <c r="W739" s="35"/>
      <c r="X739" s="35"/>
      <c r="Y739" s="36"/>
      <c r="Z739" s="35"/>
      <c r="AA739" s="44"/>
      <c r="AB739" s="35"/>
    </row>
    <row r="740" spans="1:28" ht="13.5" customHeight="1">
      <c r="A740" s="35"/>
      <c r="B740" s="35"/>
      <c r="C740" s="44"/>
      <c r="D740" s="44"/>
      <c r="E740" s="38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35"/>
      <c r="R740" s="35"/>
      <c r="S740" s="35"/>
      <c r="T740" s="35"/>
      <c r="U740" s="35"/>
      <c r="V740" s="35"/>
      <c r="W740" s="35"/>
      <c r="X740" s="35"/>
      <c r="Y740" s="36"/>
      <c r="Z740" s="35"/>
      <c r="AA740" s="44"/>
      <c r="AB740" s="35"/>
    </row>
    <row r="741" spans="1:28" ht="13.5" customHeight="1">
      <c r="A741" s="35"/>
      <c r="B741" s="35"/>
      <c r="C741" s="44"/>
      <c r="D741" s="44"/>
      <c r="E741" s="38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35"/>
      <c r="R741" s="35"/>
      <c r="S741" s="35"/>
      <c r="T741" s="35"/>
      <c r="U741" s="35"/>
      <c r="V741" s="35"/>
      <c r="W741" s="35"/>
      <c r="X741" s="35"/>
      <c r="Y741" s="36"/>
      <c r="Z741" s="35"/>
      <c r="AA741" s="44"/>
      <c r="AB741" s="35"/>
    </row>
    <row r="742" spans="1:28" ht="13.5" customHeight="1">
      <c r="A742" s="35"/>
      <c r="B742" s="35"/>
      <c r="C742" s="44"/>
      <c r="D742" s="44"/>
      <c r="E742" s="38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35"/>
      <c r="R742" s="35"/>
      <c r="S742" s="35"/>
      <c r="T742" s="35"/>
      <c r="U742" s="35"/>
      <c r="V742" s="35"/>
      <c r="W742" s="35"/>
      <c r="X742" s="35"/>
      <c r="Y742" s="36"/>
      <c r="Z742" s="35"/>
      <c r="AA742" s="44"/>
      <c r="AB742" s="35"/>
    </row>
    <row r="743" spans="1:28" ht="13.5" customHeight="1">
      <c r="A743" s="35"/>
      <c r="B743" s="35"/>
      <c r="C743" s="44"/>
      <c r="D743" s="44"/>
      <c r="E743" s="38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35"/>
      <c r="R743" s="35"/>
      <c r="S743" s="35"/>
      <c r="T743" s="35"/>
      <c r="U743" s="35"/>
      <c r="V743" s="35"/>
      <c r="W743" s="35"/>
      <c r="X743" s="35"/>
      <c r="Y743" s="36"/>
      <c r="Z743" s="35"/>
      <c r="AA743" s="44"/>
      <c r="AB743" s="35"/>
    </row>
    <row r="744" spans="1:28" ht="13.5" customHeight="1">
      <c r="A744" s="35"/>
      <c r="B744" s="35"/>
      <c r="C744" s="44"/>
      <c r="D744" s="44"/>
      <c r="E744" s="38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35"/>
      <c r="R744" s="35"/>
      <c r="S744" s="35"/>
      <c r="T744" s="35"/>
      <c r="U744" s="35"/>
      <c r="V744" s="35"/>
      <c r="W744" s="35"/>
      <c r="X744" s="35"/>
      <c r="Y744" s="36"/>
      <c r="Z744" s="35"/>
      <c r="AA744" s="44"/>
      <c r="AB744" s="35"/>
    </row>
    <row r="745" spans="1:28" ht="13.5" customHeight="1">
      <c r="A745" s="35"/>
      <c r="B745" s="35"/>
      <c r="C745" s="44"/>
      <c r="D745" s="44"/>
      <c r="E745" s="38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35"/>
      <c r="R745" s="35"/>
      <c r="S745" s="35"/>
      <c r="T745" s="35"/>
      <c r="U745" s="35"/>
      <c r="V745" s="35"/>
      <c r="W745" s="35"/>
      <c r="X745" s="35"/>
      <c r="Y745" s="36"/>
      <c r="Z745" s="35"/>
      <c r="AA745" s="44"/>
      <c r="AB745" s="35"/>
    </row>
    <row r="746" spans="1:28" ht="13.5" customHeight="1">
      <c r="A746" s="35"/>
      <c r="B746" s="35"/>
      <c r="C746" s="44"/>
      <c r="D746" s="44"/>
      <c r="E746" s="38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35"/>
      <c r="R746" s="35"/>
      <c r="S746" s="35"/>
      <c r="T746" s="35"/>
      <c r="U746" s="35"/>
      <c r="V746" s="35"/>
      <c r="W746" s="35"/>
      <c r="X746" s="35"/>
      <c r="Y746" s="36"/>
      <c r="Z746" s="35"/>
      <c r="AA746" s="44"/>
      <c r="AB746" s="35"/>
    </row>
    <row r="747" spans="1:28" ht="13.5" customHeight="1">
      <c r="A747" s="35"/>
      <c r="B747" s="35"/>
      <c r="C747" s="44"/>
      <c r="D747" s="44"/>
      <c r="E747" s="38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35"/>
      <c r="R747" s="35"/>
      <c r="S747" s="35"/>
      <c r="T747" s="35"/>
      <c r="U747" s="35"/>
      <c r="V747" s="35"/>
      <c r="W747" s="35"/>
      <c r="X747" s="35"/>
      <c r="Y747" s="36"/>
      <c r="Z747" s="35"/>
      <c r="AA747" s="44"/>
      <c r="AB747" s="35"/>
    </row>
    <row r="748" spans="1:28" ht="13.5" customHeight="1">
      <c r="A748" s="35"/>
      <c r="B748" s="35"/>
      <c r="C748" s="44"/>
      <c r="D748" s="44"/>
      <c r="E748" s="38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35"/>
      <c r="R748" s="35"/>
      <c r="S748" s="35"/>
      <c r="T748" s="35"/>
      <c r="U748" s="35"/>
      <c r="V748" s="35"/>
      <c r="W748" s="35"/>
      <c r="X748" s="35"/>
      <c r="Y748" s="36"/>
      <c r="Z748" s="35"/>
      <c r="AA748" s="44"/>
      <c r="AB748" s="35"/>
    </row>
    <row r="749" spans="1:28" ht="13.5" customHeight="1">
      <c r="A749" s="35"/>
      <c r="B749" s="35"/>
      <c r="C749" s="44"/>
      <c r="D749" s="44"/>
      <c r="E749" s="38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35"/>
      <c r="R749" s="35"/>
      <c r="S749" s="35"/>
      <c r="T749" s="35"/>
      <c r="U749" s="35"/>
      <c r="V749" s="35"/>
      <c r="W749" s="35"/>
      <c r="X749" s="35"/>
      <c r="Y749" s="36"/>
      <c r="Z749" s="35"/>
      <c r="AA749" s="44"/>
      <c r="AB749" s="35"/>
    </row>
    <row r="750" spans="1:28" ht="13.5" customHeight="1">
      <c r="A750" s="35"/>
      <c r="B750" s="35"/>
      <c r="C750" s="44"/>
      <c r="D750" s="44"/>
      <c r="E750" s="38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35"/>
      <c r="R750" s="35"/>
      <c r="S750" s="35"/>
      <c r="T750" s="35"/>
      <c r="U750" s="35"/>
      <c r="V750" s="35"/>
      <c r="W750" s="35"/>
      <c r="X750" s="35"/>
      <c r="Y750" s="36"/>
      <c r="Z750" s="35"/>
      <c r="AA750" s="44"/>
      <c r="AB750" s="35"/>
    </row>
    <row r="751" spans="1:28" ht="13.5" customHeight="1">
      <c r="A751" s="35"/>
      <c r="B751" s="35"/>
      <c r="C751" s="44"/>
      <c r="D751" s="44"/>
      <c r="E751" s="38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35"/>
      <c r="R751" s="35"/>
      <c r="S751" s="35"/>
      <c r="T751" s="35"/>
      <c r="U751" s="35"/>
      <c r="V751" s="35"/>
      <c r="W751" s="35"/>
      <c r="X751" s="35"/>
      <c r="Y751" s="36"/>
      <c r="Z751" s="35"/>
      <c r="AA751" s="44"/>
      <c r="AB751" s="35"/>
    </row>
    <row r="752" spans="1:28" ht="13.5" customHeight="1">
      <c r="A752" s="35"/>
      <c r="B752" s="35"/>
      <c r="C752" s="44"/>
      <c r="D752" s="44"/>
      <c r="E752" s="38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35"/>
      <c r="R752" s="35"/>
      <c r="S752" s="35"/>
      <c r="T752" s="35"/>
      <c r="U752" s="35"/>
      <c r="V752" s="35"/>
      <c r="W752" s="35"/>
      <c r="X752" s="35"/>
      <c r="Y752" s="36"/>
      <c r="Z752" s="35"/>
      <c r="AA752" s="44"/>
      <c r="AB752" s="35"/>
    </row>
    <row r="753" spans="1:28" ht="13.5" customHeight="1">
      <c r="A753" s="35"/>
      <c r="B753" s="35"/>
      <c r="C753" s="44"/>
      <c r="D753" s="44"/>
      <c r="E753" s="38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35"/>
      <c r="R753" s="35"/>
      <c r="S753" s="35"/>
      <c r="T753" s="35"/>
      <c r="U753" s="35"/>
      <c r="V753" s="35"/>
      <c r="W753" s="35"/>
      <c r="X753" s="35"/>
      <c r="Y753" s="36"/>
      <c r="Z753" s="35"/>
      <c r="AA753" s="44"/>
      <c r="AB753" s="35"/>
    </row>
    <row r="754" spans="1:28" ht="13.5" customHeight="1">
      <c r="A754" s="35"/>
      <c r="B754" s="35"/>
      <c r="C754" s="44"/>
      <c r="D754" s="44"/>
      <c r="E754" s="38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35"/>
      <c r="R754" s="35"/>
      <c r="S754" s="35"/>
      <c r="T754" s="35"/>
      <c r="U754" s="35"/>
      <c r="V754" s="35"/>
      <c r="W754" s="35"/>
      <c r="X754" s="35"/>
      <c r="Y754" s="36"/>
      <c r="Z754" s="35"/>
      <c r="AA754" s="44"/>
      <c r="AB754" s="35"/>
    </row>
    <row r="755" spans="1:28" ht="13.5" customHeight="1">
      <c r="A755" s="35"/>
      <c r="B755" s="35"/>
      <c r="C755" s="44"/>
      <c r="D755" s="44"/>
      <c r="E755" s="38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35"/>
      <c r="R755" s="35"/>
      <c r="S755" s="35"/>
      <c r="T755" s="35"/>
      <c r="U755" s="35"/>
      <c r="V755" s="35"/>
      <c r="W755" s="35"/>
      <c r="X755" s="35"/>
      <c r="Y755" s="36"/>
      <c r="Z755" s="35"/>
      <c r="AA755" s="44"/>
      <c r="AB755" s="35"/>
    </row>
    <row r="756" spans="1:28" ht="13.5" customHeight="1">
      <c r="A756" s="35"/>
      <c r="B756" s="35"/>
      <c r="C756" s="44"/>
      <c r="D756" s="44"/>
      <c r="E756" s="38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35"/>
      <c r="R756" s="35"/>
      <c r="S756" s="35"/>
      <c r="T756" s="35"/>
      <c r="U756" s="35"/>
      <c r="V756" s="35"/>
      <c r="W756" s="35"/>
      <c r="X756" s="35"/>
      <c r="Y756" s="36"/>
      <c r="Z756" s="35"/>
      <c r="AA756" s="44"/>
      <c r="AB756" s="35"/>
    </row>
    <row r="757" spans="1:28" ht="13.5" customHeight="1">
      <c r="A757" s="35"/>
      <c r="B757" s="35"/>
      <c r="C757" s="44"/>
      <c r="D757" s="44"/>
      <c r="E757" s="38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35"/>
      <c r="R757" s="35"/>
      <c r="S757" s="35"/>
      <c r="T757" s="35"/>
      <c r="U757" s="35"/>
      <c r="V757" s="35"/>
      <c r="W757" s="35"/>
      <c r="X757" s="35"/>
      <c r="Y757" s="36"/>
      <c r="Z757" s="35"/>
      <c r="AA757" s="44"/>
      <c r="AB757" s="35"/>
    </row>
    <row r="758" spans="1:28" ht="13.5" customHeight="1">
      <c r="A758" s="35"/>
      <c r="B758" s="35"/>
      <c r="C758" s="44"/>
      <c r="D758" s="44"/>
      <c r="E758" s="38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35"/>
      <c r="R758" s="35"/>
      <c r="S758" s="35"/>
      <c r="T758" s="35"/>
      <c r="U758" s="35"/>
      <c r="V758" s="35"/>
      <c r="W758" s="35"/>
      <c r="X758" s="35"/>
      <c r="Y758" s="36"/>
      <c r="Z758" s="35"/>
      <c r="AA758" s="44"/>
      <c r="AB758" s="35"/>
    </row>
    <row r="759" spans="1:28" ht="13.5" customHeight="1">
      <c r="A759" s="35"/>
      <c r="B759" s="35"/>
      <c r="C759" s="44"/>
      <c r="D759" s="44"/>
      <c r="E759" s="38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35"/>
      <c r="R759" s="35"/>
      <c r="S759" s="35"/>
      <c r="T759" s="35"/>
      <c r="U759" s="35"/>
      <c r="V759" s="35"/>
      <c r="W759" s="35"/>
      <c r="X759" s="35"/>
      <c r="Y759" s="36"/>
      <c r="Z759" s="35"/>
      <c r="AA759" s="44"/>
      <c r="AB759" s="35"/>
    </row>
    <row r="760" spans="1:28" ht="13.5" customHeight="1">
      <c r="A760" s="35"/>
      <c r="B760" s="35"/>
      <c r="C760" s="44"/>
      <c r="D760" s="44"/>
      <c r="E760" s="38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35"/>
      <c r="R760" s="35"/>
      <c r="S760" s="35"/>
      <c r="T760" s="35"/>
      <c r="U760" s="35"/>
      <c r="V760" s="35"/>
      <c r="W760" s="35"/>
      <c r="X760" s="35"/>
      <c r="Y760" s="36"/>
      <c r="Z760" s="35"/>
      <c r="AA760" s="44"/>
      <c r="AB760" s="35"/>
    </row>
    <row r="761" spans="1:28" ht="13.5" customHeight="1">
      <c r="A761" s="35"/>
      <c r="B761" s="35"/>
      <c r="C761" s="44"/>
      <c r="D761" s="44"/>
      <c r="E761" s="38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35"/>
      <c r="R761" s="35"/>
      <c r="S761" s="35"/>
      <c r="T761" s="35"/>
      <c r="U761" s="35"/>
      <c r="V761" s="35"/>
      <c r="W761" s="35"/>
      <c r="X761" s="35"/>
      <c r="Y761" s="36"/>
      <c r="Z761" s="35"/>
      <c r="AA761" s="44"/>
      <c r="AB761" s="35"/>
    </row>
    <row r="762" spans="1:28" ht="13.5" customHeight="1">
      <c r="A762" s="35"/>
      <c r="B762" s="35"/>
      <c r="C762" s="44"/>
      <c r="D762" s="44"/>
      <c r="E762" s="38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35"/>
      <c r="R762" s="35"/>
      <c r="S762" s="35"/>
      <c r="T762" s="35"/>
      <c r="U762" s="35"/>
      <c r="V762" s="35"/>
      <c r="W762" s="35"/>
      <c r="X762" s="35"/>
      <c r="Y762" s="36"/>
      <c r="Z762" s="35"/>
      <c r="AA762" s="44"/>
      <c r="AB762" s="35"/>
    </row>
    <row r="763" spans="1:28" ht="13.5" customHeight="1">
      <c r="A763" s="35"/>
      <c r="B763" s="35"/>
      <c r="C763" s="44"/>
      <c r="D763" s="44"/>
      <c r="E763" s="38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35"/>
      <c r="R763" s="35"/>
      <c r="S763" s="35"/>
      <c r="T763" s="35"/>
      <c r="U763" s="35"/>
      <c r="V763" s="35"/>
      <c r="W763" s="35"/>
      <c r="X763" s="35"/>
      <c r="Y763" s="36"/>
      <c r="Z763" s="35"/>
      <c r="AA763" s="44"/>
      <c r="AB763" s="35"/>
    </row>
    <row r="764" spans="1:28" ht="13.5" customHeight="1">
      <c r="A764" s="35"/>
      <c r="B764" s="35"/>
      <c r="C764" s="44"/>
      <c r="D764" s="44"/>
      <c r="E764" s="38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35"/>
      <c r="R764" s="35"/>
      <c r="S764" s="35"/>
      <c r="T764" s="35"/>
      <c r="U764" s="35"/>
      <c r="V764" s="35"/>
      <c r="W764" s="35"/>
      <c r="X764" s="35"/>
      <c r="Y764" s="36"/>
      <c r="Z764" s="35"/>
      <c r="AA764" s="44"/>
      <c r="AB764" s="35"/>
    </row>
    <row r="765" spans="1:28" ht="13.5" customHeight="1">
      <c r="A765" s="35"/>
      <c r="B765" s="35"/>
      <c r="C765" s="44"/>
      <c r="D765" s="44"/>
      <c r="E765" s="38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35"/>
      <c r="R765" s="35"/>
      <c r="S765" s="35"/>
      <c r="T765" s="35"/>
      <c r="U765" s="35"/>
      <c r="V765" s="35"/>
      <c r="W765" s="35"/>
      <c r="X765" s="35"/>
      <c r="Y765" s="36"/>
      <c r="Z765" s="35"/>
      <c r="AA765" s="44"/>
      <c r="AB765" s="35"/>
    </row>
    <row r="766" spans="1:28" ht="13.5" customHeight="1">
      <c r="A766" s="35"/>
      <c r="B766" s="35"/>
      <c r="C766" s="44"/>
      <c r="D766" s="44"/>
      <c r="E766" s="38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35"/>
      <c r="R766" s="35"/>
      <c r="S766" s="35"/>
      <c r="T766" s="35"/>
      <c r="U766" s="35"/>
      <c r="V766" s="35"/>
      <c r="W766" s="35"/>
      <c r="X766" s="35"/>
      <c r="Y766" s="36"/>
      <c r="Z766" s="35"/>
      <c r="AA766" s="44"/>
      <c r="AB766" s="35"/>
    </row>
    <row r="767" spans="1:28" ht="13.5" customHeight="1">
      <c r="A767" s="35"/>
      <c r="B767" s="35"/>
      <c r="C767" s="44"/>
      <c r="D767" s="44"/>
      <c r="E767" s="38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35"/>
      <c r="R767" s="35"/>
      <c r="S767" s="35"/>
      <c r="T767" s="35"/>
      <c r="U767" s="35"/>
      <c r="V767" s="35"/>
      <c r="W767" s="35"/>
      <c r="X767" s="35"/>
      <c r="Y767" s="36"/>
      <c r="Z767" s="35"/>
      <c r="AA767" s="44"/>
      <c r="AB767" s="35"/>
    </row>
    <row r="768" spans="1:28" ht="13.5" customHeight="1">
      <c r="A768" s="35"/>
      <c r="B768" s="35"/>
      <c r="C768" s="44"/>
      <c r="D768" s="44"/>
      <c r="E768" s="38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35"/>
      <c r="R768" s="35"/>
      <c r="S768" s="35"/>
      <c r="T768" s="35"/>
      <c r="U768" s="35"/>
      <c r="V768" s="35"/>
      <c r="W768" s="35"/>
      <c r="X768" s="35"/>
      <c r="Y768" s="36"/>
      <c r="Z768" s="35"/>
      <c r="AA768" s="44"/>
      <c r="AB768" s="35"/>
    </row>
    <row r="769" spans="1:28" ht="13.5" customHeight="1">
      <c r="A769" s="35"/>
      <c r="B769" s="35"/>
      <c r="C769" s="44"/>
      <c r="D769" s="44"/>
      <c r="E769" s="38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35"/>
      <c r="R769" s="35"/>
      <c r="S769" s="35"/>
      <c r="T769" s="35"/>
      <c r="U769" s="35"/>
      <c r="V769" s="35"/>
      <c r="W769" s="35"/>
      <c r="X769" s="35"/>
      <c r="Y769" s="36"/>
      <c r="Z769" s="35"/>
      <c r="AA769" s="44"/>
      <c r="AB769" s="35"/>
    </row>
    <row r="770" spans="1:28" ht="13.5" customHeight="1">
      <c r="A770" s="35"/>
      <c r="B770" s="35"/>
      <c r="C770" s="44"/>
      <c r="D770" s="44"/>
      <c r="E770" s="38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35"/>
      <c r="R770" s="35"/>
      <c r="S770" s="35"/>
      <c r="T770" s="35"/>
      <c r="U770" s="35"/>
      <c r="V770" s="35"/>
      <c r="W770" s="35"/>
      <c r="X770" s="35"/>
      <c r="Y770" s="36"/>
      <c r="Z770" s="35"/>
      <c r="AA770" s="44"/>
      <c r="AB770" s="35"/>
    </row>
    <row r="771" spans="1:28" ht="13.5" customHeight="1">
      <c r="A771" s="35"/>
      <c r="B771" s="35"/>
      <c r="C771" s="44"/>
      <c r="D771" s="44"/>
      <c r="E771" s="38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35"/>
      <c r="R771" s="35"/>
      <c r="S771" s="35"/>
      <c r="T771" s="35"/>
      <c r="U771" s="35"/>
      <c r="V771" s="35"/>
      <c r="W771" s="35"/>
      <c r="X771" s="35"/>
      <c r="Y771" s="36"/>
      <c r="Z771" s="35"/>
      <c r="AA771" s="44"/>
      <c r="AB771" s="35"/>
    </row>
    <row r="772" spans="1:28" ht="13.5" customHeight="1">
      <c r="A772" s="35"/>
      <c r="B772" s="35"/>
      <c r="C772" s="44"/>
      <c r="D772" s="44"/>
      <c r="E772" s="38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35"/>
      <c r="R772" s="35"/>
      <c r="S772" s="35"/>
      <c r="T772" s="35"/>
      <c r="U772" s="35"/>
      <c r="V772" s="35"/>
      <c r="W772" s="35"/>
      <c r="X772" s="35"/>
      <c r="Y772" s="36"/>
      <c r="Z772" s="35"/>
      <c r="AA772" s="44"/>
      <c r="AB772" s="35"/>
    </row>
    <row r="773" spans="1:28" ht="13.5" customHeight="1">
      <c r="A773" s="35"/>
      <c r="B773" s="35"/>
      <c r="C773" s="44"/>
      <c r="D773" s="44"/>
      <c r="E773" s="38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35"/>
      <c r="R773" s="35"/>
      <c r="S773" s="35"/>
      <c r="T773" s="35"/>
      <c r="U773" s="35"/>
      <c r="V773" s="35"/>
      <c r="W773" s="35"/>
      <c r="X773" s="35"/>
      <c r="Y773" s="36"/>
      <c r="Z773" s="35"/>
      <c r="AA773" s="44"/>
      <c r="AB773" s="35"/>
    </row>
    <row r="774" spans="1:28" ht="13.5" customHeight="1">
      <c r="A774" s="35"/>
      <c r="B774" s="35"/>
      <c r="C774" s="44"/>
      <c r="D774" s="44"/>
      <c r="E774" s="38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35"/>
      <c r="R774" s="35"/>
      <c r="S774" s="35"/>
      <c r="T774" s="35"/>
      <c r="U774" s="35"/>
      <c r="V774" s="35"/>
      <c r="W774" s="35"/>
      <c r="X774" s="35"/>
      <c r="Y774" s="36"/>
      <c r="Z774" s="35"/>
      <c r="AA774" s="44"/>
      <c r="AB774" s="35"/>
    </row>
    <row r="775" spans="1:28" ht="13.5" customHeight="1">
      <c r="A775" s="35"/>
      <c r="B775" s="35"/>
      <c r="C775" s="44"/>
      <c r="D775" s="44"/>
      <c r="E775" s="38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35"/>
      <c r="R775" s="35"/>
      <c r="S775" s="35"/>
      <c r="T775" s="35"/>
      <c r="U775" s="35"/>
      <c r="V775" s="35"/>
      <c r="W775" s="35"/>
      <c r="X775" s="35"/>
      <c r="Y775" s="36"/>
      <c r="Z775" s="35"/>
      <c r="AA775" s="44"/>
      <c r="AB775" s="35"/>
    </row>
    <row r="776" spans="1:28" ht="13.5" customHeight="1">
      <c r="A776" s="35"/>
      <c r="B776" s="35"/>
      <c r="C776" s="44"/>
      <c r="D776" s="44"/>
      <c r="E776" s="38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35"/>
      <c r="R776" s="35"/>
      <c r="S776" s="35"/>
      <c r="T776" s="35"/>
      <c r="U776" s="35"/>
      <c r="V776" s="35"/>
      <c r="W776" s="35"/>
      <c r="X776" s="35"/>
      <c r="Y776" s="36"/>
      <c r="Z776" s="35"/>
      <c r="AA776" s="44"/>
      <c r="AB776" s="35"/>
    </row>
    <row r="777" spans="1:28" ht="13.5" customHeight="1">
      <c r="A777" s="35"/>
      <c r="B777" s="35"/>
      <c r="C777" s="44"/>
      <c r="D777" s="44"/>
      <c r="E777" s="38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35"/>
      <c r="R777" s="35"/>
      <c r="S777" s="35"/>
      <c r="T777" s="35"/>
      <c r="U777" s="35"/>
      <c r="V777" s="35"/>
      <c r="W777" s="35"/>
      <c r="X777" s="35"/>
      <c r="Y777" s="36"/>
      <c r="Z777" s="35"/>
      <c r="AA777" s="44"/>
      <c r="AB777" s="35"/>
    </row>
    <row r="778" spans="1:28" ht="13.5" customHeight="1">
      <c r="A778" s="35"/>
      <c r="B778" s="35"/>
      <c r="C778" s="44"/>
      <c r="D778" s="44"/>
      <c r="E778" s="38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35"/>
      <c r="R778" s="35"/>
      <c r="S778" s="35"/>
      <c r="T778" s="35"/>
      <c r="U778" s="35"/>
      <c r="V778" s="35"/>
      <c r="W778" s="35"/>
      <c r="X778" s="35"/>
      <c r="Y778" s="36"/>
      <c r="Z778" s="35"/>
      <c r="AA778" s="44"/>
      <c r="AB778" s="35"/>
    </row>
    <row r="779" spans="1:28" ht="13.5" customHeight="1">
      <c r="A779" s="35"/>
      <c r="B779" s="35"/>
      <c r="C779" s="44"/>
      <c r="D779" s="44"/>
      <c r="E779" s="38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35"/>
      <c r="R779" s="35"/>
      <c r="S779" s="35"/>
      <c r="T779" s="35"/>
      <c r="U779" s="35"/>
      <c r="V779" s="35"/>
      <c r="W779" s="35"/>
      <c r="X779" s="35"/>
      <c r="Y779" s="36"/>
      <c r="Z779" s="35"/>
      <c r="AA779" s="44"/>
      <c r="AB779" s="35"/>
    </row>
    <row r="780" spans="1:28" ht="13.5" customHeight="1">
      <c r="A780" s="35"/>
      <c r="B780" s="35"/>
      <c r="C780" s="44"/>
      <c r="D780" s="44"/>
      <c r="E780" s="38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35"/>
      <c r="R780" s="35"/>
      <c r="S780" s="35"/>
      <c r="T780" s="35"/>
      <c r="U780" s="35"/>
      <c r="V780" s="35"/>
      <c r="W780" s="35"/>
      <c r="X780" s="35"/>
      <c r="Y780" s="36"/>
      <c r="Z780" s="35"/>
      <c r="AA780" s="44"/>
      <c r="AB780" s="35"/>
    </row>
    <row r="781" spans="1:28" ht="13.5" customHeight="1">
      <c r="A781" s="35"/>
      <c r="B781" s="35"/>
      <c r="C781" s="44"/>
      <c r="D781" s="44"/>
      <c r="E781" s="38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35"/>
      <c r="R781" s="35"/>
      <c r="S781" s="35"/>
      <c r="T781" s="35"/>
      <c r="U781" s="35"/>
      <c r="V781" s="35"/>
      <c r="W781" s="35"/>
      <c r="X781" s="35"/>
      <c r="Y781" s="36"/>
      <c r="Z781" s="35"/>
      <c r="AA781" s="44"/>
      <c r="AB781" s="35"/>
    </row>
    <row r="782" spans="1:28" ht="13.5" customHeight="1">
      <c r="A782" s="35"/>
      <c r="B782" s="35"/>
      <c r="C782" s="44"/>
      <c r="D782" s="44"/>
      <c r="E782" s="38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35"/>
      <c r="R782" s="35"/>
      <c r="S782" s="35"/>
      <c r="T782" s="35"/>
      <c r="U782" s="35"/>
      <c r="V782" s="35"/>
      <c r="W782" s="35"/>
      <c r="X782" s="35"/>
      <c r="Y782" s="36"/>
      <c r="Z782" s="35"/>
      <c r="AA782" s="44"/>
      <c r="AB782" s="35"/>
    </row>
    <row r="783" spans="1:28" ht="13.5" customHeight="1">
      <c r="A783" s="35"/>
      <c r="B783" s="35"/>
      <c r="C783" s="44"/>
      <c r="D783" s="44"/>
      <c r="E783" s="38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35"/>
      <c r="R783" s="35"/>
      <c r="S783" s="35"/>
      <c r="T783" s="35"/>
      <c r="U783" s="35"/>
      <c r="V783" s="35"/>
      <c r="W783" s="35"/>
      <c r="X783" s="35"/>
      <c r="Y783" s="36"/>
      <c r="Z783" s="35"/>
      <c r="AA783" s="44"/>
      <c r="AB783" s="35"/>
    </row>
    <row r="784" spans="1:28" ht="13.5" customHeight="1">
      <c r="A784" s="35"/>
      <c r="B784" s="35"/>
      <c r="C784" s="44"/>
      <c r="D784" s="44"/>
      <c r="E784" s="38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35"/>
      <c r="R784" s="35"/>
      <c r="S784" s="35"/>
      <c r="T784" s="35"/>
      <c r="U784" s="35"/>
      <c r="V784" s="35"/>
      <c r="W784" s="35"/>
      <c r="X784" s="35"/>
      <c r="Y784" s="36"/>
      <c r="Z784" s="35"/>
      <c r="AA784" s="44"/>
      <c r="AB784" s="35"/>
    </row>
    <row r="785" spans="1:28" ht="13.5" customHeight="1">
      <c r="A785" s="35"/>
      <c r="B785" s="35"/>
      <c r="C785" s="44"/>
      <c r="D785" s="44"/>
      <c r="E785" s="38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35"/>
      <c r="R785" s="35"/>
      <c r="S785" s="35"/>
      <c r="T785" s="35"/>
      <c r="U785" s="35"/>
      <c r="V785" s="35"/>
      <c r="W785" s="35"/>
      <c r="X785" s="35"/>
      <c r="Y785" s="36"/>
      <c r="Z785" s="35"/>
      <c r="AA785" s="44"/>
      <c r="AB785" s="35"/>
    </row>
    <row r="786" spans="1:28" ht="13.5" customHeight="1">
      <c r="A786" s="35"/>
      <c r="B786" s="35"/>
      <c r="C786" s="44"/>
      <c r="D786" s="44"/>
      <c r="E786" s="38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35"/>
      <c r="R786" s="35"/>
      <c r="S786" s="35"/>
      <c r="T786" s="35"/>
      <c r="U786" s="35"/>
      <c r="V786" s="35"/>
      <c r="W786" s="35"/>
      <c r="X786" s="35"/>
      <c r="Y786" s="36"/>
      <c r="Z786" s="35"/>
      <c r="AA786" s="44"/>
      <c r="AB786" s="35"/>
    </row>
    <row r="787" spans="1:28" ht="13.5" customHeight="1">
      <c r="A787" s="35"/>
      <c r="B787" s="35"/>
      <c r="C787" s="44"/>
      <c r="D787" s="44"/>
      <c r="E787" s="38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35"/>
      <c r="R787" s="35"/>
      <c r="S787" s="35"/>
      <c r="T787" s="35"/>
      <c r="U787" s="35"/>
      <c r="V787" s="35"/>
      <c r="W787" s="35"/>
      <c r="X787" s="35"/>
      <c r="Y787" s="36"/>
      <c r="Z787" s="35"/>
      <c r="AA787" s="44"/>
      <c r="AB787" s="35"/>
    </row>
    <row r="788" spans="1:28" ht="13.5" customHeight="1">
      <c r="A788" s="35"/>
      <c r="B788" s="35"/>
      <c r="C788" s="44"/>
      <c r="D788" s="44"/>
      <c r="E788" s="38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35"/>
      <c r="R788" s="35"/>
      <c r="S788" s="35"/>
      <c r="T788" s="35"/>
      <c r="U788" s="35"/>
      <c r="V788" s="35"/>
      <c r="W788" s="35"/>
      <c r="X788" s="35"/>
      <c r="Y788" s="36"/>
      <c r="Z788" s="35"/>
      <c r="AA788" s="44"/>
      <c r="AB788" s="35"/>
    </row>
    <row r="789" spans="1:28" ht="13.5" customHeight="1">
      <c r="A789" s="35"/>
      <c r="B789" s="35"/>
      <c r="C789" s="44"/>
      <c r="D789" s="44"/>
      <c r="E789" s="38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35"/>
      <c r="R789" s="35"/>
      <c r="S789" s="35"/>
      <c r="T789" s="35"/>
      <c r="U789" s="35"/>
      <c r="V789" s="35"/>
      <c r="W789" s="35"/>
      <c r="X789" s="35"/>
      <c r="Y789" s="36"/>
      <c r="Z789" s="35"/>
      <c r="AA789" s="44"/>
      <c r="AB789" s="35"/>
    </row>
    <row r="790" spans="1:28" ht="13.5" customHeight="1">
      <c r="A790" s="35"/>
      <c r="B790" s="35"/>
      <c r="C790" s="44"/>
      <c r="D790" s="44"/>
      <c r="E790" s="38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35"/>
      <c r="R790" s="35"/>
      <c r="S790" s="35"/>
      <c r="T790" s="35"/>
      <c r="U790" s="35"/>
      <c r="V790" s="35"/>
      <c r="W790" s="35"/>
      <c r="X790" s="35"/>
      <c r="Y790" s="36"/>
      <c r="Z790" s="35"/>
      <c r="AA790" s="44"/>
      <c r="AB790" s="35"/>
    </row>
    <row r="791" spans="1:28" ht="13.5" customHeight="1">
      <c r="A791" s="35"/>
      <c r="B791" s="35"/>
      <c r="C791" s="44"/>
      <c r="D791" s="44"/>
      <c r="E791" s="38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35"/>
      <c r="R791" s="35"/>
      <c r="S791" s="35"/>
      <c r="T791" s="35"/>
      <c r="U791" s="35"/>
      <c r="V791" s="35"/>
      <c r="W791" s="35"/>
      <c r="X791" s="35"/>
      <c r="Y791" s="36"/>
      <c r="Z791" s="35"/>
      <c r="AA791" s="44"/>
      <c r="AB791" s="35"/>
    </row>
    <row r="792" spans="1:28" ht="13.5" customHeight="1">
      <c r="A792" s="35"/>
      <c r="B792" s="35"/>
      <c r="C792" s="44"/>
      <c r="D792" s="44"/>
      <c r="E792" s="38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35"/>
      <c r="R792" s="35"/>
      <c r="S792" s="35"/>
      <c r="T792" s="35"/>
      <c r="U792" s="35"/>
      <c r="V792" s="35"/>
      <c r="W792" s="35"/>
      <c r="X792" s="35"/>
      <c r="Y792" s="36"/>
      <c r="Z792" s="35"/>
      <c r="AA792" s="44"/>
      <c r="AB792" s="35"/>
    </row>
    <row r="793" spans="1:28" ht="13.5" customHeight="1">
      <c r="A793" s="35"/>
      <c r="B793" s="35"/>
      <c r="C793" s="44"/>
      <c r="D793" s="44"/>
      <c r="E793" s="38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35"/>
      <c r="R793" s="35"/>
      <c r="S793" s="35"/>
      <c r="T793" s="35"/>
      <c r="U793" s="35"/>
      <c r="V793" s="35"/>
      <c r="W793" s="35"/>
      <c r="X793" s="35"/>
      <c r="Y793" s="36"/>
      <c r="Z793" s="35"/>
      <c r="AA793" s="44"/>
      <c r="AB793" s="35"/>
    </row>
    <row r="794" spans="1:28" ht="13.5" customHeight="1">
      <c r="A794" s="35"/>
      <c r="B794" s="35"/>
      <c r="C794" s="44"/>
      <c r="D794" s="44"/>
      <c r="E794" s="38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35"/>
      <c r="R794" s="35"/>
      <c r="S794" s="35"/>
      <c r="T794" s="35"/>
      <c r="U794" s="35"/>
      <c r="V794" s="35"/>
      <c r="W794" s="35"/>
      <c r="X794" s="35"/>
      <c r="Y794" s="36"/>
      <c r="Z794" s="35"/>
      <c r="AA794" s="44"/>
      <c r="AB794" s="35"/>
    </row>
    <row r="795" spans="1:28" ht="13.5" customHeight="1">
      <c r="A795" s="35"/>
      <c r="B795" s="35"/>
      <c r="C795" s="44"/>
      <c r="D795" s="44"/>
      <c r="E795" s="38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35"/>
      <c r="R795" s="35"/>
      <c r="S795" s="35"/>
      <c r="T795" s="35"/>
      <c r="U795" s="35"/>
      <c r="V795" s="35"/>
      <c r="W795" s="35"/>
      <c r="X795" s="35"/>
      <c r="Y795" s="36"/>
      <c r="Z795" s="35"/>
      <c r="AA795" s="44"/>
      <c r="AB795" s="35"/>
    </row>
    <row r="796" spans="1:28" ht="13.5" customHeight="1">
      <c r="A796" s="35"/>
      <c r="B796" s="35"/>
      <c r="C796" s="44"/>
      <c r="D796" s="44"/>
      <c r="E796" s="38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35"/>
      <c r="R796" s="35"/>
      <c r="S796" s="35"/>
      <c r="T796" s="35"/>
      <c r="U796" s="35"/>
      <c r="V796" s="35"/>
      <c r="W796" s="35"/>
      <c r="X796" s="35"/>
      <c r="Y796" s="36"/>
      <c r="Z796" s="35"/>
      <c r="AA796" s="44"/>
      <c r="AB796" s="35"/>
    </row>
    <row r="797" spans="1:28" ht="13.5" customHeight="1">
      <c r="A797" s="35"/>
      <c r="B797" s="35"/>
      <c r="C797" s="44"/>
      <c r="D797" s="44"/>
      <c r="E797" s="38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35"/>
      <c r="R797" s="35"/>
      <c r="S797" s="35"/>
      <c r="T797" s="35"/>
      <c r="U797" s="35"/>
      <c r="V797" s="35"/>
      <c r="W797" s="35"/>
      <c r="X797" s="35"/>
      <c r="Y797" s="36"/>
      <c r="Z797" s="35"/>
      <c r="AA797" s="44"/>
      <c r="AB797" s="35"/>
    </row>
    <row r="798" spans="1:28" ht="13.5" customHeight="1">
      <c r="A798" s="35"/>
      <c r="B798" s="35"/>
      <c r="C798" s="44"/>
      <c r="D798" s="44"/>
      <c r="E798" s="38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35"/>
      <c r="R798" s="35"/>
      <c r="S798" s="35"/>
      <c r="T798" s="35"/>
      <c r="U798" s="35"/>
      <c r="V798" s="35"/>
      <c r="W798" s="35"/>
      <c r="X798" s="35"/>
      <c r="Y798" s="36"/>
      <c r="Z798" s="35"/>
      <c r="AA798" s="44"/>
      <c r="AB798" s="35"/>
    </row>
    <row r="799" spans="1:28" ht="13.5" customHeight="1">
      <c r="A799" s="35"/>
      <c r="B799" s="35"/>
      <c r="C799" s="44"/>
      <c r="D799" s="44"/>
      <c r="E799" s="38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35"/>
      <c r="R799" s="35"/>
      <c r="S799" s="35"/>
      <c r="T799" s="35"/>
      <c r="U799" s="35"/>
      <c r="V799" s="35"/>
      <c r="W799" s="35"/>
      <c r="X799" s="35"/>
      <c r="Y799" s="36"/>
      <c r="Z799" s="35"/>
      <c r="AA799" s="44"/>
      <c r="AB799" s="35"/>
    </row>
    <row r="800" spans="1:28" ht="13.5" customHeight="1">
      <c r="A800" s="35"/>
      <c r="B800" s="35"/>
      <c r="C800" s="44"/>
      <c r="D800" s="44"/>
      <c r="E800" s="38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35"/>
      <c r="R800" s="35"/>
      <c r="S800" s="35"/>
      <c r="T800" s="35"/>
      <c r="U800" s="35"/>
      <c r="V800" s="35"/>
      <c r="W800" s="35"/>
      <c r="X800" s="35"/>
      <c r="Y800" s="36"/>
      <c r="Z800" s="35"/>
      <c r="AA800" s="44"/>
      <c r="AB800" s="35"/>
    </row>
    <row r="801" spans="1:28" ht="13.5" customHeight="1">
      <c r="A801" s="35"/>
      <c r="B801" s="35"/>
      <c r="C801" s="44"/>
      <c r="D801" s="44"/>
      <c r="E801" s="38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35"/>
      <c r="R801" s="35"/>
      <c r="S801" s="35"/>
      <c r="T801" s="35"/>
      <c r="U801" s="35"/>
      <c r="V801" s="35"/>
      <c r="W801" s="35"/>
      <c r="X801" s="35"/>
      <c r="Y801" s="36"/>
      <c r="Z801" s="35"/>
      <c r="AA801" s="44"/>
      <c r="AB801" s="35"/>
    </row>
    <row r="802" spans="1:28" ht="13.5" customHeight="1">
      <c r="A802" s="35"/>
      <c r="B802" s="35"/>
      <c r="C802" s="44"/>
      <c r="D802" s="44"/>
      <c r="E802" s="38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35"/>
      <c r="R802" s="35"/>
      <c r="S802" s="35"/>
      <c r="T802" s="35"/>
      <c r="U802" s="35"/>
      <c r="V802" s="35"/>
      <c r="W802" s="35"/>
      <c r="X802" s="35"/>
      <c r="Y802" s="36"/>
      <c r="Z802" s="35"/>
      <c r="AA802" s="44"/>
      <c r="AB802" s="35"/>
    </row>
    <row r="803" spans="1:28" ht="13.5" customHeight="1">
      <c r="A803" s="35"/>
      <c r="B803" s="35"/>
      <c r="C803" s="44"/>
      <c r="D803" s="44"/>
      <c r="E803" s="38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35"/>
      <c r="R803" s="35"/>
      <c r="S803" s="35"/>
      <c r="T803" s="35"/>
      <c r="U803" s="35"/>
      <c r="V803" s="35"/>
      <c r="W803" s="35"/>
      <c r="X803" s="35"/>
      <c r="Y803" s="36"/>
      <c r="Z803" s="35"/>
      <c r="AA803" s="44"/>
      <c r="AB803" s="35"/>
    </row>
    <row r="804" spans="1:28" ht="13.5" customHeight="1">
      <c r="A804" s="35"/>
      <c r="B804" s="35"/>
      <c r="C804" s="44"/>
      <c r="D804" s="44"/>
      <c r="E804" s="38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35"/>
      <c r="R804" s="35"/>
      <c r="S804" s="35"/>
      <c r="T804" s="35"/>
      <c r="U804" s="35"/>
      <c r="V804" s="35"/>
      <c r="W804" s="35"/>
      <c r="X804" s="35"/>
      <c r="Y804" s="36"/>
      <c r="Z804" s="35"/>
      <c r="AA804" s="44"/>
      <c r="AB804" s="35"/>
    </row>
    <row r="805" spans="1:28" ht="13.5" customHeight="1">
      <c r="A805" s="35"/>
      <c r="B805" s="35"/>
      <c r="C805" s="44"/>
      <c r="D805" s="44"/>
      <c r="E805" s="38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35"/>
      <c r="R805" s="35"/>
      <c r="S805" s="35"/>
      <c r="T805" s="35"/>
      <c r="U805" s="35"/>
      <c r="V805" s="35"/>
      <c r="W805" s="35"/>
      <c r="X805" s="35"/>
      <c r="Y805" s="36"/>
      <c r="Z805" s="35"/>
      <c r="AA805" s="44"/>
      <c r="AB805" s="35"/>
    </row>
    <row r="806" spans="1:28" ht="13.5" customHeight="1">
      <c r="A806" s="35"/>
      <c r="B806" s="35"/>
      <c r="C806" s="44"/>
      <c r="D806" s="44"/>
      <c r="E806" s="38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35"/>
      <c r="R806" s="35"/>
      <c r="S806" s="35"/>
      <c r="T806" s="35"/>
      <c r="U806" s="35"/>
      <c r="V806" s="35"/>
      <c r="W806" s="35"/>
      <c r="X806" s="35"/>
      <c r="Y806" s="36"/>
      <c r="Z806" s="35"/>
      <c r="AA806" s="44"/>
      <c r="AB806" s="35"/>
    </row>
    <row r="807" spans="1:28" ht="13.5" customHeight="1">
      <c r="A807" s="35"/>
      <c r="B807" s="35"/>
      <c r="C807" s="44"/>
      <c r="D807" s="44"/>
      <c r="E807" s="38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35"/>
      <c r="R807" s="35"/>
      <c r="S807" s="35"/>
      <c r="T807" s="35"/>
      <c r="U807" s="35"/>
      <c r="V807" s="35"/>
      <c r="W807" s="35"/>
      <c r="X807" s="35"/>
      <c r="Y807" s="36"/>
      <c r="Z807" s="35"/>
      <c r="AA807" s="44"/>
      <c r="AB807" s="35"/>
    </row>
    <row r="808" spans="1:28" ht="13.5" customHeight="1">
      <c r="A808" s="35"/>
      <c r="B808" s="35"/>
      <c r="C808" s="44"/>
      <c r="D808" s="44"/>
      <c r="E808" s="38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35"/>
      <c r="R808" s="35"/>
      <c r="S808" s="35"/>
      <c r="T808" s="35"/>
      <c r="U808" s="35"/>
      <c r="V808" s="35"/>
      <c r="W808" s="35"/>
      <c r="X808" s="35"/>
      <c r="Y808" s="36"/>
      <c r="Z808" s="35"/>
      <c r="AA808" s="44"/>
      <c r="AB808" s="35"/>
    </row>
    <row r="809" spans="1:28" ht="13.5" customHeight="1">
      <c r="A809" s="35"/>
      <c r="B809" s="35"/>
      <c r="C809" s="44"/>
      <c r="D809" s="44"/>
      <c r="E809" s="38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35"/>
      <c r="R809" s="35"/>
      <c r="S809" s="35"/>
      <c r="T809" s="35"/>
      <c r="U809" s="35"/>
      <c r="V809" s="35"/>
      <c r="W809" s="35"/>
      <c r="X809" s="35"/>
      <c r="Y809" s="36"/>
      <c r="Z809" s="35"/>
      <c r="AA809" s="44"/>
      <c r="AB809" s="35"/>
    </row>
    <row r="810" spans="1:28" ht="13.5" customHeight="1">
      <c r="A810" s="35"/>
      <c r="B810" s="35"/>
      <c r="C810" s="44"/>
      <c r="D810" s="44"/>
      <c r="E810" s="38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35"/>
      <c r="R810" s="35"/>
      <c r="S810" s="35"/>
      <c r="T810" s="35"/>
      <c r="U810" s="35"/>
      <c r="V810" s="35"/>
      <c r="W810" s="35"/>
      <c r="X810" s="35"/>
      <c r="Y810" s="36"/>
      <c r="Z810" s="35"/>
      <c r="AA810" s="44"/>
      <c r="AB810" s="35"/>
    </row>
    <row r="811" spans="1:28" ht="13.5" customHeight="1">
      <c r="A811" s="35"/>
      <c r="B811" s="35"/>
      <c r="C811" s="44"/>
      <c r="D811" s="44"/>
      <c r="E811" s="38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35"/>
      <c r="R811" s="35"/>
      <c r="S811" s="35"/>
      <c r="T811" s="35"/>
      <c r="U811" s="35"/>
      <c r="V811" s="35"/>
      <c r="W811" s="35"/>
      <c r="X811" s="35"/>
      <c r="Y811" s="36"/>
      <c r="Z811" s="35"/>
      <c r="AA811" s="44"/>
      <c r="AB811" s="35"/>
    </row>
    <row r="812" spans="1:28" ht="13.5" customHeight="1">
      <c r="A812" s="35"/>
      <c r="B812" s="35"/>
      <c r="C812" s="44"/>
      <c r="D812" s="44"/>
      <c r="E812" s="38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35"/>
      <c r="R812" s="35"/>
      <c r="S812" s="35"/>
      <c r="T812" s="35"/>
      <c r="U812" s="35"/>
      <c r="V812" s="35"/>
      <c r="W812" s="35"/>
      <c r="X812" s="35"/>
      <c r="Y812" s="36"/>
      <c r="Z812" s="35"/>
      <c r="AA812" s="44"/>
      <c r="AB812" s="35"/>
    </row>
    <row r="813" spans="1:28" ht="13.5" customHeight="1">
      <c r="A813" s="35"/>
      <c r="B813" s="35"/>
      <c r="C813" s="44"/>
      <c r="D813" s="44"/>
      <c r="E813" s="38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35"/>
      <c r="R813" s="35"/>
      <c r="S813" s="35"/>
      <c r="T813" s="35"/>
      <c r="U813" s="35"/>
      <c r="V813" s="35"/>
      <c r="W813" s="35"/>
      <c r="X813" s="35"/>
      <c r="Y813" s="36"/>
      <c r="Z813" s="35"/>
      <c r="AA813" s="44"/>
      <c r="AB813" s="35"/>
    </row>
    <row r="814" spans="1:28" ht="13.5" customHeight="1">
      <c r="A814" s="35"/>
      <c r="B814" s="35"/>
      <c r="C814" s="44"/>
      <c r="D814" s="44"/>
      <c r="E814" s="38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35"/>
      <c r="R814" s="35"/>
      <c r="S814" s="35"/>
      <c r="T814" s="35"/>
      <c r="U814" s="35"/>
      <c r="V814" s="35"/>
      <c r="W814" s="35"/>
      <c r="X814" s="35"/>
      <c r="Y814" s="36"/>
      <c r="Z814" s="35"/>
      <c r="AA814" s="44"/>
      <c r="AB814" s="35"/>
    </row>
    <row r="815" spans="1:28" ht="13.5" customHeight="1">
      <c r="A815" s="35"/>
      <c r="B815" s="35"/>
      <c r="C815" s="44"/>
      <c r="D815" s="44"/>
      <c r="E815" s="38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35"/>
      <c r="R815" s="35"/>
      <c r="S815" s="35"/>
      <c r="T815" s="35"/>
      <c r="U815" s="35"/>
      <c r="V815" s="35"/>
      <c r="W815" s="35"/>
      <c r="X815" s="35"/>
      <c r="Y815" s="36"/>
      <c r="Z815" s="35"/>
      <c r="AA815" s="44"/>
      <c r="AB815" s="35"/>
    </row>
    <row r="816" spans="1:28" ht="13.5" customHeight="1">
      <c r="A816" s="35"/>
      <c r="B816" s="35"/>
      <c r="C816" s="44"/>
      <c r="D816" s="44"/>
      <c r="E816" s="38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35"/>
      <c r="R816" s="35"/>
      <c r="S816" s="35"/>
      <c r="T816" s="35"/>
      <c r="U816" s="35"/>
      <c r="V816" s="35"/>
      <c r="W816" s="35"/>
      <c r="X816" s="35"/>
      <c r="Y816" s="36"/>
      <c r="Z816" s="35"/>
      <c r="AA816" s="44"/>
      <c r="AB816" s="35"/>
    </row>
    <row r="817" spans="1:28" ht="13.5" customHeight="1">
      <c r="A817" s="35"/>
      <c r="B817" s="35"/>
      <c r="C817" s="44"/>
      <c r="D817" s="44"/>
      <c r="E817" s="38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35"/>
      <c r="R817" s="35"/>
      <c r="S817" s="35"/>
      <c r="T817" s="35"/>
      <c r="U817" s="35"/>
      <c r="V817" s="35"/>
      <c r="W817" s="35"/>
      <c r="X817" s="35"/>
      <c r="Y817" s="36"/>
      <c r="Z817" s="35"/>
      <c r="AA817" s="44"/>
      <c r="AB817" s="35"/>
    </row>
    <row r="818" spans="1:28" ht="13.5" customHeight="1">
      <c r="A818" s="35"/>
      <c r="B818" s="35"/>
      <c r="C818" s="44"/>
      <c r="D818" s="44"/>
      <c r="E818" s="38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35"/>
      <c r="R818" s="35"/>
      <c r="S818" s="35"/>
      <c r="T818" s="35"/>
      <c r="U818" s="35"/>
      <c r="V818" s="35"/>
      <c r="W818" s="35"/>
      <c r="X818" s="35"/>
      <c r="Y818" s="36"/>
      <c r="Z818" s="35"/>
      <c r="AA818" s="44"/>
      <c r="AB818" s="35"/>
    </row>
    <row r="819" spans="1:28" ht="13.5" customHeight="1">
      <c r="A819" s="35"/>
      <c r="B819" s="35"/>
      <c r="C819" s="44"/>
      <c r="D819" s="44"/>
      <c r="E819" s="38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35"/>
      <c r="R819" s="35"/>
      <c r="S819" s="35"/>
      <c r="T819" s="35"/>
      <c r="U819" s="35"/>
      <c r="V819" s="35"/>
      <c r="W819" s="35"/>
      <c r="X819" s="35"/>
      <c r="Y819" s="36"/>
      <c r="Z819" s="35"/>
      <c r="AA819" s="44"/>
      <c r="AB819" s="35"/>
    </row>
    <row r="820" spans="1:28" ht="13.5" customHeight="1">
      <c r="A820" s="35"/>
      <c r="B820" s="35"/>
      <c r="C820" s="44"/>
      <c r="D820" s="44"/>
      <c r="E820" s="38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35"/>
      <c r="R820" s="35"/>
      <c r="S820" s="35"/>
      <c r="T820" s="35"/>
      <c r="U820" s="35"/>
      <c r="V820" s="35"/>
      <c r="W820" s="35"/>
      <c r="X820" s="35"/>
      <c r="Y820" s="36"/>
      <c r="Z820" s="35"/>
      <c r="AA820" s="44"/>
      <c r="AB820" s="35"/>
    </row>
    <row r="821" spans="1:28" ht="13.5" customHeight="1">
      <c r="A821" s="35"/>
      <c r="B821" s="35"/>
      <c r="C821" s="44"/>
      <c r="D821" s="44"/>
      <c r="E821" s="38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35"/>
      <c r="R821" s="35"/>
      <c r="S821" s="35"/>
      <c r="T821" s="35"/>
      <c r="U821" s="35"/>
      <c r="V821" s="35"/>
      <c r="W821" s="35"/>
      <c r="X821" s="35"/>
      <c r="Y821" s="36"/>
      <c r="Z821" s="35"/>
      <c r="AA821" s="44"/>
      <c r="AB821" s="35"/>
    </row>
    <row r="822" spans="1:28" ht="13.5" customHeight="1">
      <c r="A822" s="35"/>
      <c r="B822" s="35"/>
      <c r="C822" s="44"/>
      <c r="D822" s="44"/>
      <c r="E822" s="38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35"/>
      <c r="R822" s="35"/>
      <c r="S822" s="35"/>
      <c r="T822" s="35"/>
      <c r="U822" s="35"/>
      <c r="V822" s="35"/>
      <c r="W822" s="35"/>
      <c r="X822" s="35"/>
      <c r="Y822" s="36"/>
      <c r="Z822" s="35"/>
      <c r="AA822" s="44"/>
      <c r="AB822" s="35"/>
    </row>
    <row r="823" spans="1:28" ht="13.5" customHeight="1">
      <c r="A823" s="35"/>
      <c r="B823" s="35"/>
      <c r="C823" s="44"/>
      <c r="D823" s="44"/>
      <c r="E823" s="38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35"/>
      <c r="R823" s="35"/>
      <c r="S823" s="35"/>
      <c r="T823" s="35"/>
      <c r="U823" s="35"/>
      <c r="V823" s="35"/>
      <c r="W823" s="35"/>
      <c r="X823" s="35"/>
      <c r="Y823" s="36"/>
      <c r="Z823" s="35"/>
      <c r="AA823" s="44"/>
      <c r="AB823" s="35"/>
    </row>
    <row r="824" spans="1:28" ht="13.5" customHeight="1">
      <c r="A824" s="35"/>
      <c r="B824" s="35"/>
      <c r="C824" s="44"/>
      <c r="D824" s="44"/>
      <c r="E824" s="38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35"/>
      <c r="R824" s="35"/>
      <c r="S824" s="35"/>
      <c r="T824" s="35"/>
      <c r="U824" s="35"/>
      <c r="V824" s="35"/>
      <c r="W824" s="35"/>
      <c r="X824" s="35"/>
      <c r="Y824" s="36"/>
      <c r="Z824" s="35"/>
      <c r="AA824" s="44"/>
      <c r="AB824" s="35"/>
    </row>
    <row r="825" spans="1:28" ht="13.5" customHeight="1">
      <c r="A825" s="35"/>
      <c r="B825" s="35"/>
      <c r="C825" s="44"/>
      <c r="D825" s="44"/>
      <c r="E825" s="38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35"/>
      <c r="R825" s="35"/>
      <c r="S825" s="35"/>
      <c r="T825" s="35"/>
      <c r="U825" s="35"/>
      <c r="V825" s="35"/>
      <c r="W825" s="35"/>
      <c r="X825" s="35"/>
      <c r="Y825" s="36"/>
      <c r="Z825" s="35"/>
      <c r="AA825" s="44"/>
      <c r="AB825" s="35"/>
    </row>
    <row r="826" spans="1:28" ht="13.5" customHeight="1">
      <c r="A826" s="35"/>
      <c r="B826" s="35"/>
      <c r="C826" s="44"/>
      <c r="D826" s="44"/>
      <c r="E826" s="38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35"/>
      <c r="R826" s="35"/>
      <c r="S826" s="35"/>
      <c r="T826" s="35"/>
      <c r="U826" s="35"/>
      <c r="V826" s="35"/>
      <c r="W826" s="35"/>
      <c r="X826" s="35"/>
      <c r="Y826" s="36"/>
      <c r="Z826" s="35"/>
      <c r="AA826" s="44"/>
      <c r="AB826" s="35"/>
    </row>
    <row r="827" spans="1:28" ht="13.5" customHeight="1">
      <c r="A827" s="35"/>
      <c r="B827" s="35"/>
      <c r="C827" s="44"/>
      <c r="D827" s="44"/>
      <c r="E827" s="38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35"/>
      <c r="R827" s="35"/>
      <c r="S827" s="35"/>
      <c r="T827" s="35"/>
      <c r="U827" s="35"/>
      <c r="V827" s="35"/>
      <c r="W827" s="35"/>
      <c r="X827" s="35"/>
      <c r="Y827" s="36"/>
      <c r="Z827" s="35"/>
      <c r="AA827" s="44"/>
      <c r="AB827" s="35"/>
    </row>
    <row r="828" spans="1:28" ht="13.5" customHeight="1">
      <c r="A828" s="35"/>
      <c r="B828" s="35"/>
      <c r="C828" s="44"/>
      <c r="D828" s="44"/>
      <c r="E828" s="38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35"/>
      <c r="R828" s="35"/>
      <c r="S828" s="35"/>
      <c r="T828" s="35"/>
      <c r="U828" s="35"/>
      <c r="V828" s="35"/>
      <c r="W828" s="35"/>
      <c r="X828" s="35"/>
      <c r="Y828" s="36"/>
      <c r="Z828" s="35"/>
      <c r="AA828" s="44"/>
      <c r="AB828" s="35"/>
    </row>
    <row r="829" spans="1:28" ht="13.5" customHeight="1">
      <c r="A829" s="35"/>
      <c r="B829" s="35"/>
      <c r="C829" s="44"/>
      <c r="D829" s="44"/>
      <c r="E829" s="38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35"/>
      <c r="R829" s="35"/>
      <c r="S829" s="35"/>
      <c r="T829" s="35"/>
      <c r="U829" s="35"/>
      <c r="V829" s="35"/>
      <c r="W829" s="35"/>
      <c r="X829" s="35"/>
      <c r="Y829" s="36"/>
      <c r="Z829" s="35"/>
      <c r="AA829" s="44"/>
      <c r="AB829" s="35"/>
    </row>
    <row r="830" spans="1:28" ht="13.5" customHeight="1">
      <c r="A830" s="35"/>
      <c r="B830" s="35"/>
      <c r="C830" s="44"/>
      <c r="D830" s="44"/>
      <c r="E830" s="38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35"/>
      <c r="R830" s="35"/>
      <c r="S830" s="35"/>
      <c r="T830" s="35"/>
      <c r="U830" s="35"/>
      <c r="V830" s="35"/>
      <c r="W830" s="35"/>
      <c r="X830" s="35"/>
      <c r="Y830" s="36"/>
      <c r="Z830" s="35"/>
      <c r="AA830" s="44"/>
      <c r="AB830" s="35"/>
    </row>
    <row r="831" spans="1:28" ht="13.5" customHeight="1">
      <c r="A831" s="35"/>
      <c r="B831" s="35"/>
      <c r="C831" s="44"/>
      <c r="D831" s="44"/>
      <c r="E831" s="38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35"/>
      <c r="R831" s="35"/>
      <c r="S831" s="35"/>
      <c r="T831" s="35"/>
      <c r="U831" s="35"/>
      <c r="V831" s="35"/>
      <c r="W831" s="35"/>
      <c r="X831" s="35"/>
      <c r="Y831" s="36"/>
      <c r="Z831" s="35"/>
      <c r="AA831" s="44"/>
      <c r="AB831" s="35"/>
    </row>
    <row r="832" spans="1:28" ht="13.5" customHeight="1">
      <c r="A832" s="35"/>
      <c r="B832" s="35"/>
      <c r="C832" s="44"/>
      <c r="D832" s="44"/>
      <c r="E832" s="38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35"/>
      <c r="R832" s="35"/>
      <c r="S832" s="35"/>
      <c r="T832" s="35"/>
      <c r="U832" s="35"/>
      <c r="V832" s="35"/>
      <c r="W832" s="35"/>
      <c r="X832" s="35"/>
      <c r="Y832" s="36"/>
      <c r="Z832" s="35"/>
      <c r="AA832" s="44"/>
      <c r="AB832" s="35"/>
    </row>
    <row r="833" spans="1:28" ht="13.5" customHeight="1">
      <c r="A833" s="35"/>
      <c r="B833" s="35"/>
      <c r="C833" s="44"/>
      <c r="D833" s="44"/>
      <c r="E833" s="38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35"/>
      <c r="R833" s="35"/>
      <c r="S833" s="35"/>
      <c r="T833" s="35"/>
      <c r="U833" s="35"/>
      <c r="V833" s="35"/>
      <c r="W833" s="35"/>
      <c r="X833" s="35"/>
      <c r="Y833" s="36"/>
      <c r="Z833" s="35"/>
      <c r="AA833" s="44"/>
      <c r="AB833" s="35"/>
    </row>
    <row r="834" spans="1:28" ht="13.5" customHeight="1">
      <c r="A834" s="35"/>
      <c r="B834" s="35"/>
      <c r="C834" s="44"/>
      <c r="D834" s="44"/>
      <c r="E834" s="38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35"/>
      <c r="R834" s="35"/>
      <c r="S834" s="35"/>
      <c r="T834" s="35"/>
      <c r="U834" s="35"/>
      <c r="V834" s="35"/>
      <c r="W834" s="35"/>
      <c r="X834" s="35"/>
      <c r="Y834" s="36"/>
      <c r="Z834" s="35"/>
      <c r="AA834" s="44"/>
      <c r="AB834" s="35"/>
    </row>
    <row r="835" spans="1:28" ht="13.5" customHeight="1">
      <c r="A835" s="35"/>
      <c r="B835" s="35"/>
      <c r="C835" s="44"/>
      <c r="D835" s="44"/>
      <c r="E835" s="38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35"/>
      <c r="R835" s="35"/>
      <c r="S835" s="35"/>
      <c r="T835" s="35"/>
      <c r="U835" s="35"/>
      <c r="V835" s="35"/>
      <c r="W835" s="35"/>
      <c r="X835" s="35"/>
      <c r="Y835" s="36"/>
      <c r="Z835" s="35"/>
      <c r="AA835" s="44"/>
      <c r="AB835" s="35"/>
    </row>
    <row r="836" spans="1:28" ht="13.5" customHeight="1">
      <c r="A836" s="35"/>
      <c r="B836" s="35"/>
      <c r="C836" s="44"/>
      <c r="D836" s="44"/>
      <c r="E836" s="38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35"/>
      <c r="R836" s="35"/>
      <c r="S836" s="35"/>
      <c r="T836" s="35"/>
      <c r="U836" s="35"/>
      <c r="V836" s="35"/>
      <c r="W836" s="35"/>
      <c r="X836" s="35"/>
      <c r="Y836" s="36"/>
      <c r="Z836" s="35"/>
      <c r="AA836" s="44"/>
      <c r="AB836" s="35"/>
    </row>
    <row r="837" spans="1:28" ht="13.5" customHeight="1">
      <c r="A837" s="35"/>
      <c r="B837" s="35"/>
      <c r="C837" s="44"/>
      <c r="D837" s="44"/>
      <c r="E837" s="38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35"/>
      <c r="R837" s="35"/>
      <c r="S837" s="35"/>
      <c r="T837" s="35"/>
      <c r="U837" s="35"/>
      <c r="V837" s="35"/>
      <c r="W837" s="35"/>
      <c r="X837" s="35"/>
      <c r="Y837" s="36"/>
      <c r="Z837" s="35"/>
      <c r="AA837" s="44"/>
      <c r="AB837" s="35"/>
    </row>
    <row r="838" spans="1:28" ht="13.5" customHeight="1">
      <c r="A838" s="35"/>
      <c r="B838" s="35"/>
      <c r="C838" s="44"/>
      <c r="D838" s="44"/>
      <c r="E838" s="38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35"/>
      <c r="R838" s="35"/>
      <c r="S838" s="35"/>
      <c r="T838" s="35"/>
      <c r="U838" s="35"/>
      <c r="V838" s="35"/>
      <c r="W838" s="35"/>
      <c r="X838" s="35"/>
      <c r="Y838" s="36"/>
      <c r="Z838" s="35"/>
      <c r="AA838" s="44"/>
      <c r="AB838" s="35"/>
    </row>
    <row r="839" spans="1:28" ht="13.5" customHeight="1">
      <c r="A839" s="35"/>
      <c r="B839" s="35"/>
      <c r="C839" s="44"/>
      <c r="D839" s="44"/>
      <c r="E839" s="38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35"/>
      <c r="R839" s="35"/>
      <c r="S839" s="35"/>
      <c r="T839" s="35"/>
      <c r="U839" s="35"/>
      <c r="V839" s="35"/>
      <c r="W839" s="35"/>
      <c r="X839" s="35"/>
      <c r="Y839" s="36"/>
      <c r="Z839" s="35"/>
      <c r="AA839" s="44"/>
      <c r="AB839" s="35"/>
    </row>
    <row r="840" spans="1:28" ht="13.5" customHeight="1">
      <c r="A840" s="35"/>
      <c r="B840" s="35"/>
      <c r="C840" s="44"/>
      <c r="D840" s="44"/>
      <c r="E840" s="38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35"/>
      <c r="R840" s="35"/>
      <c r="S840" s="35"/>
      <c r="T840" s="35"/>
      <c r="U840" s="35"/>
      <c r="V840" s="35"/>
      <c r="W840" s="35"/>
      <c r="X840" s="35"/>
      <c r="Y840" s="36"/>
      <c r="Z840" s="35"/>
      <c r="AA840" s="44"/>
      <c r="AB840" s="35"/>
    </row>
    <row r="841" spans="1:28" ht="13.5" customHeight="1">
      <c r="A841" s="35"/>
      <c r="B841" s="35"/>
      <c r="C841" s="44"/>
      <c r="D841" s="44"/>
      <c r="E841" s="38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35"/>
      <c r="R841" s="35"/>
      <c r="S841" s="35"/>
      <c r="T841" s="35"/>
      <c r="U841" s="35"/>
      <c r="V841" s="35"/>
      <c r="W841" s="35"/>
      <c r="X841" s="35"/>
      <c r="Y841" s="36"/>
      <c r="Z841" s="35"/>
      <c r="AA841" s="44"/>
      <c r="AB841" s="35"/>
    </row>
    <row r="842" spans="1:28" ht="13.5" customHeight="1">
      <c r="A842" s="35"/>
      <c r="B842" s="35"/>
      <c r="C842" s="44"/>
      <c r="D842" s="44"/>
      <c r="E842" s="38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35"/>
      <c r="R842" s="35"/>
      <c r="S842" s="35"/>
      <c r="T842" s="35"/>
      <c r="U842" s="35"/>
      <c r="V842" s="35"/>
      <c r="W842" s="35"/>
      <c r="X842" s="35"/>
      <c r="Y842" s="36"/>
      <c r="Z842" s="35"/>
      <c r="AA842" s="44"/>
      <c r="AB842" s="35"/>
    </row>
    <row r="843" spans="1:28" ht="13.5" customHeight="1">
      <c r="A843" s="35"/>
      <c r="B843" s="35"/>
      <c r="C843" s="44"/>
      <c r="D843" s="44"/>
      <c r="E843" s="38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35"/>
      <c r="R843" s="35"/>
      <c r="S843" s="35"/>
      <c r="T843" s="35"/>
      <c r="U843" s="35"/>
      <c r="V843" s="35"/>
      <c r="W843" s="35"/>
      <c r="X843" s="35"/>
      <c r="Y843" s="36"/>
      <c r="Z843" s="35"/>
      <c r="AA843" s="44"/>
      <c r="AB843" s="35"/>
    </row>
    <row r="844" spans="1:28" ht="13.5" customHeight="1">
      <c r="A844" s="35"/>
      <c r="B844" s="35"/>
      <c r="C844" s="44"/>
      <c r="D844" s="44"/>
      <c r="E844" s="38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35"/>
      <c r="R844" s="35"/>
      <c r="S844" s="35"/>
      <c r="T844" s="35"/>
      <c r="U844" s="35"/>
      <c r="V844" s="35"/>
      <c r="W844" s="35"/>
      <c r="X844" s="35"/>
      <c r="Y844" s="36"/>
      <c r="Z844" s="35"/>
      <c r="AA844" s="44"/>
      <c r="AB844" s="35"/>
    </row>
    <row r="845" spans="1:28" ht="13.5" customHeight="1">
      <c r="A845" s="35"/>
      <c r="B845" s="35"/>
      <c r="C845" s="44"/>
      <c r="D845" s="44"/>
      <c r="E845" s="38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35"/>
      <c r="R845" s="35"/>
      <c r="S845" s="35"/>
      <c r="T845" s="35"/>
      <c r="U845" s="35"/>
      <c r="V845" s="35"/>
      <c r="W845" s="35"/>
      <c r="X845" s="35"/>
      <c r="Y845" s="36"/>
      <c r="Z845" s="35"/>
      <c r="AA845" s="44"/>
      <c r="AB845" s="35"/>
    </row>
    <row r="846" spans="1:28" ht="13.5" customHeight="1">
      <c r="A846" s="35"/>
      <c r="B846" s="35"/>
      <c r="C846" s="44"/>
      <c r="D846" s="44"/>
      <c r="E846" s="38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35"/>
      <c r="R846" s="35"/>
      <c r="S846" s="35"/>
      <c r="T846" s="35"/>
      <c r="U846" s="35"/>
      <c r="V846" s="35"/>
      <c r="W846" s="35"/>
      <c r="X846" s="35"/>
      <c r="Y846" s="36"/>
      <c r="Z846" s="35"/>
      <c r="AA846" s="44"/>
      <c r="AB846" s="35"/>
    </row>
    <row r="847" spans="1:28" ht="13.5" customHeight="1">
      <c r="A847" s="35"/>
      <c r="B847" s="35"/>
      <c r="C847" s="44"/>
      <c r="D847" s="44"/>
      <c r="E847" s="38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35"/>
      <c r="R847" s="35"/>
      <c r="S847" s="35"/>
      <c r="T847" s="35"/>
      <c r="U847" s="35"/>
      <c r="V847" s="35"/>
      <c r="W847" s="35"/>
      <c r="X847" s="35"/>
      <c r="Y847" s="36"/>
      <c r="Z847" s="35"/>
      <c r="AA847" s="44"/>
      <c r="AB847" s="35"/>
    </row>
    <row r="848" spans="1:28" ht="13.5" customHeight="1">
      <c r="A848" s="35"/>
      <c r="B848" s="35"/>
      <c r="C848" s="44"/>
      <c r="D848" s="44"/>
      <c r="E848" s="38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35"/>
      <c r="R848" s="35"/>
      <c r="S848" s="35"/>
      <c r="T848" s="35"/>
      <c r="U848" s="35"/>
      <c r="V848" s="35"/>
      <c r="W848" s="35"/>
      <c r="X848" s="35"/>
      <c r="Y848" s="36"/>
      <c r="Z848" s="35"/>
      <c r="AA848" s="44"/>
      <c r="AB848" s="35"/>
    </row>
    <row r="849" spans="1:28" ht="13.5" customHeight="1">
      <c r="A849" s="35"/>
      <c r="B849" s="35"/>
      <c r="C849" s="44"/>
      <c r="D849" s="44"/>
      <c r="E849" s="38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35"/>
      <c r="R849" s="35"/>
      <c r="S849" s="35"/>
      <c r="T849" s="35"/>
      <c r="U849" s="35"/>
      <c r="V849" s="35"/>
      <c r="W849" s="35"/>
      <c r="X849" s="35"/>
      <c r="Y849" s="36"/>
      <c r="Z849" s="35"/>
      <c r="AA849" s="44"/>
      <c r="AB849" s="35"/>
    </row>
    <row r="850" spans="1:28" ht="13.5" customHeight="1">
      <c r="A850" s="35"/>
      <c r="B850" s="35"/>
      <c r="C850" s="44"/>
      <c r="D850" s="44"/>
      <c r="E850" s="38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35"/>
      <c r="R850" s="35"/>
      <c r="S850" s="35"/>
      <c r="T850" s="35"/>
      <c r="U850" s="35"/>
      <c r="V850" s="35"/>
      <c r="W850" s="35"/>
      <c r="X850" s="35"/>
      <c r="Y850" s="36"/>
      <c r="Z850" s="35"/>
      <c r="AA850" s="44"/>
      <c r="AB850" s="35"/>
    </row>
    <row r="851" spans="1:28" ht="13.5" customHeight="1">
      <c r="A851" s="35"/>
      <c r="B851" s="35"/>
      <c r="C851" s="44"/>
      <c r="D851" s="44"/>
      <c r="E851" s="38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35"/>
      <c r="R851" s="35"/>
      <c r="S851" s="35"/>
      <c r="T851" s="35"/>
      <c r="U851" s="35"/>
      <c r="V851" s="35"/>
      <c r="W851" s="35"/>
      <c r="X851" s="35"/>
      <c r="Y851" s="36"/>
      <c r="Z851" s="35"/>
      <c r="AA851" s="44"/>
      <c r="AB851" s="35"/>
    </row>
    <row r="852" spans="1:28" ht="13.5" customHeight="1">
      <c r="A852" s="35"/>
      <c r="B852" s="35"/>
      <c r="C852" s="44"/>
      <c r="D852" s="44"/>
      <c r="E852" s="38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35"/>
      <c r="R852" s="35"/>
      <c r="S852" s="35"/>
      <c r="T852" s="35"/>
      <c r="U852" s="35"/>
      <c r="V852" s="35"/>
      <c r="W852" s="35"/>
      <c r="X852" s="35"/>
      <c r="Y852" s="36"/>
      <c r="Z852" s="35"/>
      <c r="AA852" s="44"/>
      <c r="AB852" s="35"/>
    </row>
    <row r="853" spans="1:28" ht="13.5" customHeight="1">
      <c r="A853" s="35"/>
      <c r="B853" s="35"/>
      <c r="C853" s="44"/>
      <c r="D853" s="44"/>
      <c r="E853" s="38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35"/>
      <c r="R853" s="35"/>
      <c r="S853" s="35"/>
      <c r="T853" s="35"/>
      <c r="U853" s="35"/>
      <c r="V853" s="35"/>
      <c r="W853" s="35"/>
      <c r="X853" s="35"/>
      <c r="Y853" s="36"/>
      <c r="Z853" s="35"/>
      <c r="AA853" s="44"/>
      <c r="AB853" s="35"/>
    </row>
    <row r="854" spans="1:28" ht="13.5" customHeight="1">
      <c r="A854" s="35"/>
      <c r="B854" s="35"/>
      <c r="C854" s="44"/>
      <c r="D854" s="44"/>
      <c r="E854" s="38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35"/>
      <c r="R854" s="35"/>
      <c r="S854" s="35"/>
      <c r="T854" s="35"/>
      <c r="U854" s="35"/>
      <c r="V854" s="35"/>
      <c r="W854" s="35"/>
      <c r="X854" s="35"/>
      <c r="Y854" s="36"/>
      <c r="Z854" s="35"/>
      <c r="AA854" s="44"/>
      <c r="AB854" s="35"/>
    </row>
    <row r="855" spans="1:28" ht="13.5" customHeight="1">
      <c r="A855" s="35"/>
      <c r="B855" s="35"/>
      <c r="C855" s="44"/>
      <c r="D855" s="44"/>
      <c r="E855" s="38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35"/>
      <c r="R855" s="35"/>
      <c r="S855" s="35"/>
      <c r="T855" s="35"/>
      <c r="U855" s="35"/>
      <c r="V855" s="35"/>
      <c r="W855" s="35"/>
      <c r="X855" s="35"/>
      <c r="Y855" s="36"/>
      <c r="Z855" s="35"/>
      <c r="AA855" s="44"/>
      <c r="AB855" s="35"/>
    </row>
    <row r="856" spans="1:28" ht="13.5" customHeight="1">
      <c r="A856" s="35"/>
      <c r="B856" s="35"/>
      <c r="C856" s="44"/>
      <c r="D856" s="44"/>
      <c r="E856" s="38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35"/>
      <c r="R856" s="35"/>
      <c r="S856" s="35"/>
      <c r="T856" s="35"/>
      <c r="U856" s="35"/>
      <c r="V856" s="35"/>
      <c r="W856" s="35"/>
      <c r="X856" s="35"/>
      <c r="Y856" s="36"/>
      <c r="Z856" s="35"/>
      <c r="AA856" s="44"/>
      <c r="AB856" s="35"/>
    </row>
    <row r="857" spans="1:28" ht="13.5" customHeight="1">
      <c r="A857" s="35"/>
      <c r="B857" s="35"/>
      <c r="C857" s="44"/>
      <c r="D857" s="44"/>
      <c r="E857" s="38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35"/>
      <c r="R857" s="35"/>
      <c r="S857" s="35"/>
      <c r="T857" s="35"/>
      <c r="U857" s="35"/>
      <c r="V857" s="35"/>
      <c r="W857" s="35"/>
      <c r="X857" s="35"/>
      <c r="Y857" s="36"/>
      <c r="Z857" s="35"/>
      <c r="AA857" s="44"/>
      <c r="AB857" s="35"/>
    </row>
    <row r="858" spans="1:28" ht="13.5" customHeight="1">
      <c r="A858" s="35"/>
      <c r="B858" s="35"/>
      <c r="C858" s="44"/>
      <c r="D858" s="44"/>
      <c r="E858" s="38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35"/>
      <c r="R858" s="35"/>
      <c r="S858" s="35"/>
      <c r="T858" s="35"/>
      <c r="U858" s="35"/>
      <c r="V858" s="35"/>
      <c r="W858" s="35"/>
      <c r="X858" s="35"/>
      <c r="Y858" s="36"/>
      <c r="Z858" s="35"/>
      <c r="AA858" s="44"/>
      <c r="AB858" s="35"/>
    </row>
    <row r="859" spans="1:28" ht="13.5" customHeight="1">
      <c r="A859" s="35"/>
      <c r="B859" s="35"/>
      <c r="C859" s="44"/>
      <c r="D859" s="44"/>
      <c r="E859" s="38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35"/>
      <c r="R859" s="35"/>
      <c r="S859" s="35"/>
      <c r="T859" s="35"/>
      <c r="U859" s="35"/>
      <c r="V859" s="35"/>
      <c r="W859" s="35"/>
      <c r="X859" s="35"/>
      <c r="Y859" s="36"/>
      <c r="Z859" s="35"/>
      <c r="AA859" s="44"/>
      <c r="AB859" s="35"/>
    </row>
    <row r="860" spans="1:28" ht="13.5" customHeight="1">
      <c r="A860" s="35"/>
      <c r="B860" s="35"/>
      <c r="C860" s="44"/>
      <c r="D860" s="44"/>
      <c r="E860" s="38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35"/>
      <c r="R860" s="35"/>
      <c r="S860" s="35"/>
      <c r="T860" s="35"/>
      <c r="U860" s="35"/>
      <c r="V860" s="35"/>
      <c r="W860" s="35"/>
      <c r="X860" s="35"/>
      <c r="Y860" s="36"/>
      <c r="Z860" s="35"/>
      <c r="AA860" s="44"/>
      <c r="AB860" s="35"/>
    </row>
    <row r="861" spans="1:28" ht="13.5" customHeight="1">
      <c r="A861" s="35"/>
      <c r="B861" s="35"/>
      <c r="C861" s="44"/>
      <c r="D861" s="44"/>
      <c r="E861" s="38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35"/>
      <c r="R861" s="35"/>
      <c r="S861" s="35"/>
      <c r="T861" s="35"/>
      <c r="U861" s="35"/>
      <c r="V861" s="35"/>
      <c r="W861" s="35"/>
      <c r="X861" s="35"/>
      <c r="Y861" s="36"/>
      <c r="Z861" s="35"/>
      <c r="AA861" s="44"/>
      <c r="AB861" s="35"/>
    </row>
    <row r="862" spans="1:28" ht="13.5" customHeight="1">
      <c r="A862" s="35"/>
      <c r="B862" s="35"/>
      <c r="C862" s="44"/>
      <c r="D862" s="44"/>
      <c r="E862" s="38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35"/>
      <c r="R862" s="35"/>
      <c r="S862" s="35"/>
      <c r="T862" s="35"/>
      <c r="U862" s="35"/>
      <c r="V862" s="35"/>
      <c r="W862" s="35"/>
      <c r="X862" s="35"/>
      <c r="Y862" s="36"/>
      <c r="Z862" s="35"/>
      <c r="AA862" s="44"/>
      <c r="AB862" s="35"/>
    </row>
    <row r="863" spans="1:28" ht="13.5" customHeight="1">
      <c r="A863" s="35"/>
      <c r="B863" s="35"/>
      <c r="C863" s="44"/>
      <c r="D863" s="44"/>
      <c r="E863" s="38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35"/>
      <c r="R863" s="35"/>
      <c r="S863" s="35"/>
      <c r="T863" s="35"/>
      <c r="U863" s="35"/>
      <c r="V863" s="35"/>
      <c r="W863" s="35"/>
      <c r="X863" s="35"/>
      <c r="Y863" s="36"/>
      <c r="Z863" s="35"/>
      <c r="AA863" s="44"/>
      <c r="AB863" s="35"/>
    </row>
    <row r="864" spans="1:28" ht="13.5" customHeight="1">
      <c r="A864" s="35"/>
      <c r="B864" s="35"/>
      <c r="C864" s="44"/>
      <c r="D864" s="44"/>
      <c r="E864" s="38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35"/>
      <c r="R864" s="35"/>
      <c r="S864" s="35"/>
      <c r="T864" s="35"/>
      <c r="U864" s="35"/>
      <c r="V864" s="35"/>
      <c r="W864" s="35"/>
      <c r="X864" s="35"/>
      <c r="Y864" s="36"/>
      <c r="Z864" s="35"/>
      <c r="AA864" s="44"/>
      <c r="AB864" s="35"/>
    </row>
    <row r="865" spans="1:28" ht="13.5" customHeight="1">
      <c r="A865" s="35"/>
      <c r="B865" s="35"/>
      <c r="C865" s="44"/>
      <c r="D865" s="44"/>
      <c r="E865" s="38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35"/>
      <c r="R865" s="35"/>
      <c r="S865" s="35"/>
      <c r="T865" s="35"/>
      <c r="U865" s="35"/>
      <c r="V865" s="35"/>
      <c r="W865" s="35"/>
      <c r="X865" s="35"/>
      <c r="Y865" s="36"/>
      <c r="Z865" s="35"/>
      <c r="AA865" s="44"/>
      <c r="AB865" s="35"/>
    </row>
    <row r="866" spans="1:28" ht="13.5" customHeight="1">
      <c r="A866" s="35"/>
      <c r="B866" s="35"/>
      <c r="C866" s="44"/>
      <c r="D866" s="44"/>
      <c r="E866" s="38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35"/>
      <c r="R866" s="35"/>
      <c r="S866" s="35"/>
      <c r="T866" s="35"/>
      <c r="U866" s="35"/>
      <c r="V866" s="35"/>
      <c r="W866" s="35"/>
      <c r="X866" s="35"/>
      <c r="Y866" s="36"/>
      <c r="Z866" s="35"/>
      <c r="AA866" s="44"/>
      <c r="AB866" s="35"/>
    </row>
    <row r="867" spans="1:28" ht="13.5" customHeight="1">
      <c r="A867" s="35"/>
      <c r="B867" s="35"/>
      <c r="C867" s="44"/>
      <c r="D867" s="44"/>
      <c r="E867" s="38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35"/>
      <c r="R867" s="35"/>
      <c r="S867" s="35"/>
      <c r="T867" s="35"/>
      <c r="U867" s="35"/>
      <c r="V867" s="35"/>
      <c r="W867" s="35"/>
      <c r="X867" s="35"/>
      <c r="Y867" s="36"/>
      <c r="Z867" s="35"/>
      <c r="AA867" s="44"/>
      <c r="AB867" s="35"/>
    </row>
    <row r="868" spans="1:28" ht="13.5" customHeight="1">
      <c r="A868" s="35"/>
      <c r="B868" s="35"/>
      <c r="C868" s="44"/>
      <c r="D868" s="44"/>
      <c r="E868" s="38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35"/>
      <c r="R868" s="35"/>
      <c r="S868" s="35"/>
      <c r="T868" s="35"/>
      <c r="U868" s="35"/>
      <c r="V868" s="35"/>
      <c r="W868" s="35"/>
      <c r="X868" s="35"/>
      <c r="Y868" s="36"/>
      <c r="Z868" s="35"/>
      <c r="AA868" s="44"/>
      <c r="AB868" s="35"/>
    </row>
    <row r="869" spans="1:28" ht="13.5" customHeight="1">
      <c r="A869" s="35"/>
      <c r="B869" s="35"/>
      <c r="C869" s="44"/>
      <c r="D869" s="44"/>
      <c r="E869" s="38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35"/>
      <c r="R869" s="35"/>
      <c r="S869" s="35"/>
      <c r="T869" s="35"/>
      <c r="U869" s="35"/>
      <c r="V869" s="35"/>
      <c r="W869" s="35"/>
      <c r="X869" s="35"/>
      <c r="Y869" s="36"/>
      <c r="Z869" s="35"/>
      <c r="AA869" s="44"/>
      <c r="AB869" s="35"/>
    </row>
    <row r="870" spans="1:28" ht="13.5" customHeight="1">
      <c r="A870" s="35"/>
      <c r="B870" s="35"/>
      <c r="C870" s="44"/>
      <c r="D870" s="44"/>
      <c r="E870" s="38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35"/>
      <c r="R870" s="35"/>
      <c r="S870" s="35"/>
      <c r="T870" s="35"/>
      <c r="U870" s="35"/>
      <c r="V870" s="35"/>
      <c r="W870" s="35"/>
      <c r="X870" s="35"/>
      <c r="Y870" s="36"/>
      <c r="Z870" s="35"/>
      <c r="AA870" s="44"/>
      <c r="AB870" s="35"/>
    </row>
    <row r="871" spans="1:28" ht="13.5" customHeight="1">
      <c r="A871" s="35"/>
      <c r="B871" s="35"/>
      <c r="C871" s="44"/>
      <c r="D871" s="44"/>
      <c r="E871" s="38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35"/>
      <c r="R871" s="35"/>
      <c r="S871" s="35"/>
      <c r="T871" s="35"/>
      <c r="U871" s="35"/>
      <c r="V871" s="35"/>
      <c r="W871" s="35"/>
      <c r="X871" s="35"/>
      <c r="Y871" s="36"/>
      <c r="Z871" s="35"/>
      <c r="AA871" s="44"/>
      <c r="AB871" s="35"/>
    </row>
    <row r="872" spans="1:28" ht="13.5" customHeight="1">
      <c r="A872" s="35"/>
      <c r="B872" s="35"/>
      <c r="C872" s="44"/>
      <c r="D872" s="44"/>
      <c r="E872" s="38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35"/>
      <c r="R872" s="35"/>
      <c r="S872" s="35"/>
      <c r="T872" s="35"/>
      <c r="U872" s="35"/>
      <c r="V872" s="35"/>
      <c r="W872" s="35"/>
      <c r="X872" s="35"/>
      <c r="Y872" s="36"/>
      <c r="Z872" s="35"/>
      <c r="AA872" s="44"/>
      <c r="AB872" s="35"/>
    </row>
    <row r="873" spans="1:28" ht="13.5" customHeight="1">
      <c r="A873" s="35"/>
      <c r="B873" s="35"/>
      <c r="C873" s="44"/>
      <c r="D873" s="44"/>
      <c r="E873" s="38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35"/>
      <c r="R873" s="35"/>
      <c r="S873" s="35"/>
      <c r="T873" s="35"/>
      <c r="U873" s="35"/>
      <c r="V873" s="35"/>
      <c r="W873" s="35"/>
      <c r="X873" s="35"/>
      <c r="Y873" s="36"/>
      <c r="Z873" s="35"/>
      <c r="AA873" s="44"/>
      <c r="AB873" s="35"/>
    </row>
    <row r="874" spans="1:28" ht="13.5" customHeight="1">
      <c r="A874" s="35"/>
      <c r="B874" s="35"/>
      <c r="C874" s="44"/>
      <c r="D874" s="44"/>
      <c r="E874" s="38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35"/>
      <c r="R874" s="35"/>
      <c r="S874" s="35"/>
      <c r="T874" s="35"/>
      <c r="U874" s="35"/>
      <c r="V874" s="35"/>
      <c r="W874" s="35"/>
      <c r="X874" s="35"/>
      <c r="Y874" s="36"/>
      <c r="Z874" s="35"/>
      <c r="AA874" s="44"/>
      <c r="AB874" s="35"/>
    </row>
    <row r="875" spans="1:28" ht="13.5" customHeight="1">
      <c r="A875" s="35"/>
      <c r="B875" s="35"/>
      <c r="C875" s="44"/>
      <c r="D875" s="44"/>
      <c r="E875" s="38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35"/>
      <c r="R875" s="35"/>
      <c r="S875" s="35"/>
      <c r="T875" s="35"/>
      <c r="U875" s="35"/>
      <c r="V875" s="35"/>
      <c r="W875" s="35"/>
      <c r="X875" s="35"/>
      <c r="Y875" s="36"/>
      <c r="Z875" s="35"/>
      <c r="AA875" s="44"/>
      <c r="AB875" s="35"/>
    </row>
    <row r="876" spans="1:28" ht="13.5" customHeight="1">
      <c r="A876" s="35"/>
      <c r="B876" s="35"/>
      <c r="C876" s="44"/>
      <c r="D876" s="44"/>
      <c r="E876" s="38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35"/>
      <c r="R876" s="35"/>
      <c r="S876" s="35"/>
      <c r="T876" s="35"/>
      <c r="U876" s="35"/>
      <c r="V876" s="35"/>
      <c r="W876" s="35"/>
      <c r="X876" s="35"/>
      <c r="Y876" s="36"/>
      <c r="Z876" s="35"/>
      <c r="AA876" s="44"/>
      <c r="AB876" s="35"/>
    </row>
    <row r="877" spans="1:28" ht="13.5" customHeight="1">
      <c r="A877" s="35"/>
      <c r="B877" s="35"/>
      <c r="C877" s="44"/>
      <c r="D877" s="44"/>
      <c r="E877" s="38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35"/>
      <c r="R877" s="35"/>
      <c r="S877" s="35"/>
      <c r="T877" s="35"/>
      <c r="U877" s="35"/>
      <c r="V877" s="35"/>
      <c r="W877" s="35"/>
      <c r="X877" s="35"/>
      <c r="Y877" s="36"/>
      <c r="Z877" s="35"/>
      <c r="AA877" s="44"/>
      <c r="AB877" s="35"/>
    </row>
    <row r="878" spans="1:28" ht="13.5" customHeight="1">
      <c r="A878" s="35"/>
      <c r="B878" s="35"/>
      <c r="C878" s="44"/>
      <c r="D878" s="44"/>
      <c r="E878" s="38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35"/>
      <c r="R878" s="35"/>
      <c r="S878" s="35"/>
      <c r="T878" s="35"/>
      <c r="U878" s="35"/>
      <c r="V878" s="35"/>
      <c r="W878" s="35"/>
      <c r="X878" s="35"/>
      <c r="Y878" s="36"/>
      <c r="Z878" s="35"/>
      <c r="AA878" s="44"/>
      <c r="AB878" s="35"/>
    </row>
    <row r="879" spans="1:28" ht="13.5" customHeight="1">
      <c r="A879" s="35"/>
      <c r="B879" s="35"/>
      <c r="C879" s="44"/>
      <c r="D879" s="44"/>
      <c r="E879" s="38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35"/>
      <c r="R879" s="35"/>
      <c r="S879" s="35"/>
      <c r="T879" s="35"/>
      <c r="U879" s="35"/>
      <c r="V879" s="35"/>
      <c r="W879" s="35"/>
      <c r="X879" s="35"/>
      <c r="Y879" s="36"/>
      <c r="Z879" s="35"/>
      <c r="AA879" s="44"/>
      <c r="AB879" s="35"/>
    </row>
    <row r="880" spans="1:28" ht="13.5" customHeight="1">
      <c r="A880" s="35"/>
      <c r="B880" s="35"/>
      <c r="C880" s="44"/>
      <c r="D880" s="44"/>
      <c r="E880" s="38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35"/>
      <c r="R880" s="35"/>
      <c r="S880" s="35"/>
      <c r="T880" s="35"/>
      <c r="U880" s="35"/>
      <c r="V880" s="35"/>
      <c r="W880" s="35"/>
      <c r="X880" s="35"/>
      <c r="Y880" s="36"/>
      <c r="Z880" s="35"/>
      <c r="AA880" s="44"/>
      <c r="AB880" s="35"/>
    </row>
    <row r="881" spans="1:28" ht="13.5" customHeight="1">
      <c r="A881" s="35"/>
      <c r="B881" s="35"/>
      <c r="C881" s="44"/>
      <c r="D881" s="44"/>
      <c r="E881" s="38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35"/>
      <c r="R881" s="35"/>
      <c r="S881" s="35"/>
      <c r="T881" s="35"/>
      <c r="U881" s="35"/>
      <c r="V881" s="35"/>
      <c r="W881" s="35"/>
      <c r="X881" s="35"/>
      <c r="Y881" s="36"/>
      <c r="Z881" s="35"/>
      <c r="AA881" s="44"/>
      <c r="AB881" s="35"/>
    </row>
    <row r="882" spans="1:28" ht="13.5" customHeight="1">
      <c r="A882" s="35"/>
      <c r="B882" s="35"/>
      <c r="C882" s="44"/>
      <c r="D882" s="44"/>
      <c r="E882" s="38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35"/>
      <c r="R882" s="35"/>
      <c r="S882" s="35"/>
      <c r="T882" s="35"/>
      <c r="U882" s="35"/>
      <c r="V882" s="35"/>
      <c r="W882" s="35"/>
      <c r="X882" s="35"/>
      <c r="Y882" s="36"/>
      <c r="Z882" s="35"/>
      <c r="AA882" s="44"/>
      <c r="AB882" s="35"/>
    </row>
    <row r="883" spans="1:28" ht="13.5" customHeight="1">
      <c r="A883" s="35"/>
      <c r="B883" s="35"/>
      <c r="C883" s="44"/>
      <c r="D883" s="44"/>
      <c r="E883" s="38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35"/>
      <c r="R883" s="35"/>
      <c r="S883" s="35"/>
      <c r="T883" s="35"/>
      <c r="U883" s="35"/>
      <c r="V883" s="35"/>
      <c r="W883" s="35"/>
      <c r="X883" s="35"/>
      <c r="Y883" s="36"/>
      <c r="Z883" s="35"/>
      <c r="AA883" s="44"/>
      <c r="AB883" s="35"/>
    </row>
    <row r="884" spans="1:28" ht="13.5" customHeight="1">
      <c r="A884" s="35"/>
      <c r="B884" s="35"/>
      <c r="C884" s="44"/>
      <c r="D884" s="44"/>
      <c r="E884" s="38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35"/>
      <c r="R884" s="35"/>
      <c r="S884" s="35"/>
      <c r="T884" s="35"/>
      <c r="U884" s="35"/>
      <c r="V884" s="35"/>
      <c r="W884" s="35"/>
      <c r="X884" s="35"/>
      <c r="Y884" s="36"/>
      <c r="Z884" s="35"/>
      <c r="AA884" s="44"/>
      <c r="AB884" s="35"/>
    </row>
    <row r="885" spans="1:28" ht="13.5" customHeight="1">
      <c r="A885" s="35"/>
      <c r="B885" s="35"/>
      <c r="C885" s="44"/>
      <c r="D885" s="44"/>
      <c r="E885" s="38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35"/>
      <c r="R885" s="35"/>
      <c r="S885" s="35"/>
      <c r="T885" s="35"/>
      <c r="U885" s="35"/>
      <c r="V885" s="35"/>
      <c r="W885" s="35"/>
      <c r="X885" s="35"/>
      <c r="Y885" s="36"/>
      <c r="Z885" s="35"/>
      <c r="AA885" s="44"/>
      <c r="AB885" s="35"/>
    </row>
    <row r="886" spans="1:28" ht="13.5" customHeight="1">
      <c r="A886" s="35"/>
      <c r="B886" s="35"/>
      <c r="C886" s="44"/>
      <c r="D886" s="44"/>
      <c r="E886" s="38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35"/>
      <c r="R886" s="35"/>
      <c r="S886" s="35"/>
      <c r="T886" s="35"/>
      <c r="U886" s="35"/>
      <c r="V886" s="35"/>
      <c r="W886" s="35"/>
      <c r="X886" s="35"/>
      <c r="Y886" s="36"/>
      <c r="Z886" s="35"/>
      <c r="AA886" s="44"/>
      <c r="AB886" s="35"/>
    </row>
    <row r="887" spans="1:28" ht="13.5" customHeight="1">
      <c r="A887" s="35"/>
      <c r="B887" s="35"/>
      <c r="C887" s="44"/>
      <c r="D887" s="44"/>
      <c r="E887" s="38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35"/>
      <c r="R887" s="35"/>
      <c r="S887" s="35"/>
      <c r="T887" s="35"/>
      <c r="U887" s="35"/>
      <c r="V887" s="35"/>
      <c r="W887" s="35"/>
      <c r="X887" s="35"/>
      <c r="Y887" s="36"/>
      <c r="Z887" s="35"/>
      <c r="AA887" s="44"/>
      <c r="AB887" s="35"/>
    </row>
    <row r="888" spans="1:28" ht="13.5" customHeight="1">
      <c r="A888" s="35"/>
      <c r="B888" s="35"/>
      <c r="C888" s="44"/>
      <c r="D888" s="44"/>
      <c r="E888" s="38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35"/>
      <c r="R888" s="35"/>
      <c r="S888" s="35"/>
      <c r="T888" s="35"/>
      <c r="U888" s="35"/>
      <c r="V888" s="35"/>
      <c r="W888" s="35"/>
      <c r="X888" s="35"/>
      <c r="Y888" s="36"/>
      <c r="Z888" s="35"/>
      <c r="AA888" s="44"/>
      <c r="AB888" s="35"/>
    </row>
    <row r="889" spans="1:28" ht="13.5" customHeight="1">
      <c r="A889" s="35"/>
      <c r="B889" s="35"/>
      <c r="C889" s="44"/>
      <c r="D889" s="44"/>
      <c r="E889" s="38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35"/>
      <c r="R889" s="35"/>
      <c r="S889" s="35"/>
      <c r="T889" s="35"/>
      <c r="U889" s="35"/>
      <c r="V889" s="35"/>
      <c r="W889" s="35"/>
      <c r="X889" s="35"/>
      <c r="Y889" s="36"/>
      <c r="Z889" s="35"/>
      <c r="AA889" s="44"/>
      <c r="AB889" s="35"/>
    </row>
    <row r="890" spans="1:28" ht="13.5" customHeight="1">
      <c r="A890" s="35"/>
      <c r="B890" s="35"/>
      <c r="C890" s="44"/>
      <c r="D890" s="44"/>
      <c r="E890" s="38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35"/>
      <c r="R890" s="35"/>
      <c r="S890" s="35"/>
      <c r="T890" s="35"/>
      <c r="U890" s="35"/>
      <c r="V890" s="35"/>
      <c r="W890" s="35"/>
      <c r="X890" s="35"/>
      <c r="Y890" s="36"/>
      <c r="Z890" s="35"/>
      <c r="AA890" s="44"/>
      <c r="AB890" s="35"/>
    </row>
    <row r="891" spans="1:28" ht="13.5" customHeight="1">
      <c r="A891" s="35"/>
      <c r="B891" s="35"/>
      <c r="C891" s="44"/>
      <c r="D891" s="44"/>
      <c r="E891" s="38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35"/>
      <c r="R891" s="35"/>
      <c r="S891" s="35"/>
      <c r="T891" s="35"/>
      <c r="U891" s="35"/>
      <c r="V891" s="35"/>
      <c r="W891" s="35"/>
      <c r="X891" s="35"/>
      <c r="Y891" s="36"/>
      <c r="Z891" s="35"/>
      <c r="AA891" s="44"/>
      <c r="AB891" s="35"/>
    </row>
    <row r="892" spans="1:28" ht="13.5" customHeight="1">
      <c r="A892" s="35"/>
      <c r="B892" s="35"/>
      <c r="C892" s="44"/>
      <c r="D892" s="44"/>
      <c r="E892" s="38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35"/>
      <c r="R892" s="35"/>
      <c r="S892" s="35"/>
      <c r="T892" s="35"/>
      <c r="U892" s="35"/>
      <c r="V892" s="35"/>
      <c r="W892" s="35"/>
      <c r="X892" s="35"/>
      <c r="Y892" s="36"/>
      <c r="Z892" s="35"/>
      <c r="AA892" s="44"/>
      <c r="AB892" s="35"/>
    </row>
    <row r="893" spans="1:28" ht="13.5" customHeight="1">
      <c r="A893" s="35"/>
      <c r="B893" s="35"/>
      <c r="C893" s="44"/>
      <c r="D893" s="44"/>
      <c r="E893" s="38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35"/>
      <c r="R893" s="35"/>
      <c r="S893" s="35"/>
      <c r="T893" s="35"/>
      <c r="U893" s="35"/>
      <c r="V893" s="35"/>
      <c r="W893" s="35"/>
      <c r="X893" s="35"/>
      <c r="Y893" s="36"/>
      <c r="Z893" s="35"/>
      <c r="AA893" s="44"/>
      <c r="AB893" s="35"/>
    </row>
    <row r="894" spans="1:28" ht="13.5" customHeight="1">
      <c r="A894" s="35"/>
      <c r="B894" s="35"/>
      <c r="C894" s="44"/>
      <c r="D894" s="44"/>
      <c r="E894" s="38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35"/>
      <c r="R894" s="35"/>
      <c r="S894" s="35"/>
      <c r="T894" s="35"/>
      <c r="U894" s="35"/>
      <c r="V894" s="35"/>
      <c r="W894" s="35"/>
      <c r="X894" s="35"/>
      <c r="Y894" s="36"/>
      <c r="Z894" s="35"/>
      <c r="AA894" s="44"/>
      <c r="AB894" s="35"/>
    </row>
    <row r="895" spans="1:28" ht="13.5" customHeight="1">
      <c r="A895" s="35"/>
      <c r="B895" s="35"/>
      <c r="C895" s="44"/>
      <c r="D895" s="44"/>
      <c r="E895" s="38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35"/>
      <c r="R895" s="35"/>
      <c r="S895" s="35"/>
      <c r="T895" s="35"/>
      <c r="U895" s="35"/>
      <c r="V895" s="35"/>
      <c r="W895" s="35"/>
      <c r="X895" s="35"/>
      <c r="Y895" s="36"/>
      <c r="Z895" s="35"/>
      <c r="AA895" s="44"/>
      <c r="AB895" s="35"/>
    </row>
    <row r="896" spans="1:28" ht="13.5" customHeight="1">
      <c r="A896" s="35"/>
      <c r="B896" s="35"/>
      <c r="C896" s="44"/>
      <c r="D896" s="44"/>
      <c r="E896" s="38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35"/>
      <c r="R896" s="35"/>
      <c r="S896" s="35"/>
      <c r="T896" s="35"/>
      <c r="U896" s="35"/>
      <c r="V896" s="35"/>
      <c r="W896" s="35"/>
      <c r="X896" s="35"/>
      <c r="Y896" s="36"/>
      <c r="Z896" s="35"/>
      <c r="AA896" s="44"/>
      <c r="AB896" s="35"/>
    </row>
    <row r="897" spans="1:28" ht="13.5" customHeight="1">
      <c r="A897" s="35"/>
      <c r="B897" s="35"/>
      <c r="C897" s="44"/>
      <c r="D897" s="44"/>
      <c r="E897" s="38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35"/>
      <c r="R897" s="35"/>
      <c r="S897" s="35"/>
      <c r="T897" s="35"/>
      <c r="U897" s="35"/>
      <c r="V897" s="35"/>
      <c r="W897" s="35"/>
      <c r="X897" s="35"/>
      <c r="Y897" s="36"/>
      <c r="Z897" s="35"/>
      <c r="AA897" s="44"/>
      <c r="AB897" s="35"/>
    </row>
    <row r="898" spans="1:28" ht="13.5" customHeight="1">
      <c r="A898" s="35"/>
      <c r="B898" s="35"/>
      <c r="C898" s="44"/>
      <c r="D898" s="44"/>
      <c r="E898" s="38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35"/>
      <c r="R898" s="35"/>
      <c r="S898" s="35"/>
      <c r="T898" s="35"/>
      <c r="U898" s="35"/>
      <c r="V898" s="35"/>
      <c r="W898" s="35"/>
      <c r="X898" s="35"/>
      <c r="Y898" s="36"/>
      <c r="Z898" s="35"/>
      <c r="AA898" s="44"/>
      <c r="AB898" s="35"/>
    </row>
    <row r="899" spans="1:28" ht="13.5" customHeight="1">
      <c r="A899" s="35"/>
      <c r="B899" s="35"/>
      <c r="C899" s="44"/>
      <c r="D899" s="44"/>
      <c r="E899" s="38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35"/>
      <c r="R899" s="35"/>
      <c r="S899" s="35"/>
      <c r="T899" s="35"/>
      <c r="U899" s="35"/>
      <c r="V899" s="35"/>
      <c r="W899" s="35"/>
      <c r="X899" s="35"/>
      <c r="Y899" s="36"/>
      <c r="Z899" s="35"/>
      <c r="AA899" s="44"/>
      <c r="AB899" s="35"/>
    </row>
    <row r="900" spans="1:28" ht="13.5" customHeight="1">
      <c r="A900" s="35"/>
      <c r="B900" s="35"/>
      <c r="C900" s="44"/>
      <c r="D900" s="44"/>
      <c r="E900" s="38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35"/>
      <c r="R900" s="35"/>
      <c r="S900" s="35"/>
      <c r="T900" s="35"/>
      <c r="U900" s="35"/>
      <c r="V900" s="35"/>
      <c r="W900" s="35"/>
      <c r="X900" s="35"/>
      <c r="Y900" s="36"/>
      <c r="Z900" s="35"/>
      <c r="AA900" s="44"/>
      <c r="AB900" s="35"/>
    </row>
    <row r="901" spans="1:28" ht="13.5" customHeight="1">
      <c r="A901" s="35"/>
      <c r="B901" s="35"/>
      <c r="C901" s="44"/>
      <c r="D901" s="44"/>
      <c r="E901" s="38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35"/>
      <c r="R901" s="35"/>
      <c r="S901" s="35"/>
      <c r="T901" s="35"/>
      <c r="U901" s="35"/>
      <c r="V901" s="35"/>
      <c r="W901" s="35"/>
      <c r="X901" s="35"/>
      <c r="Y901" s="36"/>
      <c r="Z901" s="35"/>
      <c r="AA901" s="44"/>
      <c r="AB901" s="35"/>
    </row>
    <row r="902" spans="1:28" ht="13.5" customHeight="1">
      <c r="A902" s="35"/>
      <c r="B902" s="35"/>
      <c r="C902" s="44"/>
      <c r="D902" s="44"/>
      <c r="E902" s="38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35"/>
      <c r="R902" s="35"/>
      <c r="S902" s="35"/>
      <c r="T902" s="35"/>
      <c r="U902" s="35"/>
      <c r="V902" s="35"/>
      <c r="W902" s="35"/>
      <c r="X902" s="35"/>
      <c r="Y902" s="36"/>
      <c r="Z902" s="35"/>
      <c r="AA902" s="44"/>
      <c r="AB902" s="35"/>
    </row>
    <row r="903" spans="1:28" ht="13.5" customHeight="1">
      <c r="A903" s="35"/>
      <c r="B903" s="35"/>
      <c r="C903" s="44"/>
      <c r="D903" s="44"/>
      <c r="E903" s="38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35"/>
      <c r="R903" s="35"/>
      <c r="S903" s="35"/>
      <c r="T903" s="35"/>
      <c r="U903" s="35"/>
      <c r="V903" s="35"/>
      <c r="W903" s="35"/>
      <c r="X903" s="35"/>
      <c r="Y903" s="36"/>
      <c r="Z903" s="35"/>
      <c r="AA903" s="44"/>
      <c r="AB903" s="35"/>
    </row>
    <row r="904" spans="1:28" ht="13.5" customHeight="1">
      <c r="A904" s="35"/>
      <c r="B904" s="35"/>
      <c r="C904" s="44"/>
      <c r="D904" s="44"/>
      <c r="E904" s="38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35"/>
      <c r="R904" s="35"/>
      <c r="S904" s="35"/>
      <c r="T904" s="35"/>
      <c r="U904" s="35"/>
      <c r="V904" s="35"/>
      <c r="W904" s="35"/>
      <c r="X904" s="35"/>
      <c r="Y904" s="36"/>
      <c r="Z904" s="35"/>
      <c r="AA904" s="44"/>
      <c r="AB904" s="35"/>
    </row>
    <row r="905" spans="1:28" ht="13.5" customHeight="1">
      <c r="A905" s="35"/>
      <c r="B905" s="35"/>
      <c r="C905" s="44"/>
      <c r="D905" s="44"/>
      <c r="E905" s="38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35"/>
      <c r="R905" s="35"/>
      <c r="S905" s="35"/>
      <c r="T905" s="35"/>
      <c r="U905" s="35"/>
      <c r="V905" s="35"/>
      <c r="W905" s="35"/>
      <c r="X905" s="35"/>
      <c r="Y905" s="36"/>
      <c r="Z905" s="35"/>
      <c r="AA905" s="44"/>
      <c r="AB905" s="35"/>
    </row>
    <row r="906" spans="1:28" ht="13.5" customHeight="1">
      <c r="A906" s="35"/>
      <c r="B906" s="35"/>
      <c r="C906" s="44"/>
      <c r="D906" s="44"/>
      <c r="E906" s="38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35"/>
      <c r="R906" s="35"/>
      <c r="S906" s="35"/>
      <c r="T906" s="35"/>
      <c r="U906" s="35"/>
      <c r="V906" s="35"/>
      <c r="W906" s="35"/>
      <c r="X906" s="35"/>
      <c r="Y906" s="36"/>
      <c r="Z906" s="35"/>
      <c r="AA906" s="44"/>
      <c r="AB906" s="35"/>
    </row>
    <row r="907" spans="1:28" ht="13.5" customHeight="1">
      <c r="A907" s="35"/>
      <c r="B907" s="35"/>
      <c r="C907" s="44"/>
      <c r="D907" s="44"/>
      <c r="E907" s="38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35"/>
      <c r="R907" s="35"/>
      <c r="S907" s="35"/>
      <c r="T907" s="35"/>
      <c r="U907" s="35"/>
      <c r="V907" s="35"/>
      <c r="W907" s="35"/>
      <c r="X907" s="35"/>
      <c r="Y907" s="36"/>
      <c r="Z907" s="35"/>
      <c r="AA907" s="44"/>
      <c r="AB907" s="35"/>
    </row>
    <row r="908" spans="1:28" ht="13.5" customHeight="1">
      <c r="A908" s="35"/>
      <c r="B908" s="35"/>
      <c r="C908" s="44"/>
      <c r="D908" s="44"/>
      <c r="E908" s="38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35"/>
      <c r="R908" s="35"/>
      <c r="S908" s="35"/>
      <c r="T908" s="35"/>
      <c r="U908" s="35"/>
      <c r="V908" s="35"/>
      <c r="W908" s="35"/>
      <c r="X908" s="35"/>
      <c r="Y908" s="36"/>
      <c r="Z908" s="35"/>
      <c r="AA908" s="44"/>
      <c r="AB908" s="35"/>
    </row>
    <row r="909" spans="1:28" ht="13.5" customHeight="1">
      <c r="A909" s="35"/>
      <c r="B909" s="35"/>
      <c r="C909" s="44"/>
      <c r="D909" s="44"/>
      <c r="E909" s="38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35"/>
      <c r="R909" s="35"/>
      <c r="S909" s="35"/>
      <c r="T909" s="35"/>
      <c r="U909" s="35"/>
      <c r="V909" s="35"/>
      <c r="W909" s="35"/>
      <c r="X909" s="35"/>
      <c r="Y909" s="36"/>
      <c r="Z909" s="35"/>
      <c r="AA909" s="44"/>
      <c r="AB909" s="35"/>
    </row>
    <row r="910" spans="1:28" ht="13.5" customHeight="1">
      <c r="A910" s="35"/>
      <c r="B910" s="35"/>
      <c r="C910" s="44"/>
      <c r="D910" s="44"/>
      <c r="E910" s="38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35"/>
      <c r="R910" s="35"/>
      <c r="S910" s="35"/>
      <c r="T910" s="35"/>
      <c r="U910" s="35"/>
      <c r="V910" s="35"/>
      <c r="W910" s="35"/>
      <c r="X910" s="35"/>
      <c r="Y910" s="36"/>
      <c r="Z910" s="35"/>
      <c r="AA910" s="44"/>
      <c r="AB910" s="35"/>
    </row>
    <row r="911" spans="1:28" ht="13.5" customHeight="1">
      <c r="A911" s="35"/>
      <c r="B911" s="35"/>
      <c r="C911" s="44"/>
      <c r="D911" s="44"/>
      <c r="E911" s="38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35"/>
      <c r="R911" s="35"/>
      <c r="S911" s="35"/>
      <c r="T911" s="35"/>
      <c r="U911" s="35"/>
      <c r="V911" s="35"/>
      <c r="W911" s="35"/>
      <c r="X911" s="35"/>
      <c r="Y911" s="36"/>
      <c r="Z911" s="35"/>
      <c r="AA911" s="44"/>
      <c r="AB911" s="35"/>
    </row>
    <row r="912" spans="1:28" ht="13.5" customHeight="1">
      <c r="A912" s="35"/>
      <c r="B912" s="35"/>
      <c r="C912" s="44"/>
      <c r="D912" s="44"/>
      <c r="E912" s="38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35"/>
      <c r="R912" s="35"/>
      <c r="S912" s="35"/>
      <c r="T912" s="35"/>
      <c r="U912" s="35"/>
      <c r="V912" s="35"/>
      <c r="W912" s="35"/>
      <c r="X912" s="35"/>
      <c r="Y912" s="36"/>
      <c r="Z912" s="35"/>
      <c r="AA912" s="44"/>
      <c r="AB912" s="35"/>
    </row>
    <row r="913" spans="1:28" ht="13.5" customHeight="1">
      <c r="A913" s="35"/>
      <c r="B913" s="35"/>
      <c r="C913" s="44"/>
      <c r="D913" s="44"/>
      <c r="E913" s="38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35"/>
      <c r="R913" s="35"/>
      <c r="S913" s="35"/>
      <c r="T913" s="35"/>
      <c r="U913" s="35"/>
      <c r="V913" s="35"/>
      <c r="W913" s="35"/>
      <c r="X913" s="35"/>
      <c r="Y913" s="36"/>
      <c r="Z913" s="35"/>
      <c r="AA913" s="44"/>
      <c r="AB913" s="35"/>
    </row>
    <row r="914" spans="1:28" ht="13.5" customHeight="1">
      <c r="A914" s="35"/>
      <c r="B914" s="35"/>
      <c r="C914" s="44"/>
      <c r="D914" s="44"/>
      <c r="E914" s="38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35"/>
      <c r="R914" s="35"/>
      <c r="S914" s="35"/>
      <c r="T914" s="35"/>
      <c r="U914" s="35"/>
      <c r="V914" s="35"/>
      <c r="W914" s="35"/>
      <c r="X914" s="35"/>
      <c r="Y914" s="36"/>
      <c r="Z914" s="35"/>
      <c r="AA914" s="44"/>
      <c r="AB914" s="35"/>
    </row>
    <row r="915" spans="1:28" ht="13.5" customHeight="1">
      <c r="A915" s="35"/>
      <c r="B915" s="35"/>
      <c r="C915" s="44"/>
      <c r="D915" s="44"/>
      <c r="E915" s="38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35"/>
      <c r="R915" s="35"/>
      <c r="S915" s="35"/>
      <c r="T915" s="35"/>
      <c r="U915" s="35"/>
      <c r="V915" s="35"/>
      <c r="W915" s="35"/>
      <c r="X915" s="35"/>
      <c r="Y915" s="36"/>
      <c r="Z915" s="35"/>
      <c r="AA915" s="44"/>
      <c r="AB915" s="35"/>
    </row>
    <row r="916" spans="1:28" ht="13.5" customHeight="1">
      <c r="A916" s="35"/>
      <c r="B916" s="35"/>
      <c r="C916" s="44"/>
      <c r="D916" s="44"/>
      <c r="E916" s="38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35"/>
      <c r="R916" s="35"/>
      <c r="S916" s="35"/>
      <c r="T916" s="35"/>
      <c r="U916" s="35"/>
      <c r="V916" s="35"/>
      <c r="W916" s="35"/>
      <c r="X916" s="35"/>
      <c r="Y916" s="36"/>
      <c r="Z916" s="35"/>
      <c r="AA916" s="44"/>
      <c r="AB916" s="35"/>
    </row>
    <row r="917" spans="1:28" ht="13.5" customHeight="1">
      <c r="A917" s="35"/>
      <c r="B917" s="35"/>
      <c r="C917" s="44"/>
      <c r="D917" s="44"/>
      <c r="E917" s="38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35"/>
      <c r="R917" s="35"/>
      <c r="S917" s="35"/>
      <c r="T917" s="35"/>
      <c r="U917" s="35"/>
      <c r="V917" s="35"/>
      <c r="W917" s="35"/>
      <c r="X917" s="35"/>
      <c r="Y917" s="36"/>
      <c r="Z917" s="35"/>
      <c r="AA917" s="44"/>
      <c r="AB917" s="35"/>
    </row>
    <row r="918" spans="1:28" ht="13.5" customHeight="1">
      <c r="A918" s="35"/>
      <c r="B918" s="35"/>
      <c r="C918" s="44"/>
      <c r="D918" s="44"/>
      <c r="E918" s="38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35"/>
      <c r="R918" s="35"/>
      <c r="S918" s="35"/>
      <c r="T918" s="35"/>
      <c r="U918" s="35"/>
      <c r="V918" s="35"/>
      <c r="W918" s="35"/>
      <c r="X918" s="35"/>
      <c r="Y918" s="36"/>
      <c r="Z918" s="35"/>
      <c r="AA918" s="44"/>
      <c r="AB918" s="35"/>
    </row>
    <row r="919" spans="1:28" ht="13.5" customHeight="1">
      <c r="A919" s="35"/>
      <c r="B919" s="35"/>
      <c r="C919" s="44"/>
      <c r="D919" s="44"/>
      <c r="E919" s="38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35"/>
      <c r="R919" s="35"/>
      <c r="S919" s="35"/>
      <c r="T919" s="35"/>
      <c r="U919" s="35"/>
      <c r="V919" s="35"/>
      <c r="W919" s="35"/>
      <c r="X919" s="35"/>
      <c r="Y919" s="36"/>
      <c r="Z919" s="35"/>
      <c r="AA919" s="44"/>
      <c r="AB919" s="35"/>
    </row>
    <row r="920" spans="1:28" ht="13.5" customHeight="1">
      <c r="A920" s="35"/>
      <c r="B920" s="35"/>
      <c r="C920" s="44"/>
      <c r="D920" s="44"/>
      <c r="E920" s="38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35"/>
      <c r="R920" s="35"/>
      <c r="S920" s="35"/>
      <c r="T920" s="35"/>
      <c r="U920" s="35"/>
      <c r="V920" s="35"/>
      <c r="W920" s="35"/>
      <c r="X920" s="35"/>
      <c r="Y920" s="36"/>
      <c r="Z920" s="35"/>
      <c r="AA920" s="44"/>
      <c r="AB920" s="35"/>
    </row>
    <row r="921" spans="1:28" ht="13.5" customHeight="1">
      <c r="A921" s="35"/>
      <c r="B921" s="35"/>
      <c r="C921" s="44"/>
      <c r="D921" s="44"/>
      <c r="E921" s="38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35"/>
      <c r="R921" s="35"/>
      <c r="S921" s="35"/>
      <c r="T921" s="35"/>
      <c r="U921" s="35"/>
      <c r="V921" s="35"/>
      <c r="W921" s="35"/>
      <c r="X921" s="35"/>
      <c r="Y921" s="36"/>
      <c r="Z921" s="35"/>
      <c r="AA921" s="44"/>
      <c r="AB921" s="35"/>
    </row>
    <row r="922" spans="1:28" ht="13.5" customHeight="1">
      <c r="A922" s="35"/>
      <c r="B922" s="35"/>
      <c r="C922" s="44"/>
      <c r="D922" s="44"/>
      <c r="E922" s="38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35"/>
      <c r="R922" s="35"/>
      <c r="S922" s="35"/>
      <c r="T922" s="35"/>
      <c r="U922" s="35"/>
      <c r="V922" s="35"/>
      <c r="W922" s="35"/>
      <c r="X922" s="35"/>
      <c r="Y922" s="36"/>
      <c r="Z922" s="35"/>
      <c r="AA922" s="44"/>
      <c r="AB922" s="35"/>
    </row>
    <row r="923" spans="1:28" ht="13.5" customHeight="1">
      <c r="A923" s="35"/>
      <c r="B923" s="35"/>
      <c r="C923" s="44"/>
      <c r="D923" s="44"/>
      <c r="E923" s="38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35"/>
      <c r="R923" s="35"/>
      <c r="S923" s="35"/>
      <c r="T923" s="35"/>
      <c r="U923" s="35"/>
      <c r="V923" s="35"/>
      <c r="W923" s="35"/>
      <c r="X923" s="35"/>
      <c r="Y923" s="36"/>
      <c r="Z923" s="35"/>
      <c r="AA923" s="44"/>
      <c r="AB923" s="35"/>
    </row>
    <row r="924" spans="1:28" ht="13.5" customHeight="1">
      <c r="A924" s="35"/>
      <c r="B924" s="35"/>
      <c r="C924" s="44"/>
      <c r="D924" s="44"/>
      <c r="E924" s="38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35"/>
      <c r="R924" s="35"/>
      <c r="S924" s="35"/>
      <c r="T924" s="35"/>
      <c r="U924" s="35"/>
      <c r="V924" s="35"/>
      <c r="W924" s="35"/>
      <c r="X924" s="35"/>
      <c r="Y924" s="36"/>
      <c r="Z924" s="35"/>
      <c r="AA924" s="44"/>
      <c r="AB924" s="35"/>
    </row>
    <row r="925" spans="1:28" ht="13.5" customHeight="1">
      <c r="A925" s="35"/>
      <c r="B925" s="35"/>
      <c r="C925" s="44"/>
      <c r="D925" s="44"/>
      <c r="E925" s="38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35"/>
      <c r="R925" s="35"/>
      <c r="S925" s="35"/>
      <c r="T925" s="35"/>
      <c r="U925" s="35"/>
      <c r="V925" s="35"/>
      <c r="W925" s="35"/>
      <c r="X925" s="35"/>
      <c r="Y925" s="36"/>
      <c r="Z925" s="35"/>
      <c r="AA925" s="44"/>
      <c r="AB925" s="35"/>
    </row>
    <row r="926" spans="1:28" ht="13.5" customHeight="1">
      <c r="A926" s="35"/>
      <c r="B926" s="35"/>
      <c r="C926" s="44"/>
      <c r="D926" s="44"/>
      <c r="E926" s="38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35"/>
      <c r="R926" s="35"/>
      <c r="S926" s="35"/>
      <c r="T926" s="35"/>
      <c r="U926" s="35"/>
      <c r="V926" s="35"/>
      <c r="W926" s="35"/>
      <c r="X926" s="35"/>
      <c r="Y926" s="36"/>
      <c r="Z926" s="35"/>
      <c r="AA926" s="44"/>
      <c r="AB926" s="35"/>
    </row>
    <row r="927" spans="1:28" ht="13.5" customHeight="1">
      <c r="A927" s="35"/>
      <c r="B927" s="35"/>
      <c r="C927" s="44"/>
      <c r="D927" s="44"/>
      <c r="E927" s="38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35"/>
      <c r="R927" s="35"/>
      <c r="S927" s="35"/>
      <c r="T927" s="35"/>
      <c r="U927" s="35"/>
      <c r="V927" s="35"/>
      <c r="W927" s="35"/>
      <c r="X927" s="35"/>
      <c r="Y927" s="36"/>
      <c r="Z927" s="35"/>
      <c r="AA927" s="44"/>
      <c r="AB927" s="35"/>
    </row>
    <row r="928" spans="1:28" ht="13.5" customHeight="1">
      <c r="A928" s="35"/>
      <c r="B928" s="35"/>
      <c r="C928" s="44"/>
      <c r="D928" s="44"/>
      <c r="E928" s="38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35"/>
      <c r="R928" s="35"/>
      <c r="S928" s="35"/>
      <c r="T928" s="35"/>
      <c r="U928" s="35"/>
      <c r="V928" s="35"/>
      <c r="W928" s="35"/>
      <c r="X928" s="35"/>
      <c r="Y928" s="36"/>
      <c r="Z928" s="35"/>
      <c r="AA928" s="44"/>
      <c r="AB928" s="35"/>
    </row>
    <row r="929" spans="1:28" ht="13.5" customHeight="1">
      <c r="A929" s="35"/>
      <c r="B929" s="35"/>
      <c r="C929" s="44"/>
      <c r="D929" s="44"/>
      <c r="E929" s="38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35"/>
      <c r="R929" s="35"/>
      <c r="S929" s="35"/>
      <c r="T929" s="35"/>
      <c r="U929" s="35"/>
      <c r="V929" s="35"/>
      <c r="W929" s="35"/>
      <c r="X929" s="35"/>
      <c r="Y929" s="36"/>
      <c r="Z929" s="35"/>
      <c r="AA929" s="44"/>
      <c r="AB929" s="35"/>
    </row>
    <row r="930" spans="1:28" ht="13.5" customHeight="1">
      <c r="A930" s="35"/>
      <c r="B930" s="35"/>
      <c r="C930" s="44"/>
      <c r="D930" s="44"/>
      <c r="E930" s="38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35"/>
      <c r="R930" s="35"/>
      <c r="S930" s="35"/>
      <c r="T930" s="35"/>
      <c r="U930" s="35"/>
      <c r="V930" s="35"/>
      <c r="W930" s="35"/>
      <c r="X930" s="35"/>
      <c r="Y930" s="36"/>
      <c r="Z930" s="35"/>
      <c r="AA930" s="44"/>
      <c r="AB930" s="35"/>
    </row>
    <row r="931" spans="1:28" ht="13.5" customHeight="1">
      <c r="A931" s="35"/>
      <c r="B931" s="35"/>
      <c r="C931" s="44"/>
      <c r="D931" s="44"/>
      <c r="E931" s="38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35"/>
      <c r="R931" s="35"/>
      <c r="S931" s="35"/>
      <c r="T931" s="35"/>
      <c r="U931" s="35"/>
      <c r="V931" s="35"/>
      <c r="W931" s="35"/>
      <c r="X931" s="35"/>
      <c r="Y931" s="36"/>
      <c r="Z931" s="35"/>
      <c r="AA931" s="44"/>
      <c r="AB931" s="35"/>
    </row>
    <row r="932" spans="1:28" ht="13.5" customHeight="1">
      <c r="A932" s="35"/>
      <c r="B932" s="35"/>
      <c r="C932" s="44"/>
      <c r="D932" s="44"/>
      <c r="E932" s="38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35"/>
      <c r="R932" s="35"/>
      <c r="S932" s="35"/>
      <c r="T932" s="35"/>
      <c r="U932" s="35"/>
      <c r="V932" s="35"/>
      <c r="W932" s="35"/>
      <c r="X932" s="35"/>
      <c r="Y932" s="36"/>
      <c r="Z932" s="35"/>
      <c r="AA932" s="44"/>
      <c r="AB932" s="35"/>
    </row>
    <row r="933" spans="1:28" ht="13.5" customHeight="1">
      <c r="A933" s="35"/>
      <c r="B933" s="35"/>
      <c r="C933" s="44"/>
      <c r="D933" s="44"/>
      <c r="E933" s="38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35"/>
      <c r="R933" s="35"/>
      <c r="S933" s="35"/>
      <c r="T933" s="35"/>
      <c r="U933" s="35"/>
      <c r="V933" s="35"/>
      <c r="W933" s="35"/>
      <c r="X933" s="35"/>
      <c r="Y933" s="36"/>
      <c r="Z933" s="35"/>
      <c r="AA933" s="44"/>
      <c r="AB933" s="35"/>
    </row>
    <row r="934" spans="1:28" ht="13.5" customHeight="1">
      <c r="A934" s="35"/>
      <c r="B934" s="35"/>
      <c r="C934" s="44"/>
      <c r="D934" s="44"/>
      <c r="E934" s="38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35"/>
      <c r="R934" s="35"/>
      <c r="S934" s="35"/>
      <c r="T934" s="35"/>
      <c r="U934" s="35"/>
      <c r="V934" s="35"/>
      <c r="W934" s="35"/>
      <c r="X934" s="35"/>
      <c r="Y934" s="36"/>
      <c r="Z934" s="35"/>
      <c r="AA934" s="44"/>
      <c r="AB934" s="35"/>
    </row>
    <row r="935" spans="1:28" ht="13.5" customHeight="1">
      <c r="A935" s="35"/>
      <c r="B935" s="35"/>
      <c r="C935" s="44"/>
      <c r="D935" s="44"/>
      <c r="E935" s="38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35"/>
      <c r="R935" s="35"/>
      <c r="S935" s="35"/>
      <c r="T935" s="35"/>
      <c r="U935" s="35"/>
      <c r="V935" s="35"/>
      <c r="W935" s="35"/>
      <c r="X935" s="35"/>
      <c r="Y935" s="36"/>
      <c r="Z935" s="35"/>
      <c r="AA935" s="44"/>
      <c r="AB935" s="35"/>
    </row>
    <row r="936" spans="1:28" ht="13.5" customHeight="1">
      <c r="A936" s="35"/>
      <c r="B936" s="35"/>
      <c r="C936" s="44"/>
      <c r="D936" s="44"/>
      <c r="E936" s="38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35"/>
      <c r="R936" s="35"/>
      <c r="S936" s="35"/>
      <c r="T936" s="35"/>
      <c r="U936" s="35"/>
      <c r="V936" s="35"/>
      <c r="W936" s="35"/>
      <c r="X936" s="35"/>
      <c r="Y936" s="36"/>
      <c r="Z936" s="35"/>
      <c r="AA936" s="44"/>
      <c r="AB936" s="35"/>
    </row>
    <row r="937" spans="1:28" ht="13.5" customHeight="1">
      <c r="A937" s="35"/>
      <c r="B937" s="35"/>
      <c r="C937" s="44"/>
      <c r="D937" s="44"/>
      <c r="E937" s="38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35"/>
      <c r="R937" s="35"/>
      <c r="S937" s="35"/>
      <c r="T937" s="35"/>
      <c r="U937" s="35"/>
      <c r="V937" s="35"/>
      <c r="W937" s="35"/>
      <c r="X937" s="35"/>
      <c r="Y937" s="36"/>
      <c r="Z937" s="35"/>
      <c r="AA937" s="44"/>
      <c r="AB937" s="35"/>
    </row>
    <row r="938" spans="1:28" ht="13.5" customHeight="1">
      <c r="A938" s="35"/>
      <c r="B938" s="35"/>
      <c r="C938" s="44"/>
      <c r="D938" s="44"/>
      <c r="E938" s="38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35"/>
      <c r="R938" s="35"/>
      <c r="S938" s="35"/>
      <c r="T938" s="35"/>
      <c r="U938" s="35"/>
      <c r="V938" s="35"/>
      <c r="W938" s="35"/>
      <c r="X938" s="35"/>
      <c r="Y938" s="36"/>
      <c r="Z938" s="35"/>
      <c r="AA938" s="44"/>
      <c r="AB938" s="35"/>
    </row>
    <row r="939" spans="1:28" ht="13.5" customHeight="1">
      <c r="A939" s="35"/>
      <c r="B939" s="35"/>
      <c r="C939" s="44"/>
      <c r="D939" s="44"/>
      <c r="E939" s="38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35"/>
      <c r="R939" s="35"/>
      <c r="S939" s="35"/>
      <c r="T939" s="35"/>
      <c r="U939" s="35"/>
      <c r="V939" s="35"/>
      <c r="W939" s="35"/>
      <c r="X939" s="35"/>
      <c r="Y939" s="36"/>
      <c r="Z939" s="35"/>
      <c r="AA939" s="44"/>
      <c r="AB939" s="35"/>
    </row>
    <row r="940" spans="1:28" ht="13.5" customHeight="1">
      <c r="A940" s="35"/>
      <c r="B940" s="35"/>
      <c r="C940" s="44"/>
      <c r="D940" s="44"/>
      <c r="E940" s="38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35"/>
      <c r="R940" s="35"/>
      <c r="S940" s="35"/>
      <c r="T940" s="35"/>
      <c r="U940" s="35"/>
      <c r="V940" s="35"/>
      <c r="W940" s="35"/>
      <c r="X940" s="35"/>
      <c r="Y940" s="36"/>
      <c r="Z940" s="35"/>
      <c r="AA940" s="44"/>
      <c r="AB940" s="35"/>
    </row>
    <row r="941" spans="1:28" ht="13.5" customHeight="1">
      <c r="A941" s="35"/>
      <c r="B941" s="35"/>
      <c r="C941" s="44"/>
      <c r="D941" s="44"/>
      <c r="E941" s="38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35"/>
      <c r="R941" s="35"/>
      <c r="S941" s="35"/>
      <c r="T941" s="35"/>
      <c r="U941" s="35"/>
      <c r="V941" s="35"/>
      <c r="W941" s="35"/>
      <c r="X941" s="35"/>
      <c r="Y941" s="36"/>
      <c r="Z941" s="35"/>
      <c r="AA941" s="44"/>
      <c r="AB941" s="35"/>
    </row>
    <row r="942" spans="1:28" ht="13.5" customHeight="1">
      <c r="A942" s="35"/>
      <c r="B942" s="35"/>
      <c r="C942" s="44"/>
      <c r="D942" s="44"/>
      <c r="E942" s="38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35"/>
      <c r="R942" s="35"/>
      <c r="S942" s="35"/>
      <c r="T942" s="35"/>
      <c r="U942" s="35"/>
      <c r="V942" s="35"/>
      <c r="W942" s="35"/>
      <c r="X942" s="35"/>
      <c r="Y942" s="36"/>
      <c r="Z942" s="35"/>
      <c r="AA942" s="44"/>
      <c r="AB942" s="35"/>
    </row>
    <row r="943" spans="1:28" ht="13.5" customHeight="1">
      <c r="A943" s="35"/>
      <c r="B943" s="35"/>
      <c r="C943" s="44"/>
      <c r="D943" s="44"/>
      <c r="E943" s="38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35"/>
      <c r="R943" s="35"/>
      <c r="S943" s="35"/>
      <c r="T943" s="35"/>
      <c r="U943" s="35"/>
      <c r="V943" s="35"/>
      <c r="W943" s="35"/>
      <c r="X943" s="35"/>
      <c r="Y943" s="36"/>
      <c r="Z943" s="35"/>
      <c r="AA943" s="44"/>
      <c r="AB943" s="35"/>
    </row>
    <row r="944" spans="1:28" ht="13.5" customHeight="1">
      <c r="A944" s="35"/>
      <c r="B944" s="35"/>
      <c r="C944" s="44"/>
      <c r="D944" s="44"/>
      <c r="E944" s="38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35"/>
      <c r="R944" s="35"/>
      <c r="S944" s="35"/>
      <c r="T944" s="35"/>
      <c r="U944" s="35"/>
      <c r="V944" s="35"/>
      <c r="W944" s="35"/>
      <c r="X944" s="35"/>
      <c r="Y944" s="36"/>
      <c r="Z944" s="35"/>
      <c r="AA944" s="44"/>
      <c r="AB944" s="35"/>
    </row>
    <row r="945" spans="1:28" ht="13.5" customHeight="1">
      <c r="A945" s="35"/>
      <c r="B945" s="35"/>
      <c r="C945" s="44"/>
      <c r="D945" s="44"/>
      <c r="E945" s="38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35"/>
      <c r="R945" s="35"/>
      <c r="S945" s="35"/>
      <c r="T945" s="35"/>
      <c r="U945" s="35"/>
      <c r="V945" s="35"/>
      <c r="W945" s="35"/>
      <c r="X945" s="35"/>
      <c r="Y945" s="36"/>
      <c r="Z945" s="35"/>
      <c r="AA945" s="44"/>
      <c r="AB945" s="35"/>
    </row>
    <row r="946" spans="1:28" ht="13.5" customHeight="1">
      <c r="A946" s="35"/>
      <c r="B946" s="35"/>
      <c r="C946" s="44"/>
      <c r="D946" s="44"/>
      <c r="E946" s="38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35"/>
      <c r="R946" s="35"/>
      <c r="S946" s="35"/>
      <c r="T946" s="35"/>
      <c r="U946" s="35"/>
      <c r="V946" s="35"/>
      <c r="W946" s="35"/>
      <c r="X946" s="35"/>
      <c r="Y946" s="36"/>
      <c r="Z946" s="35"/>
      <c r="AA946" s="44"/>
      <c r="AB946" s="35"/>
    </row>
    <row r="947" spans="1:28" ht="13.5" customHeight="1">
      <c r="A947" s="35"/>
      <c r="B947" s="35"/>
      <c r="C947" s="44"/>
      <c r="D947" s="44"/>
      <c r="E947" s="38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35"/>
      <c r="R947" s="35"/>
      <c r="S947" s="35"/>
      <c r="T947" s="35"/>
      <c r="U947" s="35"/>
      <c r="V947" s="35"/>
      <c r="W947" s="35"/>
      <c r="X947" s="35"/>
      <c r="Y947" s="36"/>
      <c r="Z947" s="35"/>
      <c r="AA947" s="44"/>
      <c r="AB947" s="35"/>
    </row>
    <row r="948" spans="1:28" ht="13.5" customHeight="1">
      <c r="A948" s="35"/>
      <c r="B948" s="35"/>
      <c r="C948" s="44"/>
      <c r="D948" s="44"/>
      <c r="E948" s="38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35"/>
      <c r="R948" s="35"/>
      <c r="S948" s="35"/>
      <c r="T948" s="35"/>
      <c r="U948" s="35"/>
      <c r="V948" s="35"/>
      <c r="W948" s="35"/>
      <c r="X948" s="35"/>
      <c r="Y948" s="36"/>
      <c r="Z948" s="35"/>
      <c r="AA948" s="44"/>
      <c r="AB948" s="35"/>
    </row>
    <row r="949" spans="1:28" ht="13.5" customHeight="1">
      <c r="A949" s="35"/>
      <c r="B949" s="35"/>
      <c r="C949" s="44"/>
      <c r="D949" s="44"/>
      <c r="E949" s="38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35"/>
      <c r="R949" s="35"/>
      <c r="S949" s="35"/>
      <c r="T949" s="35"/>
      <c r="U949" s="35"/>
      <c r="V949" s="35"/>
      <c r="W949" s="35"/>
      <c r="X949" s="35"/>
      <c r="Y949" s="36"/>
      <c r="Z949" s="35"/>
      <c r="AA949" s="44"/>
      <c r="AB949" s="35"/>
    </row>
    <row r="950" spans="1:28" ht="13.5" customHeight="1">
      <c r="A950" s="35"/>
      <c r="B950" s="35"/>
      <c r="C950" s="44"/>
      <c r="D950" s="44"/>
      <c r="E950" s="38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35"/>
      <c r="R950" s="35"/>
      <c r="S950" s="35"/>
      <c r="T950" s="35"/>
      <c r="U950" s="35"/>
      <c r="V950" s="35"/>
      <c r="W950" s="35"/>
      <c r="X950" s="35"/>
      <c r="Y950" s="36"/>
      <c r="Z950" s="35"/>
      <c r="AA950" s="44"/>
      <c r="AB950" s="35"/>
    </row>
    <row r="951" spans="1:28" ht="13.5" customHeight="1">
      <c r="A951" s="35"/>
      <c r="B951" s="35"/>
      <c r="C951" s="44"/>
      <c r="D951" s="44"/>
      <c r="E951" s="38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35"/>
      <c r="R951" s="35"/>
      <c r="S951" s="35"/>
      <c r="T951" s="35"/>
      <c r="U951" s="35"/>
      <c r="V951" s="35"/>
      <c r="W951" s="35"/>
      <c r="X951" s="35"/>
      <c r="Y951" s="36"/>
      <c r="Z951" s="35"/>
      <c r="AA951" s="44"/>
      <c r="AB951" s="35"/>
    </row>
    <row r="952" spans="1:28" ht="13.5" customHeight="1">
      <c r="A952" s="35"/>
      <c r="B952" s="35"/>
      <c r="C952" s="44"/>
      <c r="D952" s="44"/>
      <c r="E952" s="38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35"/>
      <c r="R952" s="35"/>
      <c r="S952" s="35"/>
      <c r="T952" s="35"/>
      <c r="U952" s="35"/>
      <c r="V952" s="35"/>
      <c r="W952" s="35"/>
      <c r="X952" s="35"/>
      <c r="Y952" s="36"/>
      <c r="Z952" s="35"/>
      <c r="AA952" s="44"/>
      <c r="AB952" s="35"/>
    </row>
    <row r="953" spans="1:28" ht="13.5" customHeight="1">
      <c r="A953" s="35"/>
      <c r="B953" s="35"/>
      <c r="C953" s="44"/>
      <c r="D953" s="44"/>
      <c r="E953" s="38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35"/>
      <c r="R953" s="35"/>
      <c r="S953" s="35"/>
      <c r="T953" s="35"/>
      <c r="U953" s="35"/>
      <c r="V953" s="35"/>
      <c r="W953" s="35"/>
      <c r="X953" s="35"/>
      <c r="Y953" s="36"/>
      <c r="Z953" s="35"/>
      <c r="AA953" s="44"/>
      <c r="AB953" s="35"/>
    </row>
    <row r="954" spans="1:28" ht="13.5" customHeight="1">
      <c r="A954" s="35"/>
      <c r="B954" s="35"/>
      <c r="C954" s="44"/>
      <c r="D954" s="44"/>
      <c r="E954" s="38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35"/>
      <c r="R954" s="35"/>
      <c r="S954" s="35"/>
      <c r="T954" s="35"/>
      <c r="U954" s="35"/>
      <c r="V954" s="35"/>
      <c r="W954" s="35"/>
      <c r="X954" s="35"/>
      <c r="Y954" s="36"/>
      <c r="Z954" s="35"/>
      <c r="AA954" s="44"/>
      <c r="AB954" s="35"/>
    </row>
    <row r="955" spans="1:28" ht="13.5" customHeight="1">
      <c r="A955" s="35"/>
      <c r="B955" s="35"/>
      <c r="C955" s="44"/>
      <c r="D955" s="44"/>
      <c r="E955" s="38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35"/>
      <c r="R955" s="35"/>
      <c r="S955" s="35"/>
      <c r="T955" s="35"/>
      <c r="U955" s="35"/>
      <c r="V955" s="35"/>
      <c r="W955" s="35"/>
      <c r="X955" s="35"/>
      <c r="Y955" s="36"/>
      <c r="Z955" s="35"/>
      <c r="AA955" s="44"/>
      <c r="AB955" s="35"/>
    </row>
    <row r="956" spans="1:28" ht="13.5" customHeight="1">
      <c r="A956" s="35"/>
      <c r="B956" s="35"/>
      <c r="C956" s="44"/>
      <c r="D956" s="44"/>
      <c r="E956" s="38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35"/>
      <c r="R956" s="35"/>
      <c r="S956" s="35"/>
      <c r="T956" s="35"/>
      <c r="U956" s="35"/>
      <c r="V956" s="35"/>
      <c r="W956" s="35"/>
      <c r="X956" s="35"/>
      <c r="Y956" s="36"/>
      <c r="Z956" s="35"/>
      <c r="AA956" s="44"/>
      <c r="AB956" s="35"/>
    </row>
    <row r="957" spans="1:28" ht="13.5" customHeight="1">
      <c r="A957" s="35"/>
      <c r="B957" s="35"/>
      <c r="C957" s="44"/>
      <c r="D957" s="44"/>
      <c r="E957" s="38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35"/>
      <c r="R957" s="35"/>
      <c r="S957" s="35"/>
      <c r="T957" s="35"/>
      <c r="U957" s="35"/>
      <c r="V957" s="35"/>
      <c r="W957" s="35"/>
      <c r="X957" s="35"/>
      <c r="Y957" s="36"/>
      <c r="Z957" s="35"/>
      <c r="AA957" s="44"/>
      <c r="AB957" s="35"/>
    </row>
    <row r="958" spans="1:28" ht="13.5" customHeight="1">
      <c r="A958" s="35"/>
      <c r="B958" s="35"/>
      <c r="C958" s="44"/>
      <c r="D958" s="44"/>
      <c r="E958" s="38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35"/>
      <c r="R958" s="35"/>
      <c r="S958" s="35"/>
      <c r="T958" s="35"/>
      <c r="U958" s="35"/>
      <c r="V958" s="35"/>
      <c r="W958" s="35"/>
      <c r="X958" s="35"/>
      <c r="Y958" s="36"/>
      <c r="Z958" s="35"/>
      <c r="AA958" s="44"/>
      <c r="AB958" s="35"/>
    </row>
    <row r="959" spans="1:28" ht="13.5" customHeight="1">
      <c r="A959" s="35"/>
      <c r="B959" s="35"/>
      <c r="C959" s="44"/>
      <c r="D959" s="44"/>
      <c r="E959" s="38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35"/>
      <c r="R959" s="35"/>
      <c r="S959" s="35"/>
      <c r="T959" s="35"/>
      <c r="U959" s="35"/>
      <c r="V959" s="35"/>
      <c r="W959" s="35"/>
      <c r="X959" s="35"/>
      <c r="Y959" s="36"/>
      <c r="Z959" s="35"/>
      <c r="AA959" s="44"/>
      <c r="AB959" s="35"/>
    </row>
    <row r="960" spans="1:28" ht="13.5" customHeight="1">
      <c r="A960" s="35"/>
      <c r="B960" s="35"/>
      <c r="C960" s="44"/>
      <c r="D960" s="44"/>
      <c r="E960" s="38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35"/>
      <c r="R960" s="35"/>
      <c r="S960" s="35"/>
      <c r="T960" s="35"/>
      <c r="U960" s="35"/>
      <c r="V960" s="35"/>
      <c r="W960" s="35"/>
      <c r="X960" s="35"/>
      <c r="Y960" s="36"/>
      <c r="Z960" s="35"/>
      <c r="AA960" s="44"/>
      <c r="AB960" s="35"/>
    </row>
    <row r="961" spans="1:28" ht="13.5" customHeight="1">
      <c r="A961" s="35"/>
      <c r="B961" s="35"/>
      <c r="C961" s="44"/>
      <c r="D961" s="44"/>
      <c r="E961" s="38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35"/>
      <c r="R961" s="35"/>
      <c r="S961" s="35"/>
      <c r="T961" s="35"/>
      <c r="U961" s="35"/>
      <c r="V961" s="35"/>
      <c r="W961" s="35"/>
      <c r="X961" s="35"/>
      <c r="Y961" s="36"/>
      <c r="Z961" s="35"/>
      <c r="AA961" s="44"/>
      <c r="AB961" s="35"/>
    </row>
    <row r="962" spans="1:28" ht="13.5" customHeight="1">
      <c r="A962" s="35"/>
      <c r="B962" s="35"/>
      <c r="C962" s="44"/>
      <c r="D962" s="44"/>
      <c r="E962" s="38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35"/>
      <c r="R962" s="35"/>
      <c r="S962" s="35"/>
      <c r="T962" s="35"/>
      <c r="U962" s="35"/>
      <c r="V962" s="35"/>
      <c r="W962" s="35"/>
      <c r="X962" s="35"/>
      <c r="Y962" s="36"/>
      <c r="Z962" s="35"/>
      <c r="AA962" s="44"/>
      <c r="AB962" s="35"/>
    </row>
    <row r="963" spans="1:28" ht="13.5" customHeight="1">
      <c r="A963" s="35"/>
      <c r="B963" s="35"/>
      <c r="C963" s="44"/>
      <c r="D963" s="44"/>
      <c r="E963" s="38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35"/>
      <c r="R963" s="35"/>
      <c r="S963" s="35"/>
      <c r="T963" s="35"/>
      <c r="U963" s="35"/>
      <c r="V963" s="35"/>
      <c r="W963" s="35"/>
      <c r="X963" s="35"/>
      <c r="Y963" s="36"/>
      <c r="Z963" s="35"/>
      <c r="AA963" s="44"/>
      <c r="AB963" s="35"/>
    </row>
    <row r="964" spans="1:28" ht="13.5" customHeight="1">
      <c r="A964" s="35"/>
      <c r="B964" s="35"/>
      <c r="C964" s="44"/>
      <c r="D964" s="44"/>
      <c r="E964" s="38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35"/>
      <c r="R964" s="35"/>
      <c r="S964" s="35"/>
      <c r="T964" s="35"/>
      <c r="U964" s="35"/>
      <c r="V964" s="35"/>
      <c r="W964" s="35"/>
      <c r="X964" s="35"/>
      <c r="Y964" s="36"/>
      <c r="Z964" s="35"/>
      <c r="AA964" s="44"/>
      <c r="AB964" s="35"/>
    </row>
    <row r="965" spans="1:28" ht="13.5" customHeight="1">
      <c r="A965" s="35"/>
      <c r="B965" s="35"/>
      <c r="C965" s="44"/>
      <c r="D965" s="44"/>
      <c r="E965" s="38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35"/>
      <c r="R965" s="35"/>
      <c r="S965" s="35"/>
      <c r="T965" s="35"/>
      <c r="U965" s="35"/>
      <c r="V965" s="35"/>
      <c r="W965" s="35"/>
      <c r="X965" s="35"/>
      <c r="Y965" s="36"/>
      <c r="Z965" s="35"/>
      <c r="AA965" s="44"/>
      <c r="AB965" s="35"/>
    </row>
    <row r="966" spans="1:28" ht="13.5" customHeight="1">
      <c r="A966" s="35"/>
      <c r="B966" s="35"/>
      <c r="C966" s="44"/>
      <c r="D966" s="44"/>
      <c r="E966" s="38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35"/>
      <c r="R966" s="35"/>
      <c r="S966" s="35"/>
      <c r="T966" s="35"/>
      <c r="U966" s="35"/>
      <c r="V966" s="35"/>
      <c r="W966" s="35"/>
      <c r="X966" s="35"/>
      <c r="Y966" s="36"/>
      <c r="Z966" s="35"/>
      <c r="AA966" s="44"/>
      <c r="AB966" s="35"/>
    </row>
    <row r="967" spans="1:28" ht="13.5" customHeight="1">
      <c r="A967" s="35"/>
      <c r="B967" s="35"/>
      <c r="C967" s="44"/>
      <c r="D967" s="44"/>
      <c r="E967" s="38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35"/>
      <c r="R967" s="35"/>
      <c r="S967" s="35"/>
      <c r="T967" s="35"/>
      <c r="U967" s="35"/>
      <c r="V967" s="35"/>
      <c r="W967" s="35"/>
      <c r="X967" s="35"/>
      <c r="Y967" s="36"/>
      <c r="Z967" s="35"/>
      <c r="AA967" s="44"/>
      <c r="AB967" s="35"/>
    </row>
    <row r="968" spans="1:28" ht="13.5" customHeight="1">
      <c r="A968" s="35"/>
      <c r="B968" s="35"/>
      <c r="C968" s="44"/>
      <c r="D968" s="44"/>
      <c r="E968" s="38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35"/>
      <c r="R968" s="35"/>
      <c r="S968" s="35"/>
      <c r="T968" s="35"/>
      <c r="U968" s="35"/>
      <c r="V968" s="35"/>
      <c r="W968" s="35"/>
      <c r="X968" s="35"/>
      <c r="Y968" s="36"/>
      <c r="Z968" s="35"/>
      <c r="AA968" s="44"/>
      <c r="AB968" s="35"/>
    </row>
    <row r="969" spans="1:28" ht="13.5" customHeight="1">
      <c r="A969" s="35"/>
      <c r="B969" s="35"/>
      <c r="C969" s="44"/>
      <c r="D969" s="44"/>
      <c r="E969" s="38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35"/>
      <c r="R969" s="35"/>
      <c r="S969" s="35"/>
      <c r="T969" s="35"/>
      <c r="U969" s="35"/>
      <c r="V969" s="35"/>
      <c r="W969" s="35"/>
      <c r="X969" s="35"/>
      <c r="Y969" s="36"/>
      <c r="Z969" s="35"/>
      <c r="AA969" s="44"/>
      <c r="AB969" s="35"/>
    </row>
    <row r="970" spans="1:28" ht="13.5" customHeight="1">
      <c r="A970" s="35"/>
      <c r="B970" s="35"/>
      <c r="C970" s="44"/>
      <c r="D970" s="44"/>
      <c r="E970" s="38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35"/>
      <c r="R970" s="35"/>
      <c r="S970" s="35"/>
      <c r="T970" s="35"/>
      <c r="U970" s="35"/>
      <c r="V970" s="35"/>
      <c r="W970" s="35"/>
      <c r="X970" s="35"/>
      <c r="Y970" s="36"/>
      <c r="Z970" s="35"/>
      <c r="AA970" s="44"/>
      <c r="AB970" s="35"/>
    </row>
    <row r="971" spans="1:28" ht="13.5" customHeight="1">
      <c r="A971" s="35"/>
      <c r="B971" s="35"/>
      <c r="C971" s="44"/>
      <c r="D971" s="44"/>
      <c r="E971" s="38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35"/>
      <c r="R971" s="35"/>
      <c r="S971" s="35"/>
      <c r="T971" s="35"/>
      <c r="U971" s="35"/>
      <c r="V971" s="35"/>
      <c r="W971" s="35"/>
      <c r="X971" s="35"/>
      <c r="Y971" s="36"/>
      <c r="Z971" s="35"/>
      <c r="AA971" s="44"/>
      <c r="AB971" s="35"/>
    </row>
    <row r="972" spans="1:28" ht="13.5" customHeight="1">
      <c r="A972" s="35"/>
      <c r="B972" s="35"/>
      <c r="C972" s="44"/>
      <c r="D972" s="44"/>
      <c r="E972" s="38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35"/>
      <c r="R972" s="35"/>
      <c r="S972" s="35"/>
      <c r="T972" s="35"/>
      <c r="U972" s="35"/>
      <c r="V972" s="35"/>
      <c r="W972" s="35"/>
      <c r="X972" s="35"/>
      <c r="Y972" s="36"/>
      <c r="Z972" s="35"/>
      <c r="AA972" s="44"/>
      <c r="AB972" s="35"/>
    </row>
    <row r="973" spans="1:28" ht="13.5" customHeight="1">
      <c r="A973" s="35"/>
      <c r="B973" s="35"/>
      <c r="C973" s="44"/>
      <c r="D973" s="44"/>
      <c r="E973" s="38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35"/>
      <c r="R973" s="35"/>
      <c r="S973" s="35"/>
      <c r="T973" s="35"/>
      <c r="U973" s="35"/>
      <c r="V973" s="35"/>
      <c r="W973" s="35"/>
      <c r="X973" s="35"/>
      <c r="Y973" s="36"/>
      <c r="Z973" s="35"/>
      <c r="AA973" s="44"/>
      <c r="AB973" s="35"/>
    </row>
    <row r="974" spans="1:28" ht="13.5" customHeight="1">
      <c r="A974" s="35"/>
      <c r="B974" s="35"/>
      <c r="C974" s="44"/>
      <c r="D974" s="44"/>
      <c r="E974" s="38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35"/>
      <c r="R974" s="35"/>
      <c r="S974" s="35"/>
      <c r="T974" s="35"/>
      <c r="U974" s="35"/>
      <c r="V974" s="35"/>
      <c r="W974" s="35"/>
      <c r="X974" s="35"/>
      <c r="Y974" s="36"/>
      <c r="Z974" s="35"/>
      <c r="AA974" s="44"/>
      <c r="AB974" s="35"/>
    </row>
    <row r="975" spans="1:28" ht="13.5" customHeight="1">
      <c r="A975" s="35"/>
      <c r="B975" s="35"/>
      <c r="C975" s="44"/>
      <c r="D975" s="44"/>
      <c r="E975" s="38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35"/>
      <c r="R975" s="35"/>
      <c r="S975" s="35"/>
      <c r="T975" s="35"/>
      <c r="U975" s="35"/>
      <c r="V975" s="35"/>
      <c r="W975" s="35"/>
      <c r="X975" s="35"/>
      <c r="Y975" s="36"/>
      <c r="Z975" s="35"/>
      <c r="AA975" s="44"/>
      <c r="AB975" s="35"/>
    </row>
    <row r="976" spans="1:28" ht="13.5" customHeight="1">
      <c r="A976" s="35"/>
      <c r="B976" s="35"/>
      <c r="C976" s="44"/>
      <c r="D976" s="44"/>
      <c r="E976" s="38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35"/>
      <c r="R976" s="35"/>
      <c r="S976" s="35"/>
      <c r="T976" s="35"/>
      <c r="U976" s="35"/>
      <c r="V976" s="35"/>
      <c r="W976" s="35"/>
      <c r="X976" s="35"/>
      <c r="Y976" s="36"/>
      <c r="Z976" s="35"/>
      <c r="AA976" s="44"/>
      <c r="AB976" s="35"/>
    </row>
    <row r="977" spans="1:28" ht="13.5" customHeight="1">
      <c r="A977" s="35"/>
      <c r="B977" s="35"/>
      <c r="C977" s="44"/>
      <c r="D977" s="44"/>
      <c r="E977" s="38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35"/>
      <c r="R977" s="35"/>
      <c r="S977" s="35"/>
      <c r="T977" s="35"/>
      <c r="U977" s="35"/>
      <c r="V977" s="35"/>
      <c r="W977" s="35"/>
      <c r="X977" s="35"/>
      <c r="Y977" s="36"/>
      <c r="Z977" s="35"/>
      <c r="AA977" s="44"/>
      <c r="AB977" s="35"/>
    </row>
    <row r="978" spans="1:28" ht="13.5" customHeight="1">
      <c r="A978" s="35"/>
      <c r="B978" s="35"/>
      <c r="C978" s="44"/>
      <c r="D978" s="44"/>
      <c r="E978" s="38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35"/>
      <c r="R978" s="35"/>
      <c r="S978" s="35"/>
      <c r="T978" s="35"/>
      <c r="U978" s="35"/>
      <c r="V978" s="35"/>
      <c r="W978" s="35"/>
      <c r="X978" s="35"/>
      <c r="Y978" s="36"/>
      <c r="Z978" s="35"/>
      <c r="AA978" s="44"/>
      <c r="AB978" s="35"/>
    </row>
    <row r="979" spans="1:28" ht="13.5" customHeight="1">
      <c r="A979" s="35"/>
      <c r="B979" s="35"/>
      <c r="C979" s="44"/>
      <c r="D979" s="44"/>
      <c r="E979" s="38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35"/>
      <c r="R979" s="35"/>
      <c r="S979" s="35"/>
      <c r="T979" s="35"/>
      <c r="U979" s="35"/>
      <c r="V979" s="35"/>
      <c r="W979" s="35"/>
      <c r="X979" s="35"/>
      <c r="Y979" s="36"/>
      <c r="Z979" s="35"/>
      <c r="AA979" s="44"/>
      <c r="AB979" s="35"/>
    </row>
    <row r="980" spans="1:28" ht="13.5" customHeight="1">
      <c r="A980" s="35"/>
      <c r="B980" s="35"/>
      <c r="C980" s="44"/>
      <c r="D980" s="44"/>
      <c r="E980" s="38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35"/>
      <c r="R980" s="35"/>
      <c r="S980" s="35"/>
      <c r="T980" s="35"/>
      <c r="U980" s="35"/>
      <c r="V980" s="35"/>
      <c r="W980" s="35"/>
      <c r="X980" s="35"/>
      <c r="Y980" s="36"/>
      <c r="Z980" s="35"/>
      <c r="AA980" s="44"/>
      <c r="AB980" s="35"/>
    </row>
    <row r="981" spans="1:28" ht="13.5" customHeight="1">
      <c r="A981" s="35"/>
      <c r="B981" s="35"/>
      <c r="C981" s="44"/>
      <c r="D981" s="44"/>
      <c r="E981" s="38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35"/>
      <c r="R981" s="35"/>
      <c r="S981" s="35"/>
      <c r="T981" s="35"/>
      <c r="U981" s="35"/>
      <c r="V981" s="35"/>
      <c r="W981" s="35"/>
      <c r="X981" s="35"/>
      <c r="Y981" s="36"/>
      <c r="Z981" s="35"/>
      <c r="AA981" s="44"/>
      <c r="AB981" s="35"/>
    </row>
    <row r="982" spans="1:28" ht="13.5" customHeight="1">
      <c r="A982" s="35"/>
      <c r="B982" s="35"/>
      <c r="C982" s="44"/>
      <c r="D982" s="44"/>
      <c r="E982" s="38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35"/>
      <c r="R982" s="35"/>
      <c r="S982" s="35"/>
      <c r="T982" s="35"/>
      <c r="U982" s="35"/>
      <c r="V982" s="35"/>
      <c r="W982" s="35"/>
      <c r="X982" s="35"/>
      <c r="Y982" s="36"/>
      <c r="Z982" s="35"/>
      <c r="AA982" s="44"/>
      <c r="AB982" s="35"/>
    </row>
    <row r="983" spans="1:28" ht="13.5" customHeight="1">
      <c r="A983" s="35"/>
      <c r="B983" s="35"/>
      <c r="C983" s="44"/>
      <c r="D983" s="44"/>
      <c r="E983" s="38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35"/>
      <c r="R983" s="35"/>
      <c r="S983" s="35"/>
      <c r="T983" s="35"/>
      <c r="U983" s="35"/>
      <c r="V983" s="35"/>
      <c r="W983" s="35"/>
      <c r="X983" s="35"/>
      <c r="Y983" s="36"/>
      <c r="Z983" s="35"/>
      <c r="AA983" s="44"/>
      <c r="AB983" s="35"/>
    </row>
    <row r="984" spans="1:28" ht="13.5" customHeight="1">
      <c r="A984" s="35"/>
      <c r="B984" s="35"/>
      <c r="C984" s="44"/>
      <c r="D984" s="44"/>
      <c r="E984" s="38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35"/>
      <c r="R984" s="35"/>
      <c r="S984" s="35"/>
      <c r="T984" s="35"/>
      <c r="U984" s="35"/>
      <c r="V984" s="35"/>
      <c r="W984" s="35"/>
      <c r="X984" s="35"/>
      <c r="Y984" s="36"/>
      <c r="Z984" s="35"/>
      <c r="AA984" s="44"/>
      <c r="AB984" s="35"/>
    </row>
    <row r="985" spans="1:28" ht="13.5" customHeight="1">
      <c r="A985" s="35"/>
      <c r="B985" s="35"/>
      <c r="C985" s="44"/>
      <c r="D985" s="44"/>
      <c r="E985" s="38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35"/>
      <c r="R985" s="35"/>
      <c r="S985" s="35"/>
      <c r="T985" s="35"/>
      <c r="U985" s="35"/>
      <c r="V985" s="35"/>
      <c r="W985" s="35"/>
      <c r="X985" s="35"/>
      <c r="Y985" s="36"/>
      <c r="Z985" s="35"/>
      <c r="AA985" s="44"/>
      <c r="AB985" s="35"/>
    </row>
    <row r="986" spans="1:28" ht="13.5" customHeight="1">
      <c r="A986" s="35"/>
      <c r="B986" s="35"/>
      <c r="C986" s="44"/>
      <c r="D986" s="44"/>
      <c r="E986" s="38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35"/>
      <c r="R986" s="35"/>
      <c r="S986" s="35"/>
      <c r="T986" s="35"/>
      <c r="U986" s="35"/>
      <c r="V986" s="35"/>
      <c r="W986" s="35"/>
      <c r="X986" s="35"/>
      <c r="Y986" s="36"/>
      <c r="Z986" s="35"/>
      <c r="AA986" s="44"/>
      <c r="AB986" s="35"/>
    </row>
    <row r="987" spans="1:28" ht="13.5" customHeight="1">
      <c r="A987" s="35"/>
      <c r="B987" s="35"/>
      <c r="C987" s="44"/>
      <c r="D987" s="44"/>
      <c r="E987" s="38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35"/>
      <c r="R987" s="35"/>
      <c r="S987" s="35"/>
      <c r="T987" s="35"/>
      <c r="U987" s="35"/>
      <c r="V987" s="35"/>
      <c r="W987" s="35"/>
      <c r="X987" s="35"/>
      <c r="Y987" s="36"/>
      <c r="Z987" s="35"/>
      <c r="AA987" s="44"/>
      <c r="AB987" s="35"/>
    </row>
    <row r="988" spans="1:28" ht="13.5" customHeight="1">
      <c r="A988" s="35"/>
      <c r="B988" s="35"/>
      <c r="C988" s="44"/>
      <c r="D988" s="44"/>
      <c r="E988" s="38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35"/>
      <c r="R988" s="35"/>
      <c r="S988" s="35"/>
      <c r="T988" s="35"/>
      <c r="U988" s="35"/>
      <c r="V988" s="35"/>
      <c r="W988" s="35"/>
      <c r="X988" s="35"/>
      <c r="Y988" s="36"/>
      <c r="Z988" s="35"/>
      <c r="AA988" s="44"/>
      <c r="AB988" s="35"/>
    </row>
    <row r="989" spans="1:28" ht="13.5" customHeight="1">
      <c r="A989" s="35"/>
      <c r="B989" s="35"/>
      <c r="C989" s="44"/>
      <c r="D989" s="44"/>
      <c r="E989" s="38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35"/>
      <c r="R989" s="35"/>
      <c r="S989" s="35"/>
      <c r="T989" s="35"/>
      <c r="U989" s="35"/>
      <c r="V989" s="35"/>
      <c r="W989" s="35"/>
      <c r="X989" s="35"/>
      <c r="Y989" s="36"/>
      <c r="Z989" s="35"/>
      <c r="AA989" s="44"/>
      <c r="AB989" s="35"/>
    </row>
    <row r="990" spans="1:28" ht="13.5" customHeight="1">
      <c r="A990" s="35"/>
      <c r="B990" s="35"/>
      <c r="C990" s="44"/>
      <c r="D990" s="44"/>
      <c r="E990" s="38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35"/>
      <c r="R990" s="35"/>
      <c r="S990" s="35"/>
      <c r="T990" s="35"/>
      <c r="U990" s="35"/>
      <c r="V990" s="35"/>
      <c r="W990" s="35"/>
      <c r="X990" s="35"/>
      <c r="Y990" s="36"/>
      <c r="Z990" s="35"/>
      <c r="AA990" s="44"/>
      <c r="AB990" s="35"/>
    </row>
    <row r="991" spans="1:28" ht="13.5" customHeight="1">
      <c r="A991" s="35"/>
      <c r="B991" s="35"/>
      <c r="C991" s="44"/>
      <c r="D991" s="44"/>
      <c r="E991" s="38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35"/>
      <c r="R991" s="35"/>
      <c r="S991" s="35"/>
      <c r="T991" s="35"/>
      <c r="U991" s="35"/>
      <c r="V991" s="35"/>
      <c r="W991" s="35"/>
      <c r="X991" s="35"/>
      <c r="Y991" s="36"/>
      <c r="Z991" s="35"/>
      <c r="AA991" s="44"/>
      <c r="AB991" s="35"/>
    </row>
    <row r="992" spans="1:28" ht="13.5" customHeight="1">
      <c r="A992" s="35"/>
      <c r="B992" s="35"/>
      <c r="C992" s="44"/>
      <c r="D992" s="44"/>
      <c r="E992" s="38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35"/>
      <c r="R992" s="35"/>
      <c r="S992" s="35"/>
      <c r="T992" s="35"/>
      <c r="U992" s="35"/>
      <c r="V992" s="35"/>
      <c r="W992" s="35"/>
      <c r="X992" s="35"/>
      <c r="Y992" s="36"/>
      <c r="Z992" s="35"/>
      <c r="AA992" s="44"/>
      <c r="AB992" s="35"/>
    </row>
    <row r="993" spans="1:28" ht="13.5" customHeight="1">
      <c r="A993" s="35"/>
      <c r="B993" s="35"/>
      <c r="C993" s="44"/>
      <c r="D993" s="44"/>
      <c r="E993" s="38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35"/>
      <c r="R993" s="35"/>
      <c r="S993" s="35"/>
      <c r="T993" s="35"/>
      <c r="U993" s="35"/>
      <c r="V993" s="35"/>
      <c r="W993" s="35"/>
      <c r="X993" s="35"/>
      <c r="Y993" s="36"/>
      <c r="Z993" s="35"/>
      <c r="AA993" s="44"/>
      <c r="AB993" s="35"/>
    </row>
    <row r="994" spans="1:28" ht="13.5" customHeight="1">
      <c r="A994" s="35"/>
      <c r="B994" s="35"/>
      <c r="C994" s="44"/>
      <c r="D994" s="44"/>
      <c r="E994" s="38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35"/>
      <c r="R994" s="35"/>
      <c r="S994" s="35"/>
      <c r="T994" s="35"/>
      <c r="U994" s="35"/>
      <c r="V994" s="35"/>
      <c r="W994" s="35"/>
      <c r="X994" s="35"/>
      <c r="Y994" s="36"/>
      <c r="Z994" s="35"/>
      <c r="AA994" s="44"/>
      <c r="AB994" s="35"/>
    </row>
    <row r="995" spans="1:28" ht="13.5" customHeight="1">
      <c r="A995" s="35"/>
      <c r="B995" s="35"/>
      <c r="C995" s="44"/>
      <c r="D995" s="44"/>
      <c r="E995" s="38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35"/>
      <c r="R995" s="35"/>
      <c r="S995" s="35"/>
      <c r="T995" s="35"/>
      <c r="U995" s="35"/>
      <c r="V995" s="35"/>
      <c r="W995" s="35"/>
      <c r="X995" s="35"/>
      <c r="Y995" s="36"/>
      <c r="Z995" s="35"/>
      <c r="AA995" s="44"/>
      <c r="AB995" s="35"/>
    </row>
    <row r="996" spans="1:28" ht="13.5" customHeight="1">
      <c r="A996" s="35"/>
      <c r="B996" s="35"/>
      <c r="C996" s="44"/>
      <c r="D996" s="44"/>
      <c r="E996" s="38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35"/>
      <c r="R996" s="35"/>
      <c r="S996" s="35"/>
      <c r="T996" s="35"/>
      <c r="U996" s="35"/>
      <c r="V996" s="35"/>
      <c r="W996" s="35"/>
      <c r="X996" s="35"/>
      <c r="Y996" s="36"/>
      <c r="Z996" s="35"/>
      <c r="AA996" s="44"/>
      <c r="AB996" s="35"/>
    </row>
    <row r="997" spans="1:28" ht="13.5" customHeight="1">
      <c r="A997" s="35"/>
      <c r="B997" s="35"/>
      <c r="C997" s="44"/>
      <c r="D997" s="44"/>
      <c r="E997" s="38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35"/>
      <c r="R997" s="35"/>
      <c r="S997" s="35"/>
      <c r="T997" s="35"/>
      <c r="U997" s="35"/>
      <c r="V997" s="35"/>
      <c r="W997" s="35"/>
      <c r="X997" s="35"/>
      <c r="Y997" s="36"/>
      <c r="Z997" s="35"/>
      <c r="AA997" s="44"/>
      <c r="AB997" s="35"/>
    </row>
    <row r="998" spans="1:28" ht="13.5" customHeight="1">
      <c r="A998" s="35"/>
      <c r="B998" s="35"/>
      <c r="C998" s="44"/>
      <c r="D998" s="44"/>
      <c r="E998" s="38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35"/>
      <c r="R998" s="35"/>
      <c r="S998" s="35"/>
      <c r="T998" s="35"/>
      <c r="U998" s="35"/>
      <c r="V998" s="35"/>
      <c r="W998" s="35"/>
      <c r="X998" s="35"/>
      <c r="Y998" s="36"/>
      <c r="Z998" s="35"/>
      <c r="AA998" s="44"/>
      <c r="AB998" s="35"/>
    </row>
    <row r="999" spans="1:28" ht="13.5" customHeight="1">
      <c r="A999" s="35"/>
      <c r="B999" s="35"/>
      <c r="C999" s="44"/>
      <c r="D999" s="44"/>
      <c r="E999" s="38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35"/>
      <c r="R999" s="35"/>
      <c r="S999" s="35"/>
      <c r="T999" s="35"/>
      <c r="U999" s="35"/>
      <c r="V999" s="35"/>
      <c r="W999" s="35"/>
      <c r="X999" s="35"/>
      <c r="Y999" s="36"/>
      <c r="Z999" s="35"/>
      <c r="AA999" s="44"/>
      <c r="AB999" s="35"/>
    </row>
    <row r="1000" spans="1:28" ht="13.5" customHeight="1">
      <c r="A1000" s="35"/>
      <c r="B1000" s="35"/>
      <c r="C1000" s="44"/>
      <c r="D1000" s="44"/>
      <c r="E1000" s="38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35"/>
      <c r="R1000" s="35"/>
      <c r="S1000" s="35"/>
      <c r="T1000" s="35"/>
      <c r="U1000" s="35"/>
      <c r="V1000" s="35"/>
      <c r="W1000" s="35"/>
      <c r="X1000" s="35"/>
      <c r="Y1000" s="36"/>
      <c r="Z1000" s="35"/>
      <c r="AA1000" s="44"/>
      <c r="AB1000" s="35"/>
    </row>
  </sheetData>
  <hyperlinks>
    <hyperlink ref="A63" r:id="rId1" xr:uid="{00000000-0004-0000-0400-000000000000}"/>
  </hyperlinks>
  <printOptions gridLines="1"/>
  <pageMargins left="0.25" right="0.25" top="0.75" bottom="0.75" header="0" footer="0"/>
  <pageSetup fitToHeight="0" orientation="landscape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7109375" defaultRowHeight="15" customHeight="1"/>
  <cols>
    <col min="1" max="1" width="19.7109375" customWidth="1"/>
    <col min="2" max="6" width="18.28515625" customWidth="1"/>
    <col min="7" max="7" width="7.7109375" customWidth="1"/>
    <col min="8" max="26" width="8.7109375" customWidth="1"/>
  </cols>
  <sheetData>
    <row r="1" spans="1:26" ht="14.25" customHeight="1">
      <c r="A1" s="186" t="s">
        <v>373</v>
      </c>
      <c r="B1" s="202"/>
      <c r="C1" s="202"/>
      <c r="D1" s="202"/>
      <c r="E1" s="202"/>
      <c r="F1" s="202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3.5" customHeight="1">
      <c r="A2" s="30" t="s">
        <v>299</v>
      </c>
      <c r="B2" s="31" t="s">
        <v>169</v>
      </c>
      <c r="C2" s="31" t="s">
        <v>170</v>
      </c>
      <c r="D2" s="31" t="s">
        <v>171</v>
      </c>
      <c r="E2" s="31" t="s">
        <v>172</v>
      </c>
      <c r="F2" s="31" t="s">
        <v>173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3.5" customHeight="1">
      <c r="A3" s="35" t="s">
        <v>289</v>
      </c>
      <c r="B3" s="36">
        <v>33200</v>
      </c>
      <c r="C3" s="36">
        <v>28500</v>
      </c>
      <c r="D3" s="36">
        <v>18400</v>
      </c>
      <c r="E3" s="36">
        <v>2500</v>
      </c>
      <c r="F3" s="36">
        <v>7600</v>
      </c>
      <c r="G3" s="35"/>
      <c r="H3" s="42"/>
      <c r="I3" s="42"/>
      <c r="J3" s="42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3.5" customHeight="1">
      <c r="A4" s="35" t="s">
        <v>239</v>
      </c>
      <c r="B4" s="36">
        <v>4800</v>
      </c>
      <c r="C4" s="36">
        <v>1200</v>
      </c>
      <c r="D4" s="36">
        <v>1100</v>
      </c>
      <c r="E4" s="36">
        <v>400</v>
      </c>
      <c r="F4" s="36">
        <v>700</v>
      </c>
      <c r="G4" s="35"/>
      <c r="H4" s="42"/>
      <c r="I4" s="42"/>
      <c r="J4" s="42"/>
      <c r="K4" s="42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3.5" customHeight="1">
      <c r="A5" s="35" t="s">
        <v>282</v>
      </c>
      <c r="B5" s="36">
        <v>22100</v>
      </c>
      <c r="C5" s="36">
        <v>4400</v>
      </c>
      <c r="D5" s="36">
        <v>8500</v>
      </c>
      <c r="E5" s="36">
        <v>2300</v>
      </c>
      <c r="F5" s="36">
        <v>3300</v>
      </c>
      <c r="G5" s="35"/>
      <c r="H5" s="42"/>
      <c r="I5" s="42"/>
      <c r="J5" s="42"/>
      <c r="K5" s="42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3.5" customHeight="1">
      <c r="A6" s="35" t="s">
        <v>280</v>
      </c>
      <c r="B6" s="36">
        <v>22400</v>
      </c>
      <c r="C6" s="36">
        <v>9900</v>
      </c>
      <c r="D6" s="36">
        <v>10600</v>
      </c>
      <c r="E6" s="36">
        <v>2300</v>
      </c>
      <c r="F6" s="36">
        <v>5800</v>
      </c>
      <c r="G6" s="35"/>
      <c r="H6" s="42"/>
      <c r="I6" s="42"/>
      <c r="J6" s="42"/>
      <c r="K6" s="4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3.5" customHeight="1">
      <c r="A7" s="35" t="s">
        <v>241</v>
      </c>
      <c r="B7" s="36">
        <v>307800</v>
      </c>
      <c r="C7" s="36">
        <v>25600</v>
      </c>
      <c r="D7" s="36">
        <v>97300</v>
      </c>
      <c r="E7" s="36">
        <v>15900</v>
      </c>
      <c r="F7" s="36">
        <v>18300</v>
      </c>
      <c r="G7" s="35"/>
      <c r="H7" s="42"/>
      <c r="I7" s="42"/>
      <c r="J7" s="42"/>
      <c r="K7" s="42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3.5" customHeight="1">
      <c r="A8" s="35" t="s">
        <v>292</v>
      </c>
      <c r="B8" s="36">
        <v>30800</v>
      </c>
      <c r="C8" s="36">
        <v>7100</v>
      </c>
      <c r="D8" s="36">
        <v>15700</v>
      </c>
      <c r="E8" s="36">
        <v>1800</v>
      </c>
      <c r="F8" s="36">
        <v>2600</v>
      </c>
      <c r="G8" s="35"/>
      <c r="H8" s="42"/>
      <c r="I8" s="42"/>
      <c r="J8" s="42"/>
      <c r="K8" s="42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3.5" customHeight="1">
      <c r="A9" s="35" t="s">
        <v>273</v>
      </c>
      <c r="B9" s="36">
        <v>37900</v>
      </c>
      <c r="C9" s="36">
        <v>12300</v>
      </c>
      <c r="D9" s="36">
        <v>22400</v>
      </c>
      <c r="E9" s="36">
        <v>2100</v>
      </c>
      <c r="F9" s="36">
        <v>1800</v>
      </c>
      <c r="G9" s="35"/>
      <c r="H9" s="42"/>
      <c r="I9" s="42"/>
      <c r="J9" s="42"/>
      <c r="K9" s="42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3.5" customHeight="1">
      <c r="A10" s="35" t="s">
        <v>251</v>
      </c>
      <c r="B10" s="36">
        <v>5000</v>
      </c>
      <c r="C10" s="36">
        <v>1900</v>
      </c>
      <c r="D10" s="36">
        <v>4400</v>
      </c>
      <c r="E10" s="36">
        <v>700</v>
      </c>
      <c r="F10" s="36">
        <v>1300</v>
      </c>
      <c r="G10" s="35"/>
      <c r="H10" s="42"/>
      <c r="I10" s="42"/>
      <c r="J10" s="42"/>
      <c r="K10" s="42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3.5" customHeight="1">
      <c r="A11" s="35" t="s">
        <v>243</v>
      </c>
      <c r="B11" s="36">
        <v>12200</v>
      </c>
      <c r="C11" s="36">
        <v>6200</v>
      </c>
      <c r="D11" s="36">
        <v>9200</v>
      </c>
      <c r="E11" s="36">
        <v>500</v>
      </c>
      <c r="F11" s="36">
        <v>0</v>
      </c>
      <c r="G11" s="35"/>
      <c r="H11" s="42"/>
      <c r="I11" s="42"/>
      <c r="J11" s="42"/>
      <c r="K11" s="42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3.5" customHeight="1">
      <c r="A12" s="35" t="s">
        <v>281</v>
      </c>
      <c r="B12" s="36">
        <v>103900</v>
      </c>
      <c r="C12" s="36">
        <v>24500</v>
      </c>
      <c r="D12" s="36">
        <v>40200</v>
      </c>
      <c r="E12" s="36">
        <v>9000</v>
      </c>
      <c r="F12" s="36">
        <v>12300</v>
      </c>
      <c r="G12" s="35"/>
      <c r="H12" s="42"/>
      <c r="I12" s="42"/>
      <c r="J12" s="42"/>
      <c r="K12" s="42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3.5" customHeight="1">
      <c r="A13" s="35" t="s">
        <v>283</v>
      </c>
      <c r="B13" s="36">
        <v>57600</v>
      </c>
      <c r="C13" s="36">
        <v>27500</v>
      </c>
      <c r="D13" s="36">
        <v>31800</v>
      </c>
      <c r="E13" s="36">
        <v>3300</v>
      </c>
      <c r="F13" s="36">
        <v>8300</v>
      </c>
      <c r="G13" s="35"/>
      <c r="H13" s="42"/>
      <c r="I13" s="42"/>
      <c r="J13" s="42"/>
      <c r="K13" s="42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3.5" customHeight="1">
      <c r="A14" s="35" t="s">
        <v>247</v>
      </c>
      <c r="B14" s="36">
        <v>10300</v>
      </c>
      <c r="C14" s="36">
        <v>4800</v>
      </c>
      <c r="D14" s="36">
        <v>3000</v>
      </c>
      <c r="E14" s="36">
        <v>800</v>
      </c>
      <c r="F14" s="36">
        <v>900</v>
      </c>
      <c r="G14" s="35"/>
      <c r="H14" s="42"/>
      <c r="I14" s="42"/>
      <c r="J14" s="42"/>
      <c r="K14" s="42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3.5" customHeight="1">
      <c r="A15" s="35" t="s">
        <v>262</v>
      </c>
      <c r="B15" s="36">
        <v>6500</v>
      </c>
      <c r="C15" s="36">
        <v>700</v>
      </c>
      <c r="D15" s="36">
        <v>3500</v>
      </c>
      <c r="E15" s="36">
        <v>500</v>
      </c>
      <c r="F15" s="36">
        <v>3500</v>
      </c>
      <c r="G15" s="35"/>
      <c r="H15" s="42"/>
      <c r="I15" s="42"/>
      <c r="J15" s="42"/>
      <c r="K15" s="42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3.5" customHeight="1">
      <c r="A16" s="35" t="s">
        <v>257</v>
      </c>
      <c r="B16" s="36">
        <v>97900</v>
      </c>
      <c r="C16" s="36">
        <v>38700</v>
      </c>
      <c r="D16" s="36">
        <v>60900</v>
      </c>
      <c r="E16" s="36">
        <v>6900</v>
      </c>
      <c r="F16" s="36">
        <v>6800</v>
      </c>
      <c r="G16" s="35"/>
      <c r="H16" s="42"/>
      <c r="I16" s="42"/>
      <c r="J16" s="42"/>
      <c r="K16" s="42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3.5" customHeight="1">
      <c r="A17" s="35" t="s">
        <v>270</v>
      </c>
      <c r="B17" s="36">
        <v>37900</v>
      </c>
      <c r="C17" s="36">
        <v>10900</v>
      </c>
      <c r="D17" s="36">
        <v>28000</v>
      </c>
      <c r="E17" s="36">
        <v>2900</v>
      </c>
      <c r="F17" s="36">
        <v>7200</v>
      </c>
      <c r="G17" s="35"/>
      <c r="H17" s="42"/>
      <c r="I17" s="42"/>
      <c r="J17" s="42"/>
      <c r="K17" s="42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3.5" customHeight="1">
      <c r="A18" s="35" t="s">
        <v>272</v>
      </c>
      <c r="B18" s="36">
        <v>20100</v>
      </c>
      <c r="C18" s="36">
        <v>3800</v>
      </c>
      <c r="D18" s="36">
        <v>10900</v>
      </c>
      <c r="E18" s="36">
        <v>1200</v>
      </c>
      <c r="F18" s="36">
        <v>5900</v>
      </c>
      <c r="G18" s="35"/>
      <c r="H18" s="42"/>
      <c r="I18" s="42"/>
      <c r="J18" s="42"/>
      <c r="K18" s="42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3.5" customHeight="1">
      <c r="A19" s="35" t="s">
        <v>263</v>
      </c>
      <c r="B19" s="36">
        <v>11000</v>
      </c>
      <c r="C19" s="36">
        <v>7800</v>
      </c>
      <c r="D19" s="36">
        <v>10200</v>
      </c>
      <c r="E19" s="36">
        <v>1000</v>
      </c>
      <c r="F19" s="36">
        <v>3600</v>
      </c>
      <c r="G19" s="35"/>
      <c r="H19" s="42"/>
      <c r="I19" s="42"/>
      <c r="J19" s="42"/>
      <c r="K19" s="42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3.5" customHeight="1">
      <c r="A20" s="35" t="s">
        <v>287</v>
      </c>
      <c r="B20" s="36">
        <v>31800</v>
      </c>
      <c r="C20" s="36">
        <v>20100</v>
      </c>
      <c r="D20" s="36">
        <v>21300</v>
      </c>
      <c r="E20" s="36">
        <v>2000</v>
      </c>
      <c r="F20" s="36">
        <v>6200</v>
      </c>
      <c r="G20" s="35"/>
      <c r="H20" s="42"/>
      <c r="I20" s="42"/>
      <c r="J20" s="42"/>
      <c r="K20" s="42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3.5" customHeight="1">
      <c r="A21" s="35" t="s">
        <v>248</v>
      </c>
      <c r="B21" s="36">
        <v>47100</v>
      </c>
      <c r="C21" s="36">
        <v>16400</v>
      </c>
      <c r="D21" s="36">
        <v>14500</v>
      </c>
      <c r="E21" s="36">
        <v>2800</v>
      </c>
      <c r="F21" s="36">
        <v>7700</v>
      </c>
      <c r="G21" s="35"/>
      <c r="H21" s="42"/>
      <c r="I21" s="42"/>
      <c r="J21" s="42"/>
      <c r="K21" s="42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3.5" customHeight="1">
      <c r="A22" s="35" t="s">
        <v>264</v>
      </c>
      <c r="B22" s="36">
        <v>11700</v>
      </c>
      <c r="C22" s="36">
        <v>3800</v>
      </c>
      <c r="D22" s="36">
        <v>7800</v>
      </c>
      <c r="E22" s="36">
        <v>900</v>
      </c>
      <c r="F22" s="36">
        <v>6000</v>
      </c>
      <c r="G22" s="35"/>
      <c r="H22" s="42"/>
      <c r="I22" s="42"/>
      <c r="J22" s="42"/>
      <c r="K22" s="42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3.5" customHeight="1">
      <c r="A23" s="35" t="s">
        <v>274</v>
      </c>
      <c r="B23" s="36">
        <v>48200</v>
      </c>
      <c r="C23" s="36">
        <v>10000</v>
      </c>
      <c r="D23" s="36">
        <v>26100</v>
      </c>
      <c r="E23" s="36">
        <v>4300</v>
      </c>
      <c r="F23" s="36">
        <v>3000</v>
      </c>
      <c r="G23" s="35"/>
      <c r="H23" s="42"/>
      <c r="I23" s="42"/>
      <c r="J23" s="42"/>
      <c r="K23" s="42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customHeight="1">
      <c r="A24" s="35" t="s">
        <v>260</v>
      </c>
      <c r="B24" s="36">
        <v>87200</v>
      </c>
      <c r="C24" s="36">
        <v>31000</v>
      </c>
      <c r="D24" s="36">
        <v>56900</v>
      </c>
      <c r="E24" s="36">
        <v>4700</v>
      </c>
      <c r="F24" s="36">
        <v>1600</v>
      </c>
      <c r="G24" s="35"/>
      <c r="H24" s="42"/>
      <c r="I24" s="42"/>
      <c r="J24" s="42"/>
      <c r="K24" s="42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3.5" customHeight="1">
      <c r="A25" s="35" t="s">
        <v>266</v>
      </c>
      <c r="B25" s="36">
        <v>53900</v>
      </c>
      <c r="C25" s="36">
        <v>18800</v>
      </c>
      <c r="D25" s="36">
        <v>52800</v>
      </c>
      <c r="E25" s="36">
        <v>3700</v>
      </c>
      <c r="F25" s="36">
        <v>9200</v>
      </c>
      <c r="G25" s="35"/>
      <c r="H25" s="42"/>
      <c r="I25" s="42"/>
      <c r="J25" s="42"/>
      <c r="K25" s="42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3.5" customHeight="1">
      <c r="A26" s="35" t="s">
        <v>275</v>
      </c>
      <c r="B26" s="36">
        <v>31200</v>
      </c>
      <c r="C26" s="36">
        <v>15100</v>
      </c>
      <c r="D26" s="36">
        <v>31800</v>
      </c>
      <c r="E26" s="36">
        <v>3000</v>
      </c>
      <c r="F26" s="36">
        <v>6100</v>
      </c>
      <c r="G26" s="35"/>
      <c r="H26" s="42"/>
      <c r="I26" s="42"/>
      <c r="J26" s="42"/>
      <c r="K26" s="42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3.5" customHeight="1">
      <c r="A27" s="35" t="s">
        <v>285</v>
      </c>
      <c r="B27" s="36">
        <v>25600</v>
      </c>
      <c r="C27" s="36">
        <v>8000</v>
      </c>
      <c r="D27" s="36">
        <v>17200</v>
      </c>
      <c r="E27" s="36">
        <v>1400</v>
      </c>
      <c r="F27" s="36">
        <v>9100</v>
      </c>
      <c r="G27" s="35"/>
      <c r="H27" s="42"/>
      <c r="I27" s="42"/>
      <c r="J27" s="42"/>
      <c r="K27" s="42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3.5" customHeight="1">
      <c r="A28" s="35" t="s">
        <v>290</v>
      </c>
      <c r="B28" s="36">
        <v>39700</v>
      </c>
      <c r="C28" s="36">
        <v>15100</v>
      </c>
      <c r="D28" s="36">
        <v>23200</v>
      </c>
      <c r="E28" s="36">
        <v>4000</v>
      </c>
      <c r="F28" s="36">
        <v>8100</v>
      </c>
      <c r="G28" s="35"/>
      <c r="H28" s="42"/>
      <c r="I28" s="42"/>
      <c r="J28" s="42"/>
      <c r="K28" s="42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3.5" customHeight="1">
      <c r="A29" s="35" t="s">
        <v>249</v>
      </c>
      <c r="B29" s="36">
        <v>5700</v>
      </c>
      <c r="C29" s="36">
        <v>1600</v>
      </c>
      <c r="D29" s="36">
        <v>3700</v>
      </c>
      <c r="E29" s="36">
        <v>600</v>
      </c>
      <c r="F29" s="36">
        <v>1700</v>
      </c>
      <c r="G29" s="35"/>
      <c r="H29" s="42"/>
      <c r="I29" s="42"/>
      <c r="J29" s="42"/>
      <c r="K29" s="42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3.5" customHeight="1">
      <c r="A30" s="35" t="s">
        <v>276</v>
      </c>
      <c r="B30" s="36">
        <v>11300</v>
      </c>
      <c r="C30" s="36">
        <v>6700</v>
      </c>
      <c r="D30" s="36">
        <v>5400</v>
      </c>
      <c r="E30" s="36">
        <v>900</v>
      </c>
      <c r="F30" s="36">
        <v>1900</v>
      </c>
      <c r="G30" s="35"/>
      <c r="H30" s="42"/>
      <c r="I30" s="42"/>
      <c r="J30" s="42"/>
      <c r="K30" s="42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3.5" customHeight="1">
      <c r="A31" s="35" t="s">
        <v>278</v>
      </c>
      <c r="B31" s="36">
        <v>15500</v>
      </c>
      <c r="C31" s="36">
        <v>2800</v>
      </c>
      <c r="D31" s="36">
        <v>3300</v>
      </c>
      <c r="E31" s="36">
        <v>700</v>
      </c>
      <c r="F31" s="36">
        <v>1600</v>
      </c>
      <c r="G31" s="35"/>
      <c r="H31" s="42"/>
      <c r="I31" s="42"/>
      <c r="J31" s="42"/>
      <c r="K31" s="42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3.5" customHeight="1">
      <c r="A32" s="35" t="s">
        <v>250</v>
      </c>
      <c r="B32" s="36">
        <v>9900</v>
      </c>
      <c r="C32" s="36">
        <v>3700</v>
      </c>
      <c r="D32" s="36">
        <v>5600</v>
      </c>
      <c r="E32" s="36">
        <v>1200</v>
      </c>
      <c r="F32" s="36">
        <v>2000</v>
      </c>
      <c r="G32" s="35"/>
      <c r="H32" s="42"/>
      <c r="I32" s="42"/>
      <c r="J32" s="42"/>
      <c r="K32" s="42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3.5" customHeight="1">
      <c r="A33" s="35" t="s">
        <v>269</v>
      </c>
      <c r="B33" s="36">
        <v>75400</v>
      </c>
      <c r="C33" s="36">
        <v>27400</v>
      </c>
      <c r="D33" s="36">
        <v>46600</v>
      </c>
      <c r="E33" s="36">
        <v>4600</v>
      </c>
      <c r="F33" s="36">
        <v>2100</v>
      </c>
      <c r="G33" s="35"/>
      <c r="H33" s="42"/>
      <c r="I33" s="42"/>
      <c r="J33" s="42"/>
      <c r="K33" s="42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3.5" customHeight="1">
      <c r="A34" s="35" t="s">
        <v>279</v>
      </c>
      <c r="B34" s="36">
        <v>12100</v>
      </c>
      <c r="C34" s="36">
        <v>3700</v>
      </c>
      <c r="D34" s="36">
        <v>5300</v>
      </c>
      <c r="E34" s="36">
        <v>900</v>
      </c>
      <c r="F34" s="36">
        <v>3100</v>
      </c>
      <c r="G34" s="35"/>
      <c r="H34" s="42"/>
      <c r="I34" s="42"/>
      <c r="J34" s="42"/>
      <c r="K34" s="42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3.5" customHeight="1">
      <c r="A35" s="35" t="s">
        <v>261</v>
      </c>
      <c r="B35" s="36">
        <v>232000</v>
      </c>
      <c r="C35" s="36">
        <v>187900</v>
      </c>
      <c r="D35" s="36">
        <v>97400</v>
      </c>
      <c r="E35" s="36">
        <v>14800</v>
      </c>
      <c r="F35" s="36">
        <v>5400</v>
      </c>
      <c r="G35" s="35"/>
      <c r="H35" s="42"/>
      <c r="I35" s="42"/>
      <c r="J35" s="42"/>
      <c r="K35" s="42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3.5" customHeight="1">
      <c r="A36" s="35" t="s">
        <v>271</v>
      </c>
      <c r="B36" s="36">
        <v>58600</v>
      </c>
      <c r="C36" s="36">
        <v>23500</v>
      </c>
      <c r="D36" s="36">
        <v>25600</v>
      </c>
      <c r="E36" s="36">
        <v>4600</v>
      </c>
      <c r="F36" s="36">
        <v>16600</v>
      </c>
      <c r="G36" s="35"/>
      <c r="H36" s="42"/>
      <c r="I36" s="42"/>
      <c r="J36" s="42"/>
      <c r="K36" s="42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3.5" customHeight="1">
      <c r="A37" s="35" t="s">
        <v>293</v>
      </c>
      <c r="B37" s="36">
        <v>6900</v>
      </c>
      <c r="C37" s="36">
        <v>1300</v>
      </c>
      <c r="D37" s="36">
        <v>2200</v>
      </c>
      <c r="E37" s="36">
        <v>200</v>
      </c>
      <c r="F37" s="36">
        <v>1300</v>
      </c>
      <c r="G37" s="35"/>
      <c r="H37" s="42"/>
      <c r="I37" s="42"/>
      <c r="J37" s="42"/>
      <c r="K37" s="42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3.5" customHeight="1">
      <c r="A38" s="35" t="s">
        <v>268</v>
      </c>
      <c r="B38" s="36">
        <v>92000</v>
      </c>
      <c r="C38" s="36">
        <v>37000</v>
      </c>
      <c r="D38" s="36">
        <v>70000</v>
      </c>
      <c r="E38" s="36">
        <v>8100</v>
      </c>
      <c r="F38" s="36">
        <v>8400</v>
      </c>
      <c r="G38" s="35"/>
      <c r="H38" s="42"/>
      <c r="I38" s="42"/>
      <c r="J38" s="42"/>
      <c r="K38" s="42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3.5" customHeight="1">
      <c r="A39" s="35" t="s">
        <v>286</v>
      </c>
      <c r="B39" s="36">
        <v>23300</v>
      </c>
      <c r="C39" s="36">
        <v>10700</v>
      </c>
      <c r="D39" s="36">
        <v>11800</v>
      </c>
      <c r="E39" s="36">
        <v>1700</v>
      </c>
      <c r="F39" s="36">
        <v>4800</v>
      </c>
      <c r="G39" s="35"/>
      <c r="H39" s="42"/>
      <c r="I39" s="42"/>
      <c r="J39" s="42"/>
      <c r="K39" s="42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3.5" customHeight="1">
      <c r="A40" s="35" t="s">
        <v>258</v>
      </c>
      <c r="B40" s="36">
        <v>35300</v>
      </c>
      <c r="C40" s="36">
        <v>3000</v>
      </c>
      <c r="D40" s="36">
        <v>9200</v>
      </c>
      <c r="E40" s="36">
        <v>1900</v>
      </c>
      <c r="F40" s="36">
        <v>4700</v>
      </c>
      <c r="G40" s="35"/>
      <c r="H40" s="42"/>
      <c r="I40" s="42"/>
      <c r="J40" s="42"/>
      <c r="K40" s="42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3.5" customHeight="1">
      <c r="A41" s="35" t="s">
        <v>295</v>
      </c>
      <c r="B41" s="36">
        <v>76200</v>
      </c>
      <c r="C41" s="36">
        <v>55200</v>
      </c>
      <c r="D41" s="36">
        <v>58100</v>
      </c>
      <c r="E41" s="36">
        <v>7000</v>
      </c>
      <c r="F41" s="36">
        <v>6600</v>
      </c>
      <c r="G41" s="35"/>
      <c r="H41" s="42"/>
      <c r="I41" s="42"/>
      <c r="J41" s="42"/>
      <c r="K41" s="42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3.5" customHeight="1">
      <c r="A42" s="35" t="s">
        <v>284</v>
      </c>
      <c r="B42" s="36">
        <v>9100</v>
      </c>
      <c r="C42" s="36">
        <v>8700</v>
      </c>
      <c r="D42" s="36">
        <v>15700</v>
      </c>
      <c r="E42" s="36">
        <v>1700</v>
      </c>
      <c r="F42" s="36">
        <v>400</v>
      </c>
      <c r="G42" s="35"/>
      <c r="H42" s="42"/>
      <c r="I42" s="42"/>
      <c r="J42" s="42"/>
      <c r="K42" s="42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3.5" customHeight="1">
      <c r="A43" s="35" t="s">
        <v>259</v>
      </c>
      <c r="B43" s="36">
        <v>26000</v>
      </c>
      <c r="C43" s="36">
        <v>12000</v>
      </c>
      <c r="D43" s="36">
        <v>17900</v>
      </c>
      <c r="E43" s="36">
        <v>2700</v>
      </c>
      <c r="F43" s="36">
        <v>6700</v>
      </c>
      <c r="G43" s="35"/>
      <c r="H43" s="42"/>
      <c r="I43" s="42"/>
      <c r="J43" s="42"/>
      <c r="K43" s="42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3.5" customHeight="1">
      <c r="A44" s="35" t="s">
        <v>265</v>
      </c>
      <c r="B44" s="36">
        <v>5400</v>
      </c>
      <c r="C44" s="36">
        <v>1400</v>
      </c>
      <c r="D44" s="36">
        <v>4500</v>
      </c>
      <c r="E44" s="36">
        <v>300</v>
      </c>
      <c r="F44" s="36">
        <v>3200</v>
      </c>
      <c r="G44" s="35"/>
      <c r="H44" s="42"/>
      <c r="I44" s="42"/>
      <c r="J44" s="42"/>
      <c r="K44" s="42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3.5" customHeight="1">
      <c r="A45" s="35" t="s">
        <v>288</v>
      </c>
      <c r="B45" s="36">
        <v>36000</v>
      </c>
      <c r="C45" s="36">
        <v>21400</v>
      </c>
      <c r="D45" s="36">
        <v>35400</v>
      </c>
      <c r="E45" s="36">
        <v>3300</v>
      </c>
      <c r="F45" s="36">
        <v>7000</v>
      </c>
      <c r="G45" s="35"/>
      <c r="H45" s="42"/>
      <c r="I45" s="42"/>
      <c r="J45" s="42"/>
      <c r="K45" s="42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3.5" customHeight="1">
      <c r="A46" s="35" t="s">
        <v>256</v>
      </c>
      <c r="B46" s="36">
        <v>147800</v>
      </c>
      <c r="C46" s="36">
        <v>39300</v>
      </c>
      <c r="D46" s="36">
        <v>53600</v>
      </c>
      <c r="E46" s="36">
        <v>7400</v>
      </c>
      <c r="F46" s="36">
        <v>13700</v>
      </c>
      <c r="G46" s="35"/>
      <c r="H46" s="42"/>
      <c r="I46" s="42"/>
      <c r="J46" s="42"/>
      <c r="K46" s="42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3.5" customHeight="1">
      <c r="A47" s="35" t="s">
        <v>252</v>
      </c>
      <c r="B47" s="36">
        <v>10900</v>
      </c>
      <c r="C47" s="36">
        <v>1500</v>
      </c>
      <c r="D47" s="36">
        <v>4100</v>
      </c>
      <c r="E47" s="36">
        <v>700</v>
      </c>
      <c r="F47" s="36">
        <v>1700</v>
      </c>
      <c r="G47" s="35"/>
      <c r="H47" s="42"/>
      <c r="I47" s="42"/>
      <c r="J47" s="42"/>
      <c r="K47" s="42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3.5" customHeight="1">
      <c r="A48" s="35" t="s">
        <v>253</v>
      </c>
      <c r="B48" s="36">
        <v>7300</v>
      </c>
      <c r="C48" s="36">
        <v>500</v>
      </c>
      <c r="D48" s="36">
        <v>3300</v>
      </c>
      <c r="E48" s="36">
        <v>300</v>
      </c>
      <c r="F48" s="36">
        <v>1400</v>
      </c>
      <c r="G48" s="35"/>
      <c r="H48" s="42"/>
      <c r="I48" s="42"/>
      <c r="J48" s="42"/>
      <c r="K48" s="42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3.5" customHeight="1">
      <c r="A49" s="35" t="s">
        <v>267</v>
      </c>
      <c r="B49" s="36">
        <v>48100</v>
      </c>
      <c r="C49" s="36">
        <v>13600</v>
      </c>
      <c r="D49" s="36">
        <v>29200</v>
      </c>
      <c r="E49" s="36">
        <v>2900</v>
      </c>
      <c r="F49" s="36">
        <v>6800</v>
      </c>
      <c r="G49" s="35"/>
      <c r="H49" s="42"/>
      <c r="I49" s="42"/>
      <c r="J49" s="42"/>
      <c r="K49" s="42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3.5" customHeight="1">
      <c r="A50" s="35" t="s">
        <v>291</v>
      </c>
      <c r="B50" s="36">
        <v>55900</v>
      </c>
      <c r="C50" s="36">
        <v>10500</v>
      </c>
      <c r="D50" s="36">
        <v>14400</v>
      </c>
      <c r="E50" s="36">
        <v>3000</v>
      </c>
      <c r="F50" s="36">
        <v>6000</v>
      </c>
      <c r="G50" s="35"/>
      <c r="H50" s="42"/>
      <c r="I50" s="42"/>
      <c r="J50" s="42"/>
      <c r="K50" s="42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3.5" customHeight="1">
      <c r="A51" s="35" t="s">
        <v>296</v>
      </c>
      <c r="B51" s="36">
        <v>14200</v>
      </c>
      <c r="C51" s="36">
        <v>6000</v>
      </c>
      <c r="D51" s="36">
        <v>10200</v>
      </c>
      <c r="E51" s="36">
        <v>600</v>
      </c>
      <c r="F51" s="36">
        <v>4100</v>
      </c>
      <c r="G51" s="35"/>
      <c r="H51" s="42"/>
      <c r="I51" s="42"/>
      <c r="J51" s="42"/>
      <c r="K51" s="42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3.5" customHeight="1">
      <c r="A52" s="35" t="s">
        <v>277</v>
      </c>
      <c r="B52" s="36">
        <v>26700</v>
      </c>
      <c r="C52" s="36">
        <v>10200</v>
      </c>
      <c r="D52" s="36">
        <v>29600</v>
      </c>
      <c r="E52" s="36">
        <v>2100</v>
      </c>
      <c r="F52" s="36">
        <v>5400</v>
      </c>
      <c r="G52" s="35"/>
      <c r="H52" s="42"/>
      <c r="I52" s="42"/>
      <c r="J52" s="42"/>
      <c r="K52" s="42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3.5" customHeight="1">
      <c r="A53" s="35" t="s">
        <v>255</v>
      </c>
      <c r="B53" s="36">
        <v>2600</v>
      </c>
      <c r="C53" s="36">
        <v>600</v>
      </c>
      <c r="D53" s="36">
        <v>1900</v>
      </c>
      <c r="E53" s="36">
        <v>200</v>
      </c>
      <c r="F53" s="36">
        <v>1100</v>
      </c>
      <c r="G53" s="35"/>
      <c r="H53" s="42"/>
      <c r="I53" s="42"/>
      <c r="J53" s="42"/>
      <c r="K53" s="42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3.5" customHeight="1">
      <c r="A54" s="35"/>
      <c r="B54" s="36"/>
      <c r="C54" s="36"/>
      <c r="D54" s="36"/>
      <c r="E54" s="36"/>
      <c r="F54" s="36"/>
      <c r="G54" s="35"/>
      <c r="H54" s="42"/>
      <c r="I54" s="42"/>
      <c r="J54" s="42"/>
      <c r="K54" s="42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3.5" customHeight="1">
      <c r="A55" s="35" t="s">
        <v>356</v>
      </c>
      <c r="B55" s="36">
        <v>2276400</v>
      </c>
      <c r="C55" s="36">
        <v>896700</v>
      </c>
      <c r="D55" s="36">
        <v>1210600</v>
      </c>
      <c r="E55" s="36">
        <v>154500</v>
      </c>
      <c r="F55" s="36">
        <v>268900</v>
      </c>
      <c r="G55" s="35"/>
      <c r="H55" s="42"/>
      <c r="I55" s="42"/>
      <c r="J55" s="42"/>
      <c r="K55" s="42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3.5" customHeight="1">
      <c r="A56" s="54"/>
      <c r="B56" s="36"/>
      <c r="C56" s="36"/>
      <c r="D56" s="36"/>
      <c r="E56" s="36"/>
      <c r="F56" s="36"/>
      <c r="G56" s="35"/>
      <c r="H56" s="42"/>
      <c r="I56" s="42"/>
      <c r="J56" s="42"/>
      <c r="K56" s="42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3.5" customHeight="1">
      <c r="A57" s="35"/>
      <c r="B57" s="36"/>
      <c r="C57" s="44"/>
      <c r="D57" s="44"/>
      <c r="E57" s="44"/>
      <c r="F57" s="4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47.25" customHeight="1">
      <c r="A58" s="57" t="s">
        <v>357</v>
      </c>
      <c r="B58" s="187" t="s">
        <v>374</v>
      </c>
      <c r="C58" s="202"/>
      <c r="D58" s="202"/>
      <c r="E58" s="202"/>
      <c r="F58" s="202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3.5" customHeight="1">
      <c r="A59" s="35"/>
      <c r="B59" s="35"/>
      <c r="C59" s="44"/>
      <c r="D59" s="44"/>
      <c r="E59" s="44"/>
      <c r="F59" s="4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3.5" customHeight="1">
      <c r="A60" s="54" t="s">
        <v>371</v>
      </c>
      <c r="B60" s="35"/>
      <c r="C60" s="44"/>
      <c r="D60" s="44"/>
      <c r="E60" s="44"/>
      <c r="F60" s="4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3.5" customHeight="1">
      <c r="A61" s="56" t="s">
        <v>372</v>
      </c>
      <c r="B61" s="35"/>
      <c r="C61" s="44"/>
      <c r="D61" s="44"/>
      <c r="E61" s="44"/>
      <c r="F61" s="4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3.5" customHeight="1">
      <c r="A62" s="35"/>
      <c r="B62" s="35"/>
      <c r="C62" s="44"/>
      <c r="D62" s="44"/>
      <c r="E62" s="44"/>
      <c r="F62" s="4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3.5" customHeight="1">
      <c r="A63" s="35"/>
      <c r="B63" s="44"/>
      <c r="C63" s="44"/>
      <c r="D63" s="44"/>
      <c r="E63" s="44"/>
      <c r="F63" s="4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3.5" customHeight="1">
      <c r="A64" s="35"/>
      <c r="B64" s="44"/>
      <c r="C64" s="44"/>
      <c r="D64" s="44"/>
      <c r="E64" s="44"/>
      <c r="F64" s="4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3.5" customHeight="1">
      <c r="A65" s="35"/>
      <c r="B65" s="44"/>
      <c r="C65" s="44"/>
      <c r="D65" s="44"/>
      <c r="E65" s="44"/>
      <c r="F65" s="4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3.5" customHeight="1">
      <c r="A66" s="35"/>
      <c r="B66" s="44"/>
      <c r="C66" s="44"/>
      <c r="D66" s="44"/>
      <c r="E66" s="44"/>
      <c r="F66" s="4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3.5" customHeight="1">
      <c r="A67" s="35"/>
      <c r="B67" s="44"/>
      <c r="C67" s="44"/>
      <c r="D67" s="44"/>
      <c r="E67" s="44"/>
      <c r="F67" s="4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3.5" customHeight="1">
      <c r="A68" s="35"/>
      <c r="B68" s="44"/>
      <c r="C68" s="44"/>
      <c r="D68" s="44"/>
      <c r="E68" s="44"/>
      <c r="F68" s="4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3.5" customHeight="1">
      <c r="A69" s="35"/>
      <c r="B69" s="44"/>
      <c r="C69" s="44"/>
      <c r="D69" s="44"/>
      <c r="E69" s="44"/>
      <c r="F69" s="4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3.5" customHeight="1">
      <c r="A70" s="35"/>
      <c r="B70" s="44"/>
      <c r="C70" s="44"/>
      <c r="D70" s="44"/>
      <c r="E70" s="44"/>
      <c r="F70" s="4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3.5" customHeight="1">
      <c r="A71" s="35"/>
      <c r="B71" s="44"/>
      <c r="C71" s="44"/>
      <c r="D71" s="44"/>
      <c r="E71" s="44"/>
      <c r="F71" s="4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3.5" customHeight="1">
      <c r="A72" s="35"/>
      <c r="B72" s="44"/>
      <c r="C72" s="44"/>
      <c r="D72" s="44"/>
      <c r="E72" s="44"/>
      <c r="F72" s="4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3.5" customHeight="1">
      <c r="A73" s="35"/>
      <c r="B73" s="44"/>
      <c r="C73" s="44"/>
      <c r="D73" s="44"/>
      <c r="E73" s="44"/>
      <c r="F73" s="4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3.5" customHeight="1">
      <c r="A74" s="35"/>
      <c r="B74" s="44"/>
      <c r="C74" s="44"/>
      <c r="D74" s="44"/>
      <c r="E74" s="44"/>
      <c r="F74" s="4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3.5" customHeight="1">
      <c r="A75" s="35"/>
      <c r="B75" s="44"/>
      <c r="C75" s="44"/>
      <c r="D75" s="44"/>
      <c r="E75" s="44"/>
      <c r="F75" s="4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3.5" customHeight="1">
      <c r="A76" s="35"/>
      <c r="B76" s="44"/>
      <c r="C76" s="44"/>
      <c r="D76" s="44"/>
      <c r="E76" s="44"/>
      <c r="F76" s="4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3.5" customHeight="1">
      <c r="A77" s="35"/>
      <c r="B77" s="44"/>
      <c r="C77" s="44"/>
      <c r="D77" s="44"/>
      <c r="E77" s="44"/>
      <c r="F77" s="4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3.5" customHeight="1">
      <c r="A78" s="35"/>
      <c r="B78" s="44"/>
      <c r="C78" s="44"/>
      <c r="D78" s="44"/>
      <c r="E78" s="44"/>
      <c r="F78" s="4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3.5" customHeight="1">
      <c r="A79" s="35"/>
      <c r="B79" s="44"/>
      <c r="C79" s="44"/>
      <c r="D79" s="44"/>
      <c r="E79" s="44"/>
      <c r="F79" s="4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3.5" customHeight="1">
      <c r="A80" s="35"/>
      <c r="B80" s="44"/>
      <c r="C80" s="44"/>
      <c r="D80" s="44"/>
      <c r="E80" s="44"/>
      <c r="F80" s="4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3.5" customHeight="1">
      <c r="A81" s="35"/>
      <c r="B81" s="44"/>
      <c r="C81" s="44"/>
      <c r="D81" s="44"/>
      <c r="E81" s="44"/>
      <c r="F81" s="4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3.5" customHeight="1">
      <c r="A82" s="35"/>
      <c r="B82" s="44"/>
      <c r="C82" s="44"/>
      <c r="D82" s="44"/>
      <c r="E82" s="44"/>
      <c r="F82" s="4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3.5" customHeight="1">
      <c r="A83" s="35"/>
      <c r="B83" s="44"/>
      <c r="C83" s="44"/>
      <c r="D83" s="44"/>
      <c r="E83" s="44"/>
      <c r="F83" s="4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3.5" customHeight="1">
      <c r="A84" s="35"/>
      <c r="B84" s="44"/>
      <c r="C84" s="44"/>
      <c r="D84" s="44"/>
      <c r="E84" s="44"/>
      <c r="F84" s="4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3.5" customHeight="1">
      <c r="A85" s="35"/>
      <c r="B85" s="44"/>
      <c r="C85" s="44"/>
      <c r="D85" s="44"/>
      <c r="E85" s="44"/>
      <c r="F85" s="4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3.5" customHeight="1">
      <c r="A86" s="35"/>
      <c r="B86" s="44"/>
      <c r="C86" s="44"/>
      <c r="D86" s="44"/>
      <c r="E86" s="44"/>
      <c r="F86" s="4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3.5" customHeight="1">
      <c r="A87" s="35"/>
      <c r="B87" s="44"/>
      <c r="C87" s="44"/>
      <c r="D87" s="44"/>
      <c r="E87" s="44"/>
      <c r="F87" s="4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3.5" customHeight="1">
      <c r="A88" s="35"/>
      <c r="B88" s="44"/>
      <c r="C88" s="44"/>
      <c r="D88" s="44"/>
      <c r="E88" s="44"/>
      <c r="F88" s="4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3.5" customHeight="1">
      <c r="A89" s="35"/>
      <c r="B89" s="44"/>
      <c r="C89" s="44"/>
      <c r="D89" s="44"/>
      <c r="E89" s="44"/>
      <c r="F89" s="4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3.5" customHeight="1">
      <c r="A90" s="35"/>
      <c r="B90" s="44"/>
      <c r="C90" s="44"/>
      <c r="D90" s="44"/>
      <c r="E90" s="44"/>
      <c r="F90" s="4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3.5" customHeight="1">
      <c r="A91" s="35"/>
      <c r="B91" s="44"/>
      <c r="C91" s="44"/>
      <c r="D91" s="44"/>
      <c r="E91" s="44"/>
      <c r="F91" s="4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3.5" customHeight="1">
      <c r="A92" s="35"/>
      <c r="B92" s="44"/>
      <c r="C92" s="44"/>
      <c r="D92" s="44"/>
      <c r="E92" s="44"/>
      <c r="F92" s="4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3.5" customHeight="1">
      <c r="A93" s="35"/>
      <c r="B93" s="44"/>
      <c r="C93" s="44"/>
      <c r="D93" s="44"/>
      <c r="E93" s="44"/>
      <c r="F93" s="4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3.5" customHeight="1">
      <c r="A94" s="35"/>
      <c r="B94" s="44"/>
      <c r="C94" s="44"/>
      <c r="D94" s="44"/>
      <c r="E94" s="44"/>
      <c r="F94" s="4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3.5" customHeight="1">
      <c r="A95" s="35"/>
      <c r="B95" s="44"/>
      <c r="C95" s="44"/>
      <c r="D95" s="44"/>
      <c r="E95" s="44"/>
      <c r="F95" s="4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3.5" customHeight="1">
      <c r="A96" s="35"/>
      <c r="B96" s="44"/>
      <c r="C96" s="44"/>
      <c r="D96" s="44"/>
      <c r="E96" s="44"/>
      <c r="F96" s="4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3.5" customHeight="1">
      <c r="A97" s="35"/>
      <c r="B97" s="44"/>
      <c r="C97" s="44"/>
      <c r="D97" s="44"/>
      <c r="E97" s="44"/>
      <c r="F97" s="4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3.5" customHeight="1">
      <c r="A98" s="35"/>
      <c r="B98" s="44"/>
      <c r="C98" s="44"/>
      <c r="D98" s="44"/>
      <c r="E98" s="44"/>
      <c r="F98" s="4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3.5" customHeight="1">
      <c r="A99" s="35"/>
      <c r="B99" s="44"/>
      <c r="C99" s="44"/>
      <c r="D99" s="44"/>
      <c r="E99" s="44"/>
      <c r="F99" s="4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3.5" customHeight="1">
      <c r="A100" s="35"/>
      <c r="B100" s="44"/>
      <c r="C100" s="44"/>
      <c r="D100" s="44"/>
      <c r="E100" s="44"/>
      <c r="F100" s="4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3.5" customHeight="1">
      <c r="A101" s="35"/>
      <c r="B101" s="44"/>
      <c r="C101" s="44"/>
      <c r="D101" s="44"/>
      <c r="E101" s="44"/>
      <c r="F101" s="4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3.5" customHeight="1">
      <c r="A102" s="35"/>
      <c r="B102" s="44"/>
      <c r="C102" s="44"/>
      <c r="D102" s="44"/>
      <c r="E102" s="44"/>
      <c r="F102" s="4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3.5" customHeight="1">
      <c r="A103" s="35"/>
      <c r="B103" s="44"/>
      <c r="C103" s="44"/>
      <c r="D103" s="44"/>
      <c r="E103" s="44"/>
      <c r="F103" s="4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3.5" customHeight="1">
      <c r="A104" s="35"/>
      <c r="B104" s="44"/>
      <c r="C104" s="44"/>
      <c r="D104" s="44"/>
      <c r="E104" s="44"/>
      <c r="F104" s="4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3.5" customHeight="1">
      <c r="A105" s="35"/>
      <c r="B105" s="44"/>
      <c r="C105" s="44"/>
      <c r="D105" s="44"/>
      <c r="E105" s="44"/>
      <c r="F105" s="4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3.5" customHeight="1">
      <c r="A106" s="35"/>
      <c r="B106" s="44"/>
      <c r="C106" s="44"/>
      <c r="D106" s="44"/>
      <c r="E106" s="44"/>
      <c r="F106" s="4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3.5" customHeight="1">
      <c r="A107" s="35"/>
      <c r="B107" s="44"/>
      <c r="C107" s="44"/>
      <c r="D107" s="44"/>
      <c r="E107" s="44"/>
      <c r="F107" s="4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3.5" customHeight="1">
      <c r="A108" s="35"/>
      <c r="B108" s="44"/>
      <c r="C108" s="44"/>
      <c r="D108" s="44"/>
      <c r="E108" s="44"/>
      <c r="F108" s="4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3.5" customHeight="1">
      <c r="A109" s="35"/>
      <c r="B109" s="44"/>
      <c r="C109" s="44"/>
      <c r="D109" s="44"/>
      <c r="E109" s="44"/>
      <c r="F109" s="4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3.5" customHeight="1">
      <c r="A110" s="35"/>
      <c r="B110" s="44"/>
      <c r="C110" s="44"/>
      <c r="D110" s="44"/>
      <c r="E110" s="44"/>
      <c r="F110" s="4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3.5" customHeight="1">
      <c r="A111" s="35"/>
      <c r="B111" s="44"/>
      <c r="C111" s="44"/>
      <c r="D111" s="44"/>
      <c r="E111" s="44"/>
      <c r="F111" s="4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3.5" customHeight="1">
      <c r="A112" s="35"/>
      <c r="B112" s="44"/>
      <c r="C112" s="44"/>
      <c r="D112" s="44"/>
      <c r="E112" s="44"/>
      <c r="F112" s="4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3.5" customHeight="1">
      <c r="A113" s="35"/>
      <c r="B113" s="44"/>
      <c r="C113" s="44"/>
      <c r="D113" s="44"/>
      <c r="E113" s="44"/>
      <c r="F113" s="4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3.5" customHeight="1">
      <c r="A114" s="35"/>
      <c r="B114" s="44"/>
      <c r="C114" s="44"/>
      <c r="D114" s="44"/>
      <c r="E114" s="44"/>
      <c r="F114" s="4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3.5" customHeight="1">
      <c r="A115" s="35"/>
      <c r="B115" s="44"/>
      <c r="C115" s="44"/>
      <c r="D115" s="44"/>
      <c r="E115" s="44"/>
      <c r="F115" s="4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3.5" customHeight="1">
      <c r="A116" s="35"/>
      <c r="B116" s="44"/>
      <c r="C116" s="44"/>
      <c r="D116" s="44"/>
      <c r="E116" s="44"/>
      <c r="F116" s="4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3.5" customHeight="1">
      <c r="A117" s="35"/>
      <c r="B117" s="44"/>
      <c r="C117" s="44"/>
      <c r="D117" s="44"/>
      <c r="E117" s="44"/>
      <c r="F117" s="4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3.5" customHeight="1">
      <c r="A118" s="35"/>
      <c r="B118" s="44"/>
      <c r="C118" s="44"/>
      <c r="D118" s="44"/>
      <c r="E118" s="44"/>
      <c r="F118" s="4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3.5" customHeight="1">
      <c r="A119" s="35"/>
      <c r="B119" s="44"/>
      <c r="C119" s="44"/>
      <c r="D119" s="44"/>
      <c r="E119" s="44"/>
      <c r="F119" s="4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3.5" customHeight="1">
      <c r="A120" s="35"/>
      <c r="B120" s="44"/>
      <c r="C120" s="44"/>
      <c r="D120" s="44"/>
      <c r="E120" s="44"/>
      <c r="F120" s="4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3.5" customHeight="1">
      <c r="A121" s="35"/>
      <c r="B121" s="44"/>
      <c r="C121" s="44"/>
      <c r="D121" s="44"/>
      <c r="E121" s="44"/>
      <c r="F121" s="4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3.5" customHeight="1">
      <c r="A122" s="35"/>
      <c r="B122" s="44"/>
      <c r="C122" s="44"/>
      <c r="D122" s="44"/>
      <c r="E122" s="44"/>
      <c r="F122" s="4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3.5" customHeight="1">
      <c r="A123" s="35"/>
      <c r="B123" s="44"/>
      <c r="C123" s="44"/>
      <c r="D123" s="44"/>
      <c r="E123" s="44"/>
      <c r="F123" s="4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3.5" customHeight="1">
      <c r="A124" s="35"/>
      <c r="B124" s="44"/>
      <c r="C124" s="44"/>
      <c r="D124" s="44"/>
      <c r="E124" s="44"/>
      <c r="F124" s="4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3.5" customHeight="1">
      <c r="A125" s="35"/>
      <c r="B125" s="44"/>
      <c r="C125" s="44"/>
      <c r="D125" s="44"/>
      <c r="E125" s="44"/>
      <c r="F125" s="4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3.5" customHeight="1">
      <c r="A126" s="35"/>
      <c r="B126" s="44"/>
      <c r="C126" s="44"/>
      <c r="D126" s="44"/>
      <c r="E126" s="44"/>
      <c r="F126" s="4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3.5" customHeight="1">
      <c r="A127" s="35"/>
      <c r="B127" s="44"/>
      <c r="C127" s="44"/>
      <c r="D127" s="44"/>
      <c r="E127" s="44"/>
      <c r="F127" s="4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3.5" customHeight="1">
      <c r="A128" s="35"/>
      <c r="B128" s="44"/>
      <c r="C128" s="44"/>
      <c r="D128" s="44"/>
      <c r="E128" s="44"/>
      <c r="F128" s="4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3.5" customHeight="1">
      <c r="A129" s="35"/>
      <c r="B129" s="44"/>
      <c r="C129" s="44"/>
      <c r="D129" s="44"/>
      <c r="E129" s="44"/>
      <c r="F129" s="4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3.5" customHeight="1">
      <c r="A130" s="35"/>
      <c r="B130" s="44"/>
      <c r="C130" s="44"/>
      <c r="D130" s="44"/>
      <c r="E130" s="44"/>
      <c r="F130" s="4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3.5" customHeight="1">
      <c r="A131" s="35"/>
      <c r="B131" s="44"/>
      <c r="C131" s="44"/>
      <c r="D131" s="44"/>
      <c r="E131" s="44"/>
      <c r="F131" s="4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3.5" customHeight="1">
      <c r="A132" s="35"/>
      <c r="B132" s="44"/>
      <c r="C132" s="44"/>
      <c r="D132" s="44"/>
      <c r="E132" s="44"/>
      <c r="F132" s="4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3.5" customHeight="1">
      <c r="A133" s="35"/>
      <c r="B133" s="44"/>
      <c r="C133" s="44"/>
      <c r="D133" s="44"/>
      <c r="E133" s="44"/>
      <c r="F133" s="4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3.5" customHeight="1">
      <c r="A134" s="35"/>
      <c r="B134" s="44"/>
      <c r="C134" s="44"/>
      <c r="D134" s="44"/>
      <c r="E134" s="44"/>
      <c r="F134" s="4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3.5" customHeight="1">
      <c r="A135" s="35"/>
      <c r="B135" s="44"/>
      <c r="C135" s="44"/>
      <c r="D135" s="44"/>
      <c r="E135" s="44"/>
      <c r="F135" s="4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3.5" customHeight="1">
      <c r="A136" s="35"/>
      <c r="B136" s="44"/>
      <c r="C136" s="44"/>
      <c r="D136" s="44"/>
      <c r="E136" s="44"/>
      <c r="F136" s="4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3.5" customHeight="1">
      <c r="A137" s="35"/>
      <c r="B137" s="44"/>
      <c r="C137" s="44"/>
      <c r="D137" s="44"/>
      <c r="E137" s="44"/>
      <c r="F137" s="4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3.5" customHeight="1">
      <c r="A138" s="35"/>
      <c r="B138" s="44"/>
      <c r="C138" s="44"/>
      <c r="D138" s="44"/>
      <c r="E138" s="44"/>
      <c r="F138" s="4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3.5" customHeight="1">
      <c r="A139" s="35"/>
      <c r="B139" s="44"/>
      <c r="C139" s="44"/>
      <c r="D139" s="44"/>
      <c r="E139" s="44"/>
      <c r="F139" s="4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3.5" customHeight="1">
      <c r="A140" s="35"/>
      <c r="B140" s="44"/>
      <c r="C140" s="44"/>
      <c r="D140" s="44"/>
      <c r="E140" s="44"/>
      <c r="F140" s="4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3.5" customHeight="1">
      <c r="A141" s="35"/>
      <c r="B141" s="44"/>
      <c r="C141" s="44"/>
      <c r="D141" s="44"/>
      <c r="E141" s="44"/>
      <c r="F141" s="4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3.5" customHeight="1">
      <c r="A142" s="35"/>
      <c r="B142" s="44"/>
      <c r="C142" s="44"/>
      <c r="D142" s="44"/>
      <c r="E142" s="44"/>
      <c r="F142" s="4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3.5" customHeight="1">
      <c r="A143" s="35"/>
      <c r="B143" s="44"/>
      <c r="C143" s="44"/>
      <c r="D143" s="44"/>
      <c r="E143" s="44"/>
      <c r="F143" s="4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3.5" customHeight="1">
      <c r="A144" s="35"/>
      <c r="B144" s="44"/>
      <c r="C144" s="44"/>
      <c r="D144" s="44"/>
      <c r="E144" s="44"/>
      <c r="F144" s="4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3.5" customHeight="1">
      <c r="A145" s="35"/>
      <c r="B145" s="44"/>
      <c r="C145" s="44"/>
      <c r="D145" s="44"/>
      <c r="E145" s="44"/>
      <c r="F145" s="4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3.5" customHeight="1">
      <c r="A146" s="35"/>
      <c r="B146" s="44"/>
      <c r="C146" s="44"/>
      <c r="D146" s="44"/>
      <c r="E146" s="44"/>
      <c r="F146" s="4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3.5" customHeight="1">
      <c r="A147" s="35"/>
      <c r="B147" s="44"/>
      <c r="C147" s="44"/>
      <c r="D147" s="44"/>
      <c r="E147" s="44"/>
      <c r="F147" s="4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3.5" customHeight="1">
      <c r="A148" s="35"/>
      <c r="B148" s="44"/>
      <c r="C148" s="44"/>
      <c r="D148" s="44"/>
      <c r="E148" s="44"/>
      <c r="F148" s="4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3.5" customHeight="1">
      <c r="A149" s="35"/>
      <c r="B149" s="44"/>
      <c r="C149" s="44"/>
      <c r="D149" s="44"/>
      <c r="E149" s="44"/>
      <c r="F149" s="4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3.5" customHeight="1">
      <c r="A150" s="35"/>
      <c r="B150" s="44"/>
      <c r="C150" s="44"/>
      <c r="D150" s="44"/>
      <c r="E150" s="44"/>
      <c r="F150" s="4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3.5" customHeight="1">
      <c r="A151" s="35"/>
      <c r="B151" s="44"/>
      <c r="C151" s="44"/>
      <c r="D151" s="44"/>
      <c r="E151" s="44"/>
      <c r="F151" s="4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3.5" customHeight="1">
      <c r="A152" s="35"/>
      <c r="B152" s="44"/>
      <c r="C152" s="44"/>
      <c r="D152" s="44"/>
      <c r="E152" s="44"/>
      <c r="F152" s="4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3.5" customHeight="1">
      <c r="A153" s="35"/>
      <c r="B153" s="44"/>
      <c r="C153" s="44"/>
      <c r="D153" s="44"/>
      <c r="E153" s="44"/>
      <c r="F153" s="4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3.5" customHeight="1">
      <c r="A154" s="35"/>
      <c r="B154" s="44"/>
      <c r="C154" s="44"/>
      <c r="D154" s="44"/>
      <c r="E154" s="44"/>
      <c r="F154" s="4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3.5" customHeight="1">
      <c r="A155" s="35"/>
      <c r="B155" s="44"/>
      <c r="C155" s="44"/>
      <c r="D155" s="44"/>
      <c r="E155" s="44"/>
      <c r="F155" s="4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3.5" customHeight="1">
      <c r="A156" s="35"/>
      <c r="B156" s="44"/>
      <c r="C156" s="44"/>
      <c r="D156" s="44"/>
      <c r="E156" s="44"/>
      <c r="F156" s="4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3.5" customHeight="1">
      <c r="A157" s="35"/>
      <c r="B157" s="44"/>
      <c r="C157" s="44"/>
      <c r="D157" s="44"/>
      <c r="E157" s="44"/>
      <c r="F157" s="4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3.5" customHeight="1">
      <c r="A158" s="35"/>
      <c r="B158" s="44"/>
      <c r="C158" s="44"/>
      <c r="D158" s="44"/>
      <c r="E158" s="44"/>
      <c r="F158" s="4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3.5" customHeight="1">
      <c r="A159" s="35"/>
      <c r="B159" s="44"/>
      <c r="C159" s="44"/>
      <c r="D159" s="44"/>
      <c r="E159" s="44"/>
      <c r="F159" s="4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3.5" customHeight="1">
      <c r="A160" s="35"/>
      <c r="B160" s="44"/>
      <c r="C160" s="44"/>
      <c r="D160" s="44"/>
      <c r="E160" s="44"/>
      <c r="F160" s="4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3.5" customHeight="1">
      <c r="A161" s="35"/>
      <c r="B161" s="44"/>
      <c r="C161" s="44"/>
      <c r="D161" s="44"/>
      <c r="E161" s="44"/>
      <c r="F161" s="4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3.5" customHeight="1">
      <c r="A162" s="35"/>
      <c r="B162" s="44"/>
      <c r="C162" s="44"/>
      <c r="D162" s="44"/>
      <c r="E162" s="44"/>
      <c r="F162" s="4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3.5" customHeight="1">
      <c r="A163" s="35"/>
      <c r="B163" s="44"/>
      <c r="C163" s="44"/>
      <c r="D163" s="44"/>
      <c r="E163" s="44"/>
      <c r="F163" s="4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3.5" customHeight="1">
      <c r="A164" s="35"/>
      <c r="B164" s="44"/>
      <c r="C164" s="44"/>
      <c r="D164" s="44"/>
      <c r="E164" s="44"/>
      <c r="F164" s="4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3.5" customHeight="1">
      <c r="A165" s="35"/>
      <c r="B165" s="44"/>
      <c r="C165" s="44"/>
      <c r="D165" s="44"/>
      <c r="E165" s="44"/>
      <c r="F165" s="4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3.5" customHeight="1">
      <c r="A166" s="35"/>
      <c r="B166" s="44"/>
      <c r="C166" s="44"/>
      <c r="D166" s="44"/>
      <c r="E166" s="44"/>
      <c r="F166" s="4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3.5" customHeight="1">
      <c r="A167" s="35"/>
      <c r="B167" s="44"/>
      <c r="C167" s="44"/>
      <c r="D167" s="44"/>
      <c r="E167" s="44"/>
      <c r="F167" s="4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3.5" customHeight="1">
      <c r="A168" s="35"/>
      <c r="B168" s="44"/>
      <c r="C168" s="44"/>
      <c r="D168" s="44"/>
      <c r="E168" s="44"/>
      <c r="F168" s="4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3.5" customHeight="1">
      <c r="A169" s="35"/>
      <c r="B169" s="44"/>
      <c r="C169" s="44"/>
      <c r="D169" s="44"/>
      <c r="E169" s="44"/>
      <c r="F169" s="4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3.5" customHeight="1">
      <c r="A170" s="35"/>
      <c r="B170" s="44"/>
      <c r="C170" s="44"/>
      <c r="D170" s="44"/>
      <c r="E170" s="44"/>
      <c r="F170" s="4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3.5" customHeight="1">
      <c r="A171" s="35"/>
      <c r="B171" s="44"/>
      <c r="C171" s="44"/>
      <c r="D171" s="44"/>
      <c r="E171" s="44"/>
      <c r="F171" s="4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3.5" customHeight="1">
      <c r="A172" s="35"/>
      <c r="B172" s="44"/>
      <c r="C172" s="44"/>
      <c r="D172" s="44"/>
      <c r="E172" s="44"/>
      <c r="F172" s="4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3.5" customHeight="1">
      <c r="A173" s="35"/>
      <c r="B173" s="44"/>
      <c r="C173" s="44"/>
      <c r="D173" s="44"/>
      <c r="E173" s="44"/>
      <c r="F173" s="4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3.5" customHeight="1">
      <c r="A174" s="35"/>
      <c r="B174" s="44"/>
      <c r="C174" s="44"/>
      <c r="D174" s="44"/>
      <c r="E174" s="44"/>
      <c r="F174" s="4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3.5" customHeight="1">
      <c r="A175" s="35"/>
      <c r="B175" s="44"/>
      <c r="C175" s="44"/>
      <c r="D175" s="44"/>
      <c r="E175" s="44"/>
      <c r="F175" s="4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3.5" customHeight="1">
      <c r="A176" s="35"/>
      <c r="B176" s="44"/>
      <c r="C176" s="44"/>
      <c r="D176" s="44"/>
      <c r="E176" s="44"/>
      <c r="F176" s="4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3.5" customHeight="1">
      <c r="A177" s="35"/>
      <c r="B177" s="44"/>
      <c r="C177" s="44"/>
      <c r="D177" s="44"/>
      <c r="E177" s="44"/>
      <c r="F177" s="4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3.5" customHeight="1">
      <c r="A178" s="35"/>
      <c r="B178" s="44"/>
      <c r="C178" s="44"/>
      <c r="D178" s="44"/>
      <c r="E178" s="44"/>
      <c r="F178" s="4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3.5" customHeight="1">
      <c r="A179" s="35"/>
      <c r="B179" s="44"/>
      <c r="C179" s="44"/>
      <c r="D179" s="44"/>
      <c r="E179" s="44"/>
      <c r="F179" s="4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3.5" customHeight="1">
      <c r="A180" s="35"/>
      <c r="B180" s="44"/>
      <c r="C180" s="44"/>
      <c r="D180" s="44"/>
      <c r="E180" s="44"/>
      <c r="F180" s="4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3.5" customHeight="1">
      <c r="A181" s="35"/>
      <c r="B181" s="44"/>
      <c r="C181" s="44"/>
      <c r="D181" s="44"/>
      <c r="E181" s="44"/>
      <c r="F181" s="4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3.5" customHeight="1">
      <c r="A182" s="35"/>
      <c r="B182" s="44"/>
      <c r="C182" s="44"/>
      <c r="D182" s="44"/>
      <c r="E182" s="44"/>
      <c r="F182" s="4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3.5" customHeight="1">
      <c r="A183" s="35"/>
      <c r="B183" s="44"/>
      <c r="C183" s="44"/>
      <c r="D183" s="44"/>
      <c r="E183" s="44"/>
      <c r="F183" s="4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3.5" customHeight="1">
      <c r="A184" s="35"/>
      <c r="B184" s="44"/>
      <c r="C184" s="44"/>
      <c r="D184" s="44"/>
      <c r="E184" s="44"/>
      <c r="F184" s="4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3.5" customHeight="1">
      <c r="A185" s="35"/>
      <c r="B185" s="44"/>
      <c r="C185" s="44"/>
      <c r="D185" s="44"/>
      <c r="E185" s="44"/>
      <c r="F185" s="4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3.5" customHeight="1">
      <c r="A186" s="35"/>
      <c r="B186" s="44"/>
      <c r="C186" s="44"/>
      <c r="D186" s="44"/>
      <c r="E186" s="44"/>
      <c r="F186" s="4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3.5" customHeight="1">
      <c r="A187" s="35"/>
      <c r="B187" s="44"/>
      <c r="C187" s="44"/>
      <c r="D187" s="44"/>
      <c r="E187" s="44"/>
      <c r="F187" s="4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3.5" customHeight="1">
      <c r="A188" s="35"/>
      <c r="B188" s="44"/>
      <c r="C188" s="44"/>
      <c r="D188" s="44"/>
      <c r="E188" s="44"/>
      <c r="F188" s="4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3.5" customHeight="1">
      <c r="A189" s="35"/>
      <c r="B189" s="44"/>
      <c r="C189" s="44"/>
      <c r="D189" s="44"/>
      <c r="E189" s="44"/>
      <c r="F189" s="4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3.5" customHeight="1">
      <c r="A190" s="35"/>
      <c r="B190" s="44"/>
      <c r="C190" s="44"/>
      <c r="D190" s="44"/>
      <c r="E190" s="44"/>
      <c r="F190" s="4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3.5" customHeight="1">
      <c r="A191" s="35"/>
      <c r="B191" s="44"/>
      <c r="C191" s="44"/>
      <c r="D191" s="44"/>
      <c r="E191" s="44"/>
      <c r="F191" s="4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3.5" customHeight="1">
      <c r="A192" s="35"/>
      <c r="B192" s="44"/>
      <c r="C192" s="44"/>
      <c r="D192" s="44"/>
      <c r="E192" s="44"/>
      <c r="F192" s="4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3.5" customHeight="1">
      <c r="A193" s="35"/>
      <c r="B193" s="44"/>
      <c r="C193" s="44"/>
      <c r="D193" s="44"/>
      <c r="E193" s="44"/>
      <c r="F193" s="4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3.5" customHeight="1">
      <c r="A194" s="35"/>
      <c r="B194" s="44"/>
      <c r="C194" s="44"/>
      <c r="D194" s="44"/>
      <c r="E194" s="44"/>
      <c r="F194" s="4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3.5" customHeight="1">
      <c r="A195" s="35"/>
      <c r="B195" s="44"/>
      <c r="C195" s="44"/>
      <c r="D195" s="44"/>
      <c r="E195" s="44"/>
      <c r="F195" s="4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3.5" customHeight="1">
      <c r="A196" s="35"/>
      <c r="B196" s="44"/>
      <c r="C196" s="44"/>
      <c r="D196" s="44"/>
      <c r="E196" s="44"/>
      <c r="F196" s="4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3.5" customHeight="1">
      <c r="A197" s="35"/>
      <c r="B197" s="44"/>
      <c r="C197" s="44"/>
      <c r="D197" s="44"/>
      <c r="E197" s="44"/>
      <c r="F197" s="4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3.5" customHeight="1">
      <c r="A198" s="35"/>
      <c r="B198" s="44"/>
      <c r="C198" s="44"/>
      <c r="D198" s="44"/>
      <c r="E198" s="44"/>
      <c r="F198" s="4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3.5" customHeight="1">
      <c r="A199" s="35"/>
      <c r="B199" s="44"/>
      <c r="C199" s="44"/>
      <c r="D199" s="44"/>
      <c r="E199" s="44"/>
      <c r="F199" s="4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3.5" customHeight="1">
      <c r="A200" s="35"/>
      <c r="B200" s="44"/>
      <c r="C200" s="44"/>
      <c r="D200" s="44"/>
      <c r="E200" s="44"/>
      <c r="F200" s="4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3.5" customHeight="1">
      <c r="A201" s="35"/>
      <c r="B201" s="44"/>
      <c r="C201" s="44"/>
      <c r="D201" s="44"/>
      <c r="E201" s="44"/>
      <c r="F201" s="4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3.5" customHeight="1">
      <c r="A202" s="35"/>
      <c r="B202" s="44"/>
      <c r="C202" s="44"/>
      <c r="D202" s="44"/>
      <c r="E202" s="44"/>
      <c r="F202" s="4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3.5" customHeight="1">
      <c r="A203" s="35"/>
      <c r="B203" s="44"/>
      <c r="C203" s="44"/>
      <c r="D203" s="44"/>
      <c r="E203" s="44"/>
      <c r="F203" s="4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3.5" customHeight="1">
      <c r="A204" s="35"/>
      <c r="B204" s="44"/>
      <c r="C204" s="44"/>
      <c r="D204" s="44"/>
      <c r="E204" s="44"/>
      <c r="F204" s="4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3.5" customHeight="1">
      <c r="A205" s="35"/>
      <c r="B205" s="44"/>
      <c r="C205" s="44"/>
      <c r="D205" s="44"/>
      <c r="E205" s="44"/>
      <c r="F205" s="4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3.5" customHeight="1">
      <c r="A206" s="35"/>
      <c r="B206" s="44"/>
      <c r="C206" s="44"/>
      <c r="D206" s="44"/>
      <c r="E206" s="44"/>
      <c r="F206" s="4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3.5" customHeight="1">
      <c r="A207" s="35"/>
      <c r="B207" s="44"/>
      <c r="C207" s="44"/>
      <c r="D207" s="44"/>
      <c r="E207" s="44"/>
      <c r="F207" s="4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3.5" customHeight="1">
      <c r="A208" s="35"/>
      <c r="B208" s="44"/>
      <c r="C208" s="44"/>
      <c r="D208" s="44"/>
      <c r="E208" s="44"/>
      <c r="F208" s="4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3.5" customHeight="1">
      <c r="A209" s="35"/>
      <c r="B209" s="44"/>
      <c r="C209" s="44"/>
      <c r="D209" s="44"/>
      <c r="E209" s="44"/>
      <c r="F209" s="4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3.5" customHeight="1">
      <c r="A210" s="35"/>
      <c r="B210" s="44"/>
      <c r="C210" s="44"/>
      <c r="D210" s="44"/>
      <c r="E210" s="44"/>
      <c r="F210" s="4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3.5" customHeight="1">
      <c r="A211" s="35"/>
      <c r="B211" s="44"/>
      <c r="C211" s="44"/>
      <c r="D211" s="44"/>
      <c r="E211" s="44"/>
      <c r="F211" s="4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3.5" customHeight="1">
      <c r="A212" s="35"/>
      <c r="B212" s="44"/>
      <c r="C212" s="44"/>
      <c r="D212" s="44"/>
      <c r="E212" s="44"/>
      <c r="F212" s="4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3.5" customHeight="1">
      <c r="A213" s="35"/>
      <c r="B213" s="44"/>
      <c r="C213" s="44"/>
      <c r="D213" s="44"/>
      <c r="E213" s="44"/>
      <c r="F213" s="4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3.5" customHeight="1">
      <c r="A214" s="35"/>
      <c r="B214" s="44"/>
      <c r="C214" s="44"/>
      <c r="D214" s="44"/>
      <c r="E214" s="44"/>
      <c r="F214" s="4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3.5" customHeight="1">
      <c r="A215" s="35"/>
      <c r="B215" s="44"/>
      <c r="C215" s="44"/>
      <c r="D215" s="44"/>
      <c r="E215" s="44"/>
      <c r="F215" s="4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3.5" customHeight="1">
      <c r="A216" s="35"/>
      <c r="B216" s="44"/>
      <c r="C216" s="44"/>
      <c r="D216" s="44"/>
      <c r="E216" s="44"/>
      <c r="F216" s="4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3.5" customHeight="1">
      <c r="A217" s="35"/>
      <c r="B217" s="44"/>
      <c r="C217" s="44"/>
      <c r="D217" s="44"/>
      <c r="E217" s="44"/>
      <c r="F217" s="4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3.5" customHeight="1">
      <c r="A218" s="35"/>
      <c r="B218" s="44"/>
      <c r="C218" s="44"/>
      <c r="D218" s="44"/>
      <c r="E218" s="44"/>
      <c r="F218" s="4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3.5" customHeight="1">
      <c r="A219" s="35"/>
      <c r="B219" s="44"/>
      <c r="C219" s="44"/>
      <c r="D219" s="44"/>
      <c r="E219" s="44"/>
      <c r="F219" s="4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3.5" customHeight="1">
      <c r="A220" s="35"/>
      <c r="B220" s="44"/>
      <c r="C220" s="44"/>
      <c r="D220" s="44"/>
      <c r="E220" s="44"/>
      <c r="F220" s="4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3.5" customHeight="1">
      <c r="A221" s="35"/>
      <c r="B221" s="44"/>
      <c r="C221" s="44"/>
      <c r="D221" s="44"/>
      <c r="E221" s="44"/>
      <c r="F221" s="4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3.5" customHeight="1">
      <c r="A222" s="35"/>
      <c r="B222" s="44"/>
      <c r="C222" s="44"/>
      <c r="D222" s="44"/>
      <c r="E222" s="44"/>
      <c r="F222" s="4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3.5" customHeight="1">
      <c r="A223" s="35"/>
      <c r="B223" s="44"/>
      <c r="C223" s="44"/>
      <c r="D223" s="44"/>
      <c r="E223" s="44"/>
      <c r="F223" s="4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3.5" customHeight="1">
      <c r="A224" s="35"/>
      <c r="B224" s="44"/>
      <c r="C224" s="44"/>
      <c r="D224" s="44"/>
      <c r="E224" s="44"/>
      <c r="F224" s="4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3.5" customHeight="1">
      <c r="A225" s="35"/>
      <c r="B225" s="44"/>
      <c r="C225" s="44"/>
      <c r="D225" s="44"/>
      <c r="E225" s="44"/>
      <c r="F225" s="4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3.5" customHeight="1">
      <c r="A226" s="35"/>
      <c r="B226" s="44"/>
      <c r="C226" s="44"/>
      <c r="D226" s="44"/>
      <c r="E226" s="44"/>
      <c r="F226" s="4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3.5" customHeight="1">
      <c r="A227" s="35"/>
      <c r="B227" s="44"/>
      <c r="C227" s="44"/>
      <c r="D227" s="44"/>
      <c r="E227" s="44"/>
      <c r="F227" s="4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3.5" customHeight="1">
      <c r="A228" s="35"/>
      <c r="B228" s="44"/>
      <c r="C228" s="44"/>
      <c r="D228" s="44"/>
      <c r="E228" s="44"/>
      <c r="F228" s="4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3.5" customHeight="1">
      <c r="A229" s="35"/>
      <c r="B229" s="44"/>
      <c r="C229" s="44"/>
      <c r="D229" s="44"/>
      <c r="E229" s="44"/>
      <c r="F229" s="4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3.5" customHeight="1">
      <c r="A230" s="35"/>
      <c r="B230" s="44"/>
      <c r="C230" s="44"/>
      <c r="D230" s="44"/>
      <c r="E230" s="44"/>
      <c r="F230" s="4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3.5" customHeight="1">
      <c r="A231" s="35"/>
      <c r="B231" s="44"/>
      <c r="C231" s="44"/>
      <c r="D231" s="44"/>
      <c r="E231" s="44"/>
      <c r="F231" s="4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3.5" customHeight="1">
      <c r="A232" s="35"/>
      <c r="B232" s="44"/>
      <c r="C232" s="44"/>
      <c r="D232" s="44"/>
      <c r="E232" s="44"/>
      <c r="F232" s="4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3.5" customHeight="1">
      <c r="A233" s="35"/>
      <c r="B233" s="44"/>
      <c r="C233" s="44"/>
      <c r="D233" s="44"/>
      <c r="E233" s="44"/>
      <c r="F233" s="4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3.5" customHeight="1">
      <c r="A234" s="35"/>
      <c r="B234" s="44"/>
      <c r="C234" s="44"/>
      <c r="D234" s="44"/>
      <c r="E234" s="44"/>
      <c r="F234" s="4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3.5" customHeight="1">
      <c r="A235" s="35"/>
      <c r="B235" s="44"/>
      <c r="C235" s="44"/>
      <c r="D235" s="44"/>
      <c r="E235" s="44"/>
      <c r="F235" s="4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3.5" customHeight="1">
      <c r="A236" s="35"/>
      <c r="B236" s="44"/>
      <c r="C236" s="44"/>
      <c r="D236" s="44"/>
      <c r="E236" s="44"/>
      <c r="F236" s="4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3.5" customHeight="1">
      <c r="A237" s="35"/>
      <c r="B237" s="44"/>
      <c r="C237" s="44"/>
      <c r="D237" s="44"/>
      <c r="E237" s="44"/>
      <c r="F237" s="4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3.5" customHeight="1">
      <c r="A238" s="35"/>
      <c r="B238" s="44"/>
      <c r="C238" s="44"/>
      <c r="D238" s="44"/>
      <c r="E238" s="44"/>
      <c r="F238" s="4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3.5" customHeight="1">
      <c r="A239" s="35"/>
      <c r="B239" s="44"/>
      <c r="C239" s="44"/>
      <c r="D239" s="44"/>
      <c r="E239" s="44"/>
      <c r="F239" s="4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3.5" customHeight="1">
      <c r="A240" s="35"/>
      <c r="B240" s="44"/>
      <c r="C240" s="44"/>
      <c r="D240" s="44"/>
      <c r="E240" s="44"/>
      <c r="F240" s="4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3.5" customHeight="1">
      <c r="A241" s="35"/>
      <c r="B241" s="44"/>
      <c r="C241" s="44"/>
      <c r="D241" s="44"/>
      <c r="E241" s="44"/>
      <c r="F241" s="4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3.5" customHeight="1">
      <c r="A242" s="35"/>
      <c r="B242" s="44"/>
      <c r="C242" s="44"/>
      <c r="D242" s="44"/>
      <c r="E242" s="44"/>
      <c r="F242" s="4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3.5" customHeight="1">
      <c r="A243" s="35"/>
      <c r="B243" s="44"/>
      <c r="C243" s="44"/>
      <c r="D243" s="44"/>
      <c r="E243" s="44"/>
      <c r="F243" s="4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3.5" customHeight="1">
      <c r="A244" s="35"/>
      <c r="B244" s="44"/>
      <c r="C244" s="44"/>
      <c r="D244" s="44"/>
      <c r="E244" s="44"/>
      <c r="F244" s="4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3.5" customHeight="1">
      <c r="A245" s="35"/>
      <c r="B245" s="44"/>
      <c r="C245" s="44"/>
      <c r="D245" s="44"/>
      <c r="E245" s="44"/>
      <c r="F245" s="4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3.5" customHeight="1">
      <c r="A246" s="35"/>
      <c r="B246" s="44"/>
      <c r="C246" s="44"/>
      <c r="D246" s="44"/>
      <c r="E246" s="44"/>
      <c r="F246" s="4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3.5" customHeight="1">
      <c r="A247" s="35"/>
      <c r="B247" s="44"/>
      <c r="C247" s="44"/>
      <c r="D247" s="44"/>
      <c r="E247" s="44"/>
      <c r="F247" s="4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3.5" customHeight="1">
      <c r="A248" s="35"/>
      <c r="B248" s="44"/>
      <c r="C248" s="44"/>
      <c r="D248" s="44"/>
      <c r="E248" s="44"/>
      <c r="F248" s="4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3.5" customHeight="1">
      <c r="A249" s="35"/>
      <c r="B249" s="44"/>
      <c r="C249" s="44"/>
      <c r="D249" s="44"/>
      <c r="E249" s="44"/>
      <c r="F249" s="4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3.5" customHeight="1">
      <c r="A250" s="35"/>
      <c r="B250" s="44"/>
      <c r="C250" s="44"/>
      <c r="D250" s="44"/>
      <c r="E250" s="44"/>
      <c r="F250" s="4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3.5" customHeight="1">
      <c r="A251" s="35"/>
      <c r="B251" s="44"/>
      <c r="C251" s="44"/>
      <c r="D251" s="44"/>
      <c r="E251" s="44"/>
      <c r="F251" s="4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3.5" customHeight="1">
      <c r="A252" s="35"/>
      <c r="B252" s="44"/>
      <c r="C252" s="44"/>
      <c r="D252" s="44"/>
      <c r="E252" s="44"/>
      <c r="F252" s="4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3.5" customHeight="1">
      <c r="A253" s="35"/>
      <c r="B253" s="44"/>
      <c r="C253" s="44"/>
      <c r="D253" s="44"/>
      <c r="E253" s="44"/>
      <c r="F253" s="4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3.5" customHeight="1">
      <c r="A254" s="35"/>
      <c r="B254" s="44"/>
      <c r="C254" s="44"/>
      <c r="D254" s="44"/>
      <c r="E254" s="44"/>
      <c r="F254" s="4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3.5" customHeight="1">
      <c r="A255" s="35"/>
      <c r="B255" s="44"/>
      <c r="C255" s="44"/>
      <c r="D255" s="44"/>
      <c r="E255" s="44"/>
      <c r="F255" s="4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3.5" customHeight="1">
      <c r="A256" s="35"/>
      <c r="B256" s="44"/>
      <c r="C256" s="44"/>
      <c r="D256" s="44"/>
      <c r="E256" s="44"/>
      <c r="F256" s="4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3.5" customHeight="1">
      <c r="A257" s="35"/>
      <c r="B257" s="44"/>
      <c r="C257" s="44"/>
      <c r="D257" s="44"/>
      <c r="E257" s="44"/>
      <c r="F257" s="4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3.5" customHeight="1">
      <c r="A258" s="35"/>
      <c r="B258" s="44"/>
      <c r="C258" s="44"/>
      <c r="D258" s="44"/>
      <c r="E258" s="44"/>
      <c r="F258" s="4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3.5" customHeight="1">
      <c r="A259" s="35"/>
      <c r="B259" s="44"/>
      <c r="C259" s="44"/>
      <c r="D259" s="44"/>
      <c r="E259" s="44"/>
      <c r="F259" s="4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3.5" customHeight="1">
      <c r="A260" s="35"/>
      <c r="B260" s="44"/>
      <c r="C260" s="44"/>
      <c r="D260" s="44"/>
      <c r="E260" s="44"/>
      <c r="F260" s="4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3.5" customHeight="1">
      <c r="A261" s="35"/>
      <c r="B261" s="44"/>
      <c r="C261" s="44"/>
      <c r="D261" s="44"/>
      <c r="E261" s="44"/>
      <c r="F261" s="4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3.5" customHeight="1">
      <c r="A262" s="35"/>
      <c r="B262" s="44"/>
      <c r="C262" s="44"/>
      <c r="D262" s="44"/>
      <c r="E262" s="44"/>
      <c r="F262" s="4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3.5" customHeight="1">
      <c r="A263" s="35"/>
      <c r="B263" s="44"/>
      <c r="C263" s="44"/>
      <c r="D263" s="44"/>
      <c r="E263" s="44"/>
      <c r="F263" s="4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3.5" customHeight="1">
      <c r="A264" s="35"/>
      <c r="B264" s="44"/>
      <c r="C264" s="44"/>
      <c r="D264" s="44"/>
      <c r="E264" s="44"/>
      <c r="F264" s="4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3.5" customHeight="1">
      <c r="A265" s="35"/>
      <c r="B265" s="44"/>
      <c r="C265" s="44"/>
      <c r="D265" s="44"/>
      <c r="E265" s="44"/>
      <c r="F265" s="4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3.5" customHeight="1">
      <c r="A266" s="35"/>
      <c r="B266" s="44"/>
      <c r="C266" s="44"/>
      <c r="D266" s="44"/>
      <c r="E266" s="44"/>
      <c r="F266" s="4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3.5" customHeight="1">
      <c r="A267" s="35"/>
      <c r="B267" s="44"/>
      <c r="C267" s="44"/>
      <c r="D267" s="44"/>
      <c r="E267" s="44"/>
      <c r="F267" s="4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3.5" customHeight="1">
      <c r="A268" s="35"/>
      <c r="B268" s="44"/>
      <c r="C268" s="44"/>
      <c r="D268" s="44"/>
      <c r="E268" s="44"/>
      <c r="F268" s="4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3.5" customHeight="1">
      <c r="A269" s="35"/>
      <c r="B269" s="44"/>
      <c r="C269" s="44"/>
      <c r="D269" s="44"/>
      <c r="E269" s="44"/>
      <c r="F269" s="4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3.5" customHeight="1">
      <c r="A270" s="35"/>
      <c r="B270" s="44"/>
      <c r="C270" s="44"/>
      <c r="D270" s="44"/>
      <c r="E270" s="44"/>
      <c r="F270" s="4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3.5" customHeight="1">
      <c r="A271" s="35"/>
      <c r="B271" s="44"/>
      <c r="C271" s="44"/>
      <c r="D271" s="44"/>
      <c r="E271" s="44"/>
      <c r="F271" s="4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3.5" customHeight="1">
      <c r="A272" s="35"/>
      <c r="B272" s="44"/>
      <c r="C272" s="44"/>
      <c r="D272" s="44"/>
      <c r="E272" s="44"/>
      <c r="F272" s="4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3.5" customHeight="1">
      <c r="A273" s="35"/>
      <c r="B273" s="44"/>
      <c r="C273" s="44"/>
      <c r="D273" s="44"/>
      <c r="E273" s="44"/>
      <c r="F273" s="4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3.5" customHeight="1">
      <c r="A274" s="35"/>
      <c r="B274" s="44"/>
      <c r="C274" s="44"/>
      <c r="D274" s="44"/>
      <c r="E274" s="44"/>
      <c r="F274" s="4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3.5" customHeight="1">
      <c r="A275" s="35"/>
      <c r="B275" s="44"/>
      <c r="C275" s="44"/>
      <c r="D275" s="44"/>
      <c r="E275" s="44"/>
      <c r="F275" s="4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3.5" customHeight="1">
      <c r="A276" s="35"/>
      <c r="B276" s="44"/>
      <c r="C276" s="44"/>
      <c r="D276" s="44"/>
      <c r="E276" s="44"/>
      <c r="F276" s="4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3.5" customHeight="1">
      <c r="A277" s="35"/>
      <c r="B277" s="44"/>
      <c r="C277" s="44"/>
      <c r="D277" s="44"/>
      <c r="E277" s="44"/>
      <c r="F277" s="4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3.5" customHeight="1">
      <c r="A278" s="35"/>
      <c r="B278" s="44"/>
      <c r="C278" s="44"/>
      <c r="D278" s="44"/>
      <c r="E278" s="44"/>
      <c r="F278" s="4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3.5" customHeight="1">
      <c r="A279" s="35"/>
      <c r="B279" s="44"/>
      <c r="C279" s="44"/>
      <c r="D279" s="44"/>
      <c r="E279" s="44"/>
      <c r="F279" s="4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3.5" customHeight="1">
      <c r="A280" s="35"/>
      <c r="B280" s="44"/>
      <c r="C280" s="44"/>
      <c r="D280" s="44"/>
      <c r="E280" s="44"/>
      <c r="F280" s="4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3.5" customHeight="1">
      <c r="A281" s="35"/>
      <c r="B281" s="44"/>
      <c r="C281" s="44"/>
      <c r="D281" s="44"/>
      <c r="E281" s="44"/>
      <c r="F281" s="4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3.5" customHeight="1">
      <c r="A282" s="35"/>
      <c r="B282" s="44"/>
      <c r="C282" s="44"/>
      <c r="D282" s="44"/>
      <c r="E282" s="44"/>
      <c r="F282" s="4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3.5" customHeight="1">
      <c r="A283" s="35"/>
      <c r="B283" s="44"/>
      <c r="C283" s="44"/>
      <c r="D283" s="44"/>
      <c r="E283" s="44"/>
      <c r="F283" s="4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3.5" customHeight="1">
      <c r="A284" s="35"/>
      <c r="B284" s="44"/>
      <c r="C284" s="44"/>
      <c r="D284" s="44"/>
      <c r="E284" s="44"/>
      <c r="F284" s="4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3.5" customHeight="1">
      <c r="A285" s="35"/>
      <c r="B285" s="44"/>
      <c r="C285" s="44"/>
      <c r="D285" s="44"/>
      <c r="E285" s="44"/>
      <c r="F285" s="4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3.5" customHeight="1">
      <c r="A286" s="35"/>
      <c r="B286" s="44"/>
      <c r="C286" s="44"/>
      <c r="D286" s="44"/>
      <c r="E286" s="44"/>
      <c r="F286" s="4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3.5" customHeight="1">
      <c r="A287" s="35"/>
      <c r="B287" s="44"/>
      <c r="C287" s="44"/>
      <c r="D287" s="44"/>
      <c r="E287" s="44"/>
      <c r="F287" s="4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3.5" customHeight="1">
      <c r="A288" s="35"/>
      <c r="B288" s="44"/>
      <c r="C288" s="44"/>
      <c r="D288" s="44"/>
      <c r="E288" s="44"/>
      <c r="F288" s="4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3.5" customHeight="1">
      <c r="A289" s="35"/>
      <c r="B289" s="44"/>
      <c r="C289" s="44"/>
      <c r="D289" s="44"/>
      <c r="E289" s="44"/>
      <c r="F289" s="4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3.5" customHeight="1">
      <c r="A290" s="35"/>
      <c r="B290" s="44"/>
      <c r="C290" s="44"/>
      <c r="D290" s="44"/>
      <c r="E290" s="44"/>
      <c r="F290" s="4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3.5" customHeight="1">
      <c r="A291" s="35"/>
      <c r="B291" s="44"/>
      <c r="C291" s="44"/>
      <c r="D291" s="44"/>
      <c r="E291" s="44"/>
      <c r="F291" s="4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3.5" customHeight="1">
      <c r="A292" s="35"/>
      <c r="B292" s="44"/>
      <c r="C292" s="44"/>
      <c r="D292" s="44"/>
      <c r="E292" s="44"/>
      <c r="F292" s="4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3.5" customHeight="1">
      <c r="A293" s="35"/>
      <c r="B293" s="44"/>
      <c r="C293" s="44"/>
      <c r="D293" s="44"/>
      <c r="E293" s="44"/>
      <c r="F293" s="4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3.5" customHeight="1">
      <c r="A294" s="35"/>
      <c r="B294" s="44"/>
      <c r="C294" s="44"/>
      <c r="D294" s="44"/>
      <c r="E294" s="44"/>
      <c r="F294" s="4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3.5" customHeight="1">
      <c r="A295" s="35"/>
      <c r="B295" s="44"/>
      <c r="C295" s="44"/>
      <c r="D295" s="44"/>
      <c r="E295" s="44"/>
      <c r="F295" s="4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3.5" customHeight="1">
      <c r="A296" s="35"/>
      <c r="B296" s="44"/>
      <c r="C296" s="44"/>
      <c r="D296" s="44"/>
      <c r="E296" s="44"/>
      <c r="F296" s="4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3.5" customHeight="1">
      <c r="A297" s="35"/>
      <c r="B297" s="44"/>
      <c r="C297" s="44"/>
      <c r="D297" s="44"/>
      <c r="E297" s="44"/>
      <c r="F297" s="4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3.5" customHeight="1">
      <c r="A298" s="35"/>
      <c r="B298" s="44"/>
      <c r="C298" s="44"/>
      <c r="D298" s="44"/>
      <c r="E298" s="44"/>
      <c r="F298" s="4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3.5" customHeight="1">
      <c r="A299" s="35"/>
      <c r="B299" s="44"/>
      <c r="C299" s="44"/>
      <c r="D299" s="44"/>
      <c r="E299" s="44"/>
      <c r="F299" s="4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3.5" customHeight="1">
      <c r="A300" s="35"/>
      <c r="B300" s="44"/>
      <c r="C300" s="44"/>
      <c r="D300" s="44"/>
      <c r="E300" s="44"/>
      <c r="F300" s="4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3.5" customHeight="1">
      <c r="A301" s="35"/>
      <c r="B301" s="44"/>
      <c r="C301" s="44"/>
      <c r="D301" s="44"/>
      <c r="E301" s="44"/>
      <c r="F301" s="4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3.5" customHeight="1">
      <c r="A302" s="35"/>
      <c r="B302" s="44"/>
      <c r="C302" s="44"/>
      <c r="D302" s="44"/>
      <c r="E302" s="44"/>
      <c r="F302" s="4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3.5" customHeight="1">
      <c r="A303" s="35"/>
      <c r="B303" s="44"/>
      <c r="C303" s="44"/>
      <c r="D303" s="44"/>
      <c r="E303" s="44"/>
      <c r="F303" s="4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3.5" customHeight="1">
      <c r="A304" s="35"/>
      <c r="B304" s="44"/>
      <c r="C304" s="44"/>
      <c r="D304" s="44"/>
      <c r="E304" s="44"/>
      <c r="F304" s="4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3.5" customHeight="1">
      <c r="A305" s="35"/>
      <c r="B305" s="44"/>
      <c r="C305" s="44"/>
      <c r="D305" s="44"/>
      <c r="E305" s="44"/>
      <c r="F305" s="4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3.5" customHeight="1">
      <c r="A306" s="35"/>
      <c r="B306" s="44"/>
      <c r="C306" s="44"/>
      <c r="D306" s="44"/>
      <c r="E306" s="44"/>
      <c r="F306" s="4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3.5" customHeight="1">
      <c r="A307" s="35"/>
      <c r="B307" s="44"/>
      <c r="C307" s="44"/>
      <c r="D307" s="44"/>
      <c r="E307" s="44"/>
      <c r="F307" s="4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3.5" customHeight="1">
      <c r="A308" s="35"/>
      <c r="B308" s="44"/>
      <c r="C308" s="44"/>
      <c r="D308" s="44"/>
      <c r="E308" s="44"/>
      <c r="F308" s="4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3.5" customHeight="1">
      <c r="A309" s="35"/>
      <c r="B309" s="44"/>
      <c r="C309" s="44"/>
      <c r="D309" s="44"/>
      <c r="E309" s="44"/>
      <c r="F309" s="4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3.5" customHeight="1">
      <c r="A310" s="35"/>
      <c r="B310" s="44"/>
      <c r="C310" s="44"/>
      <c r="D310" s="44"/>
      <c r="E310" s="44"/>
      <c r="F310" s="4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3.5" customHeight="1">
      <c r="A311" s="35"/>
      <c r="B311" s="44"/>
      <c r="C311" s="44"/>
      <c r="D311" s="44"/>
      <c r="E311" s="44"/>
      <c r="F311" s="4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3.5" customHeight="1">
      <c r="A312" s="35"/>
      <c r="B312" s="44"/>
      <c r="C312" s="44"/>
      <c r="D312" s="44"/>
      <c r="E312" s="44"/>
      <c r="F312" s="4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3.5" customHeight="1">
      <c r="A313" s="35"/>
      <c r="B313" s="44"/>
      <c r="C313" s="44"/>
      <c r="D313" s="44"/>
      <c r="E313" s="44"/>
      <c r="F313" s="4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3.5" customHeight="1">
      <c r="A314" s="35"/>
      <c r="B314" s="44"/>
      <c r="C314" s="44"/>
      <c r="D314" s="44"/>
      <c r="E314" s="44"/>
      <c r="F314" s="4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3.5" customHeight="1">
      <c r="A315" s="35"/>
      <c r="B315" s="44"/>
      <c r="C315" s="44"/>
      <c r="D315" s="44"/>
      <c r="E315" s="44"/>
      <c r="F315" s="4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3.5" customHeight="1">
      <c r="A316" s="35"/>
      <c r="B316" s="44"/>
      <c r="C316" s="44"/>
      <c r="D316" s="44"/>
      <c r="E316" s="44"/>
      <c r="F316" s="4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3.5" customHeight="1">
      <c r="A317" s="35"/>
      <c r="B317" s="44"/>
      <c r="C317" s="44"/>
      <c r="D317" s="44"/>
      <c r="E317" s="44"/>
      <c r="F317" s="4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3.5" customHeight="1">
      <c r="A318" s="35"/>
      <c r="B318" s="44"/>
      <c r="C318" s="44"/>
      <c r="D318" s="44"/>
      <c r="E318" s="44"/>
      <c r="F318" s="4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3.5" customHeight="1">
      <c r="A319" s="35"/>
      <c r="B319" s="44"/>
      <c r="C319" s="44"/>
      <c r="D319" s="44"/>
      <c r="E319" s="44"/>
      <c r="F319" s="4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3.5" customHeight="1">
      <c r="A320" s="35"/>
      <c r="B320" s="44"/>
      <c r="C320" s="44"/>
      <c r="D320" s="44"/>
      <c r="E320" s="44"/>
      <c r="F320" s="4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3.5" customHeight="1">
      <c r="A321" s="35"/>
      <c r="B321" s="44"/>
      <c r="C321" s="44"/>
      <c r="D321" s="44"/>
      <c r="E321" s="44"/>
      <c r="F321" s="4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3.5" customHeight="1">
      <c r="A322" s="35"/>
      <c r="B322" s="44"/>
      <c r="C322" s="44"/>
      <c r="D322" s="44"/>
      <c r="E322" s="44"/>
      <c r="F322" s="4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3.5" customHeight="1">
      <c r="A323" s="35"/>
      <c r="B323" s="44"/>
      <c r="C323" s="44"/>
      <c r="D323" s="44"/>
      <c r="E323" s="44"/>
      <c r="F323" s="4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3.5" customHeight="1">
      <c r="A324" s="35"/>
      <c r="B324" s="44"/>
      <c r="C324" s="44"/>
      <c r="D324" s="44"/>
      <c r="E324" s="44"/>
      <c r="F324" s="4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3.5" customHeight="1">
      <c r="A325" s="35"/>
      <c r="B325" s="44"/>
      <c r="C325" s="44"/>
      <c r="D325" s="44"/>
      <c r="E325" s="44"/>
      <c r="F325" s="4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3.5" customHeight="1">
      <c r="A326" s="35"/>
      <c r="B326" s="44"/>
      <c r="C326" s="44"/>
      <c r="D326" s="44"/>
      <c r="E326" s="44"/>
      <c r="F326" s="4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3.5" customHeight="1">
      <c r="A327" s="35"/>
      <c r="B327" s="44"/>
      <c r="C327" s="44"/>
      <c r="D327" s="44"/>
      <c r="E327" s="44"/>
      <c r="F327" s="4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3.5" customHeight="1">
      <c r="A328" s="35"/>
      <c r="B328" s="44"/>
      <c r="C328" s="44"/>
      <c r="D328" s="44"/>
      <c r="E328" s="44"/>
      <c r="F328" s="4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3.5" customHeight="1">
      <c r="A329" s="35"/>
      <c r="B329" s="44"/>
      <c r="C329" s="44"/>
      <c r="D329" s="44"/>
      <c r="E329" s="44"/>
      <c r="F329" s="4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3.5" customHeight="1">
      <c r="A330" s="35"/>
      <c r="B330" s="44"/>
      <c r="C330" s="44"/>
      <c r="D330" s="44"/>
      <c r="E330" s="44"/>
      <c r="F330" s="4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3.5" customHeight="1">
      <c r="A331" s="35"/>
      <c r="B331" s="44"/>
      <c r="C331" s="44"/>
      <c r="D331" s="44"/>
      <c r="E331" s="44"/>
      <c r="F331" s="4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3.5" customHeight="1">
      <c r="A332" s="35"/>
      <c r="B332" s="44"/>
      <c r="C332" s="44"/>
      <c r="D332" s="44"/>
      <c r="E332" s="44"/>
      <c r="F332" s="4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3.5" customHeight="1">
      <c r="A333" s="35"/>
      <c r="B333" s="44"/>
      <c r="C333" s="44"/>
      <c r="D333" s="44"/>
      <c r="E333" s="44"/>
      <c r="F333" s="4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3.5" customHeight="1">
      <c r="A334" s="35"/>
      <c r="B334" s="44"/>
      <c r="C334" s="44"/>
      <c r="D334" s="44"/>
      <c r="E334" s="44"/>
      <c r="F334" s="4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3.5" customHeight="1">
      <c r="A335" s="35"/>
      <c r="B335" s="44"/>
      <c r="C335" s="44"/>
      <c r="D335" s="44"/>
      <c r="E335" s="44"/>
      <c r="F335" s="4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3.5" customHeight="1">
      <c r="A336" s="35"/>
      <c r="B336" s="44"/>
      <c r="C336" s="44"/>
      <c r="D336" s="44"/>
      <c r="E336" s="44"/>
      <c r="F336" s="4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3.5" customHeight="1">
      <c r="A337" s="35"/>
      <c r="B337" s="44"/>
      <c r="C337" s="44"/>
      <c r="D337" s="44"/>
      <c r="E337" s="44"/>
      <c r="F337" s="4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3.5" customHeight="1">
      <c r="A338" s="35"/>
      <c r="B338" s="44"/>
      <c r="C338" s="44"/>
      <c r="D338" s="44"/>
      <c r="E338" s="44"/>
      <c r="F338" s="4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3.5" customHeight="1">
      <c r="A339" s="35"/>
      <c r="B339" s="44"/>
      <c r="C339" s="44"/>
      <c r="D339" s="44"/>
      <c r="E339" s="44"/>
      <c r="F339" s="4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3.5" customHeight="1">
      <c r="A340" s="35"/>
      <c r="B340" s="44"/>
      <c r="C340" s="44"/>
      <c r="D340" s="44"/>
      <c r="E340" s="44"/>
      <c r="F340" s="4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3.5" customHeight="1">
      <c r="A341" s="35"/>
      <c r="B341" s="44"/>
      <c r="C341" s="44"/>
      <c r="D341" s="44"/>
      <c r="E341" s="44"/>
      <c r="F341" s="4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3.5" customHeight="1">
      <c r="A342" s="35"/>
      <c r="B342" s="44"/>
      <c r="C342" s="44"/>
      <c r="D342" s="44"/>
      <c r="E342" s="44"/>
      <c r="F342" s="4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3.5" customHeight="1">
      <c r="A343" s="35"/>
      <c r="B343" s="44"/>
      <c r="C343" s="44"/>
      <c r="D343" s="44"/>
      <c r="E343" s="44"/>
      <c r="F343" s="4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3.5" customHeight="1">
      <c r="A344" s="35"/>
      <c r="B344" s="44"/>
      <c r="C344" s="44"/>
      <c r="D344" s="44"/>
      <c r="E344" s="44"/>
      <c r="F344" s="4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3.5" customHeight="1">
      <c r="A345" s="35"/>
      <c r="B345" s="44"/>
      <c r="C345" s="44"/>
      <c r="D345" s="44"/>
      <c r="E345" s="44"/>
      <c r="F345" s="4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3.5" customHeight="1">
      <c r="A346" s="35"/>
      <c r="B346" s="44"/>
      <c r="C346" s="44"/>
      <c r="D346" s="44"/>
      <c r="E346" s="44"/>
      <c r="F346" s="4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3.5" customHeight="1">
      <c r="A347" s="35"/>
      <c r="B347" s="44"/>
      <c r="C347" s="44"/>
      <c r="D347" s="44"/>
      <c r="E347" s="44"/>
      <c r="F347" s="4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3.5" customHeight="1">
      <c r="A348" s="35"/>
      <c r="B348" s="44"/>
      <c r="C348" s="44"/>
      <c r="D348" s="44"/>
      <c r="E348" s="44"/>
      <c r="F348" s="4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3.5" customHeight="1">
      <c r="A349" s="35"/>
      <c r="B349" s="44"/>
      <c r="C349" s="44"/>
      <c r="D349" s="44"/>
      <c r="E349" s="44"/>
      <c r="F349" s="4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3.5" customHeight="1">
      <c r="A350" s="35"/>
      <c r="B350" s="44"/>
      <c r="C350" s="44"/>
      <c r="D350" s="44"/>
      <c r="E350" s="44"/>
      <c r="F350" s="4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3.5" customHeight="1">
      <c r="A351" s="35"/>
      <c r="B351" s="44"/>
      <c r="C351" s="44"/>
      <c r="D351" s="44"/>
      <c r="E351" s="44"/>
      <c r="F351" s="4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3.5" customHeight="1">
      <c r="A352" s="35"/>
      <c r="B352" s="44"/>
      <c r="C352" s="44"/>
      <c r="D352" s="44"/>
      <c r="E352" s="44"/>
      <c r="F352" s="4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3.5" customHeight="1">
      <c r="A353" s="35"/>
      <c r="B353" s="44"/>
      <c r="C353" s="44"/>
      <c r="D353" s="44"/>
      <c r="E353" s="44"/>
      <c r="F353" s="4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3.5" customHeight="1">
      <c r="A354" s="35"/>
      <c r="B354" s="44"/>
      <c r="C354" s="44"/>
      <c r="D354" s="44"/>
      <c r="E354" s="44"/>
      <c r="F354" s="4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3.5" customHeight="1">
      <c r="A355" s="35"/>
      <c r="B355" s="44"/>
      <c r="C355" s="44"/>
      <c r="D355" s="44"/>
      <c r="E355" s="44"/>
      <c r="F355" s="4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3.5" customHeight="1">
      <c r="A356" s="35"/>
      <c r="B356" s="44"/>
      <c r="C356" s="44"/>
      <c r="D356" s="44"/>
      <c r="E356" s="44"/>
      <c r="F356" s="4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3.5" customHeight="1">
      <c r="A357" s="35"/>
      <c r="B357" s="44"/>
      <c r="C357" s="44"/>
      <c r="D357" s="44"/>
      <c r="E357" s="44"/>
      <c r="F357" s="4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3.5" customHeight="1">
      <c r="A358" s="35"/>
      <c r="B358" s="44"/>
      <c r="C358" s="44"/>
      <c r="D358" s="44"/>
      <c r="E358" s="44"/>
      <c r="F358" s="4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3.5" customHeight="1">
      <c r="A359" s="35"/>
      <c r="B359" s="44"/>
      <c r="C359" s="44"/>
      <c r="D359" s="44"/>
      <c r="E359" s="44"/>
      <c r="F359" s="4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3.5" customHeight="1">
      <c r="A360" s="35"/>
      <c r="B360" s="44"/>
      <c r="C360" s="44"/>
      <c r="D360" s="44"/>
      <c r="E360" s="44"/>
      <c r="F360" s="4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3.5" customHeight="1">
      <c r="A361" s="35"/>
      <c r="B361" s="44"/>
      <c r="C361" s="44"/>
      <c r="D361" s="44"/>
      <c r="E361" s="44"/>
      <c r="F361" s="4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3.5" customHeight="1">
      <c r="A362" s="35"/>
      <c r="B362" s="44"/>
      <c r="C362" s="44"/>
      <c r="D362" s="44"/>
      <c r="E362" s="44"/>
      <c r="F362" s="4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3.5" customHeight="1">
      <c r="A363" s="35"/>
      <c r="B363" s="44"/>
      <c r="C363" s="44"/>
      <c r="D363" s="44"/>
      <c r="E363" s="44"/>
      <c r="F363" s="4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3.5" customHeight="1">
      <c r="A364" s="35"/>
      <c r="B364" s="44"/>
      <c r="C364" s="44"/>
      <c r="D364" s="44"/>
      <c r="E364" s="44"/>
      <c r="F364" s="4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3.5" customHeight="1">
      <c r="A365" s="35"/>
      <c r="B365" s="44"/>
      <c r="C365" s="44"/>
      <c r="D365" s="44"/>
      <c r="E365" s="44"/>
      <c r="F365" s="4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3.5" customHeight="1">
      <c r="A366" s="35"/>
      <c r="B366" s="44"/>
      <c r="C366" s="44"/>
      <c r="D366" s="44"/>
      <c r="E366" s="44"/>
      <c r="F366" s="4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3.5" customHeight="1">
      <c r="A367" s="35"/>
      <c r="B367" s="44"/>
      <c r="C367" s="44"/>
      <c r="D367" s="44"/>
      <c r="E367" s="44"/>
      <c r="F367" s="4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3.5" customHeight="1">
      <c r="A368" s="35"/>
      <c r="B368" s="44"/>
      <c r="C368" s="44"/>
      <c r="D368" s="44"/>
      <c r="E368" s="44"/>
      <c r="F368" s="4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3.5" customHeight="1">
      <c r="A369" s="35"/>
      <c r="B369" s="44"/>
      <c r="C369" s="44"/>
      <c r="D369" s="44"/>
      <c r="E369" s="44"/>
      <c r="F369" s="4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3.5" customHeight="1">
      <c r="A370" s="35"/>
      <c r="B370" s="44"/>
      <c r="C370" s="44"/>
      <c r="D370" s="44"/>
      <c r="E370" s="44"/>
      <c r="F370" s="4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3.5" customHeight="1">
      <c r="A371" s="35"/>
      <c r="B371" s="44"/>
      <c r="C371" s="44"/>
      <c r="D371" s="44"/>
      <c r="E371" s="44"/>
      <c r="F371" s="4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3.5" customHeight="1">
      <c r="A372" s="35"/>
      <c r="B372" s="44"/>
      <c r="C372" s="44"/>
      <c r="D372" s="44"/>
      <c r="E372" s="44"/>
      <c r="F372" s="4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3.5" customHeight="1">
      <c r="A373" s="35"/>
      <c r="B373" s="44"/>
      <c r="C373" s="44"/>
      <c r="D373" s="44"/>
      <c r="E373" s="44"/>
      <c r="F373" s="4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3.5" customHeight="1">
      <c r="A374" s="35"/>
      <c r="B374" s="44"/>
      <c r="C374" s="44"/>
      <c r="D374" s="44"/>
      <c r="E374" s="44"/>
      <c r="F374" s="4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3.5" customHeight="1">
      <c r="A375" s="35"/>
      <c r="B375" s="44"/>
      <c r="C375" s="44"/>
      <c r="D375" s="44"/>
      <c r="E375" s="44"/>
      <c r="F375" s="4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3.5" customHeight="1">
      <c r="A376" s="35"/>
      <c r="B376" s="44"/>
      <c r="C376" s="44"/>
      <c r="D376" s="44"/>
      <c r="E376" s="44"/>
      <c r="F376" s="4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3.5" customHeight="1">
      <c r="A377" s="35"/>
      <c r="B377" s="44"/>
      <c r="C377" s="44"/>
      <c r="D377" s="44"/>
      <c r="E377" s="44"/>
      <c r="F377" s="4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3.5" customHeight="1">
      <c r="A378" s="35"/>
      <c r="B378" s="44"/>
      <c r="C378" s="44"/>
      <c r="D378" s="44"/>
      <c r="E378" s="44"/>
      <c r="F378" s="4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3.5" customHeight="1">
      <c r="A379" s="35"/>
      <c r="B379" s="44"/>
      <c r="C379" s="44"/>
      <c r="D379" s="44"/>
      <c r="E379" s="44"/>
      <c r="F379" s="4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3.5" customHeight="1">
      <c r="A380" s="35"/>
      <c r="B380" s="44"/>
      <c r="C380" s="44"/>
      <c r="D380" s="44"/>
      <c r="E380" s="44"/>
      <c r="F380" s="4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3.5" customHeight="1">
      <c r="A381" s="35"/>
      <c r="B381" s="44"/>
      <c r="C381" s="44"/>
      <c r="D381" s="44"/>
      <c r="E381" s="44"/>
      <c r="F381" s="4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3.5" customHeight="1">
      <c r="A382" s="35"/>
      <c r="B382" s="44"/>
      <c r="C382" s="44"/>
      <c r="D382" s="44"/>
      <c r="E382" s="44"/>
      <c r="F382" s="4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3.5" customHeight="1">
      <c r="A383" s="35"/>
      <c r="B383" s="44"/>
      <c r="C383" s="44"/>
      <c r="D383" s="44"/>
      <c r="E383" s="44"/>
      <c r="F383" s="4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3.5" customHeight="1">
      <c r="A384" s="35"/>
      <c r="B384" s="44"/>
      <c r="C384" s="44"/>
      <c r="D384" s="44"/>
      <c r="E384" s="44"/>
      <c r="F384" s="4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3.5" customHeight="1">
      <c r="A385" s="35"/>
      <c r="B385" s="44"/>
      <c r="C385" s="44"/>
      <c r="D385" s="44"/>
      <c r="E385" s="44"/>
      <c r="F385" s="4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3.5" customHeight="1">
      <c r="A386" s="35"/>
      <c r="B386" s="44"/>
      <c r="C386" s="44"/>
      <c r="D386" s="44"/>
      <c r="E386" s="44"/>
      <c r="F386" s="4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3.5" customHeight="1">
      <c r="A387" s="35"/>
      <c r="B387" s="44"/>
      <c r="C387" s="44"/>
      <c r="D387" s="44"/>
      <c r="E387" s="44"/>
      <c r="F387" s="4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3.5" customHeight="1">
      <c r="A388" s="35"/>
      <c r="B388" s="44"/>
      <c r="C388" s="44"/>
      <c r="D388" s="44"/>
      <c r="E388" s="44"/>
      <c r="F388" s="4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3.5" customHeight="1">
      <c r="A389" s="35"/>
      <c r="B389" s="44"/>
      <c r="C389" s="44"/>
      <c r="D389" s="44"/>
      <c r="E389" s="44"/>
      <c r="F389" s="4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3.5" customHeight="1">
      <c r="A390" s="35"/>
      <c r="B390" s="44"/>
      <c r="C390" s="44"/>
      <c r="D390" s="44"/>
      <c r="E390" s="44"/>
      <c r="F390" s="4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3.5" customHeight="1">
      <c r="A391" s="35"/>
      <c r="B391" s="44"/>
      <c r="C391" s="44"/>
      <c r="D391" s="44"/>
      <c r="E391" s="44"/>
      <c r="F391" s="4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3.5" customHeight="1">
      <c r="A392" s="35"/>
      <c r="B392" s="44"/>
      <c r="C392" s="44"/>
      <c r="D392" s="44"/>
      <c r="E392" s="44"/>
      <c r="F392" s="4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3.5" customHeight="1">
      <c r="A393" s="35"/>
      <c r="B393" s="44"/>
      <c r="C393" s="44"/>
      <c r="D393" s="44"/>
      <c r="E393" s="44"/>
      <c r="F393" s="4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3.5" customHeight="1">
      <c r="A394" s="35"/>
      <c r="B394" s="44"/>
      <c r="C394" s="44"/>
      <c r="D394" s="44"/>
      <c r="E394" s="44"/>
      <c r="F394" s="4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3.5" customHeight="1">
      <c r="A395" s="35"/>
      <c r="B395" s="44"/>
      <c r="C395" s="44"/>
      <c r="D395" s="44"/>
      <c r="E395" s="44"/>
      <c r="F395" s="4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3.5" customHeight="1">
      <c r="A396" s="35"/>
      <c r="B396" s="44"/>
      <c r="C396" s="44"/>
      <c r="D396" s="44"/>
      <c r="E396" s="44"/>
      <c r="F396" s="4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3.5" customHeight="1">
      <c r="A397" s="35"/>
      <c r="B397" s="44"/>
      <c r="C397" s="44"/>
      <c r="D397" s="44"/>
      <c r="E397" s="44"/>
      <c r="F397" s="4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3.5" customHeight="1">
      <c r="A398" s="35"/>
      <c r="B398" s="44"/>
      <c r="C398" s="44"/>
      <c r="D398" s="44"/>
      <c r="E398" s="44"/>
      <c r="F398" s="4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3.5" customHeight="1">
      <c r="A399" s="35"/>
      <c r="B399" s="44"/>
      <c r="C399" s="44"/>
      <c r="D399" s="44"/>
      <c r="E399" s="44"/>
      <c r="F399" s="4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3.5" customHeight="1">
      <c r="A400" s="35"/>
      <c r="B400" s="44"/>
      <c r="C400" s="44"/>
      <c r="D400" s="44"/>
      <c r="E400" s="44"/>
      <c r="F400" s="4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3.5" customHeight="1">
      <c r="A401" s="35"/>
      <c r="B401" s="44"/>
      <c r="C401" s="44"/>
      <c r="D401" s="44"/>
      <c r="E401" s="44"/>
      <c r="F401" s="4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3.5" customHeight="1">
      <c r="A402" s="35"/>
      <c r="B402" s="44"/>
      <c r="C402" s="44"/>
      <c r="D402" s="44"/>
      <c r="E402" s="44"/>
      <c r="F402" s="4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3.5" customHeight="1">
      <c r="A403" s="35"/>
      <c r="B403" s="44"/>
      <c r="C403" s="44"/>
      <c r="D403" s="44"/>
      <c r="E403" s="44"/>
      <c r="F403" s="4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3.5" customHeight="1">
      <c r="A404" s="35"/>
      <c r="B404" s="44"/>
      <c r="C404" s="44"/>
      <c r="D404" s="44"/>
      <c r="E404" s="44"/>
      <c r="F404" s="4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3.5" customHeight="1">
      <c r="A405" s="35"/>
      <c r="B405" s="44"/>
      <c r="C405" s="44"/>
      <c r="D405" s="44"/>
      <c r="E405" s="44"/>
      <c r="F405" s="4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3.5" customHeight="1">
      <c r="A406" s="35"/>
      <c r="B406" s="44"/>
      <c r="C406" s="44"/>
      <c r="D406" s="44"/>
      <c r="E406" s="44"/>
      <c r="F406" s="4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3.5" customHeight="1">
      <c r="A407" s="35"/>
      <c r="B407" s="44"/>
      <c r="C407" s="44"/>
      <c r="D407" s="44"/>
      <c r="E407" s="44"/>
      <c r="F407" s="4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3.5" customHeight="1">
      <c r="A408" s="35"/>
      <c r="B408" s="44"/>
      <c r="C408" s="44"/>
      <c r="D408" s="44"/>
      <c r="E408" s="44"/>
      <c r="F408" s="4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3.5" customHeight="1">
      <c r="A409" s="35"/>
      <c r="B409" s="44"/>
      <c r="C409" s="44"/>
      <c r="D409" s="44"/>
      <c r="E409" s="44"/>
      <c r="F409" s="4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3.5" customHeight="1">
      <c r="A410" s="35"/>
      <c r="B410" s="44"/>
      <c r="C410" s="44"/>
      <c r="D410" s="44"/>
      <c r="E410" s="44"/>
      <c r="F410" s="4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3.5" customHeight="1">
      <c r="A411" s="35"/>
      <c r="B411" s="44"/>
      <c r="C411" s="44"/>
      <c r="D411" s="44"/>
      <c r="E411" s="44"/>
      <c r="F411" s="4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3.5" customHeight="1">
      <c r="A412" s="35"/>
      <c r="B412" s="44"/>
      <c r="C412" s="44"/>
      <c r="D412" s="44"/>
      <c r="E412" s="44"/>
      <c r="F412" s="4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3.5" customHeight="1">
      <c r="A413" s="35"/>
      <c r="B413" s="44"/>
      <c r="C413" s="44"/>
      <c r="D413" s="44"/>
      <c r="E413" s="44"/>
      <c r="F413" s="4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3.5" customHeight="1">
      <c r="A414" s="35"/>
      <c r="B414" s="44"/>
      <c r="C414" s="44"/>
      <c r="D414" s="44"/>
      <c r="E414" s="44"/>
      <c r="F414" s="4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3.5" customHeight="1">
      <c r="A415" s="35"/>
      <c r="B415" s="44"/>
      <c r="C415" s="44"/>
      <c r="D415" s="44"/>
      <c r="E415" s="44"/>
      <c r="F415" s="4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3.5" customHeight="1">
      <c r="A416" s="35"/>
      <c r="B416" s="44"/>
      <c r="C416" s="44"/>
      <c r="D416" s="44"/>
      <c r="E416" s="44"/>
      <c r="F416" s="4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3.5" customHeight="1">
      <c r="A417" s="35"/>
      <c r="B417" s="44"/>
      <c r="C417" s="44"/>
      <c r="D417" s="44"/>
      <c r="E417" s="44"/>
      <c r="F417" s="4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3.5" customHeight="1">
      <c r="A418" s="35"/>
      <c r="B418" s="44"/>
      <c r="C418" s="44"/>
      <c r="D418" s="44"/>
      <c r="E418" s="44"/>
      <c r="F418" s="4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3.5" customHeight="1">
      <c r="A419" s="35"/>
      <c r="B419" s="44"/>
      <c r="C419" s="44"/>
      <c r="D419" s="44"/>
      <c r="E419" s="44"/>
      <c r="F419" s="4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3.5" customHeight="1">
      <c r="A420" s="35"/>
      <c r="B420" s="44"/>
      <c r="C420" s="44"/>
      <c r="D420" s="44"/>
      <c r="E420" s="44"/>
      <c r="F420" s="4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3.5" customHeight="1">
      <c r="A421" s="35"/>
      <c r="B421" s="44"/>
      <c r="C421" s="44"/>
      <c r="D421" s="44"/>
      <c r="E421" s="44"/>
      <c r="F421" s="4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3.5" customHeight="1">
      <c r="A422" s="35"/>
      <c r="B422" s="44"/>
      <c r="C422" s="44"/>
      <c r="D422" s="44"/>
      <c r="E422" s="44"/>
      <c r="F422" s="4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3.5" customHeight="1">
      <c r="A423" s="35"/>
      <c r="B423" s="44"/>
      <c r="C423" s="44"/>
      <c r="D423" s="44"/>
      <c r="E423" s="44"/>
      <c r="F423" s="4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3.5" customHeight="1">
      <c r="A424" s="35"/>
      <c r="B424" s="44"/>
      <c r="C424" s="44"/>
      <c r="D424" s="44"/>
      <c r="E424" s="44"/>
      <c r="F424" s="4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3.5" customHeight="1">
      <c r="A425" s="35"/>
      <c r="B425" s="44"/>
      <c r="C425" s="44"/>
      <c r="D425" s="44"/>
      <c r="E425" s="44"/>
      <c r="F425" s="4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3.5" customHeight="1">
      <c r="A426" s="35"/>
      <c r="B426" s="44"/>
      <c r="C426" s="44"/>
      <c r="D426" s="44"/>
      <c r="E426" s="44"/>
      <c r="F426" s="4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3.5" customHeight="1">
      <c r="A427" s="35"/>
      <c r="B427" s="44"/>
      <c r="C427" s="44"/>
      <c r="D427" s="44"/>
      <c r="E427" s="44"/>
      <c r="F427" s="4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3.5" customHeight="1">
      <c r="A428" s="35"/>
      <c r="B428" s="44"/>
      <c r="C428" s="44"/>
      <c r="D428" s="44"/>
      <c r="E428" s="44"/>
      <c r="F428" s="4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3.5" customHeight="1">
      <c r="A429" s="35"/>
      <c r="B429" s="44"/>
      <c r="C429" s="44"/>
      <c r="D429" s="44"/>
      <c r="E429" s="44"/>
      <c r="F429" s="4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3.5" customHeight="1">
      <c r="A430" s="35"/>
      <c r="B430" s="44"/>
      <c r="C430" s="44"/>
      <c r="D430" s="44"/>
      <c r="E430" s="44"/>
      <c r="F430" s="4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3.5" customHeight="1">
      <c r="A431" s="35"/>
      <c r="B431" s="44"/>
      <c r="C431" s="44"/>
      <c r="D431" s="44"/>
      <c r="E431" s="44"/>
      <c r="F431" s="4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3.5" customHeight="1">
      <c r="A432" s="35"/>
      <c r="B432" s="44"/>
      <c r="C432" s="44"/>
      <c r="D432" s="44"/>
      <c r="E432" s="44"/>
      <c r="F432" s="4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3.5" customHeight="1">
      <c r="A433" s="35"/>
      <c r="B433" s="44"/>
      <c r="C433" s="44"/>
      <c r="D433" s="44"/>
      <c r="E433" s="44"/>
      <c r="F433" s="4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3.5" customHeight="1">
      <c r="A434" s="35"/>
      <c r="B434" s="44"/>
      <c r="C434" s="44"/>
      <c r="D434" s="44"/>
      <c r="E434" s="44"/>
      <c r="F434" s="4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3.5" customHeight="1">
      <c r="A435" s="35"/>
      <c r="B435" s="44"/>
      <c r="C435" s="44"/>
      <c r="D435" s="44"/>
      <c r="E435" s="44"/>
      <c r="F435" s="4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3.5" customHeight="1">
      <c r="A436" s="35"/>
      <c r="B436" s="44"/>
      <c r="C436" s="44"/>
      <c r="D436" s="44"/>
      <c r="E436" s="44"/>
      <c r="F436" s="4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3.5" customHeight="1">
      <c r="A437" s="35"/>
      <c r="B437" s="44"/>
      <c r="C437" s="44"/>
      <c r="D437" s="44"/>
      <c r="E437" s="44"/>
      <c r="F437" s="4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3.5" customHeight="1">
      <c r="A438" s="35"/>
      <c r="B438" s="44"/>
      <c r="C438" s="44"/>
      <c r="D438" s="44"/>
      <c r="E438" s="44"/>
      <c r="F438" s="4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3.5" customHeight="1">
      <c r="A439" s="35"/>
      <c r="B439" s="44"/>
      <c r="C439" s="44"/>
      <c r="D439" s="44"/>
      <c r="E439" s="44"/>
      <c r="F439" s="4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3.5" customHeight="1">
      <c r="A440" s="35"/>
      <c r="B440" s="44"/>
      <c r="C440" s="44"/>
      <c r="D440" s="44"/>
      <c r="E440" s="44"/>
      <c r="F440" s="4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3.5" customHeight="1">
      <c r="A441" s="35"/>
      <c r="B441" s="44"/>
      <c r="C441" s="44"/>
      <c r="D441" s="44"/>
      <c r="E441" s="44"/>
      <c r="F441" s="4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3.5" customHeight="1">
      <c r="A442" s="35"/>
      <c r="B442" s="44"/>
      <c r="C442" s="44"/>
      <c r="D442" s="44"/>
      <c r="E442" s="44"/>
      <c r="F442" s="4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3.5" customHeight="1">
      <c r="A443" s="35"/>
      <c r="B443" s="44"/>
      <c r="C443" s="44"/>
      <c r="D443" s="44"/>
      <c r="E443" s="44"/>
      <c r="F443" s="4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3.5" customHeight="1">
      <c r="A444" s="35"/>
      <c r="B444" s="44"/>
      <c r="C444" s="44"/>
      <c r="D444" s="44"/>
      <c r="E444" s="44"/>
      <c r="F444" s="4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3.5" customHeight="1">
      <c r="A445" s="35"/>
      <c r="B445" s="44"/>
      <c r="C445" s="44"/>
      <c r="D445" s="44"/>
      <c r="E445" s="44"/>
      <c r="F445" s="4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3.5" customHeight="1">
      <c r="A446" s="35"/>
      <c r="B446" s="44"/>
      <c r="C446" s="44"/>
      <c r="D446" s="44"/>
      <c r="E446" s="44"/>
      <c r="F446" s="4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3.5" customHeight="1">
      <c r="A447" s="35"/>
      <c r="B447" s="44"/>
      <c r="C447" s="44"/>
      <c r="D447" s="44"/>
      <c r="E447" s="44"/>
      <c r="F447" s="4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3.5" customHeight="1">
      <c r="A448" s="35"/>
      <c r="B448" s="44"/>
      <c r="C448" s="44"/>
      <c r="D448" s="44"/>
      <c r="E448" s="44"/>
      <c r="F448" s="4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3.5" customHeight="1">
      <c r="A449" s="35"/>
      <c r="B449" s="44"/>
      <c r="C449" s="44"/>
      <c r="D449" s="44"/>
      <c r="E449" s="44"/>
      <c r="F449" s="4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3.5" customHeight="1">
      <c r="A450" s="35"/>
      <c r="B450" s="44"/>
      <c r="C450" s="44"/>
      <c r="D450" s="44"/>
      <c r="E450" s="44"/>
      <c r="F450" s="4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3.5" customHeight="1">
      <c r="A451" s="35"/>
      <c r="B451" s="44"/>
      <c r="C451" s="44"/>
      <c r="D451" s="44"/>
      <c r="E451" s="44"/>
      <c r="F451" s="4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3.5" customHeight="1">
      <c r="A452" s="35"/>
      <c r="B452" s="44"/>
      <c r="C452" s="44"/>
      <c r="D452" s="44"/>
      <c r="E452" s="44"/>
      <c r="F452" s="4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3.5" customHeight="1">
      <c r="A453" s="35"/>
      <c r="B453" s="44"/>
      <c r="C453" s="44"/>
      <c r="D453" s="44"/>
      <c r="E453" s="44"/>
      <c r="F453" s="4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3.5" customHeight="1">
      <c r="A454" s="35"/>
      <c r="B454" s="44"/>
      <c r="C454" s="44"/>
      <c r="D454" s="44"/>
      <c r="E454" s="44"/>
      <c r="F454" s="4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3.5" customHeight="1">
      <c r="A455" s="35"/>
      <c r="B455" s="44"/>
      <c r="C455" s="44"/>
      <c r="D455" s="44"/>
      <c r="E455" s="44"/>
      <c r="F455" s="4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3.5" customHeight="1">
      <c r="A456" s="35"/>
      <c r="B456" s="44"/>
      <c r="C456" s="44"/>
      <c r="D456" s="44"/>
      <c r="E456" s="44"/>
      <c r="F456" s="4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3.5" customHeight="1">
      <c r="A457" s="35"/>
      <c r="B457" s="44"/>
      <c r="C457" s="44"/>
      <c r="D457" s="44"/>
      <c r="E457" s="44"/>
      <c r="F457" s="4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3.5" customHeight="1">
      <c r="A458" s="35"/>
      <c r="B458" s="44"/>
      <c r="C458" s="44"/>
      <c r="D458" s="44"/>
      <c r="E458" s="44"/>
      <c r="F458" s="4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3.5" customHeight="1">
      <c r="A459" s="35"/>
      <c r="B459" s="44"/>
      <c r="C459" s="44"/>
      <c r="D459" s="44"/>
      <c r="E459" s="44"/>
      <c r="F459" s="4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3.5" customHeight="1">
      <c r="A460" s="35"/>
      <c r="B460" s="44"/>
      <c r="C460" s="44"/>
      <c r="D460" s="44"/>
      <c r="E460" s="44"/>
      <c r="F460" s="4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3.5" customHeight="1">
      <c r="A461" s="35"/>
      <c r="B461" s="44"/>
      <c r="C461" s="44"/>
      <c r="D461" s="44"/>
      <c r="E461" s="44"/>
      <c r="F461" s="4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3.5" customHeight="1">
      <c r="A462" s="35"/>
      <c r="B462" s="44"/>
      <c r="C462" s="44"/>
      <c r="D462" s="44"/>
      <c r="E462" s="44"/>
      <c r="F462" s="4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3.5" customHeight="1">
      <c r="A463" s="35"/>
      <c r="B463" s="44"/>
      <c r="C463" s="44"/>
      <c r="D463" s="44"/>
      <c r="E463" s="44"/>
      <c r="F463" s="4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3.5" customHeight="1">
      <c r="A464" s="35"/>
      <c r="B464" s="44"/>
      <c r="C464" s="44"/>
      <c r="D464" s="44"/>
      <c r="E464" s="44"/>
      <c r="F464" s="4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3.5" customHeight="1">
      <c r="A465" s="35"/>
      <c r="B465" s="44"/>
      <c r="C465" s="44"/>
      <c r="D465" s="44"/>
      <c r="E465" s="44"/>
      <c r="F465" s="4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3.5" customHeight="1">
      <c r="A466" s="35"/>
      <c r="B466" s="44"/>
      <c r="C466" s="44"/>
      <c r="D466" s="44"/>
      <c r="E466" s="44"/>
      <c r="F466" s="4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3.5" customHeight="1">
      <c r="A467" s="35"/>
      <c r="B467" s="44"/>
      <c r="C467" s="44"/>
      <c r="D467" s="44"/>
      <c r="E467" s="44"/>
      <c r="F467" s="4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3.5" customHeight="1">
      <c r="A468" s="35"/>
      <c r="B468" s="44"/>
      <c r="C468" s="44"/>
      <c r="D468" s="44"/>
      <c r="E468" s="44"/>
      <c r="F468" s="4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3.5" customHeight="1">
      <c r="A469" s="35"/>
      <c r="B469" s="44"/>
      <c r="C469" s="44"/>
      <c r="D469" s="44"/>
      <c r="E469" s="44"/>
      <c r="F469" s="4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3.5" customHeight="1">
      <c r="A470" s="35"/>
      <c r="B470" s="44"/>
      <c r="C470" s="44"/>
      <c r="D470" s="44"/>
      <c r="E470" s="44"/>
      <c r="F470" s="4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3.5" customHeight="1">
      <c r="A471" s="35"/>
      <c r="B471" s="44"/>
      <c r="C471" s="44"/>
      <c r="D471" s="44"/>
      <c r="E471" s="44"/>
      <c r="F471" s="4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3.5" customHeight="1">
      <c r="A472" s="35"/>
      <c r="B472" s="44"/>
      <c r="C472" s="44"/>
      <c r="D472" s="44"/>
      <c r="E472" s="44"/>
      <c r="F472" s="4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3.5" customHeight="1">
      <c r="A473" s="35"/>
      <c r="B473" s="44"/>
      <c r="C473" s="44"/>
      <c r="D473" s="44"/>
      <c r="E473" s="44"/>
      <c r="F473" s="4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3.5" customHeight="1">
      <c r="A474" s="35"/>
      <c r="B474" s="44"/>
      <c r="C474" s="44"/>
      <c r="D474" s="44"/>
      <c r="E474" s="44"/>
      <c r="F474" s="4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3.5" customHeight="1">
      <c r="A475" s="35"/>
      <c r="B475" s="44"/>
      <c r="C475" s="44"/>
      <c r="D475" s="44"/>
      <c r="E475" s="44"/>
      <c r="F475" s="4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3.5" customHeight="1">
      <c r="A476" s="35"/>
      <c r="B476" s="44"/>
      <c r="C476" s="44"/>
      <c r="D476" s="44"/>
      <c r="E476" s="44"/>
      <c r="F476" s="4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3.5" customHeight="1">
      <c r="A477" s="35"/>
      <c r="B477" s="44"/>
      <c r="C477" s="44"/>
      <c r="D477" s="44"/>
      <c r="E477" s="44"/>
      <c r="F477" s="4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3.5" customHeight="1">
      <c r="A478" s="35"/>
      <c r="B478" s="44"/>
      <c r="C478" s="44"/>
      <c r="D478" s="44"/>
      <c r="E478" s="44"/>
      <c r="F478" s="4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3.5" customHeight="1">
      <c r="A479" s="35"/>
      <c r="B479" s="44"/>
      <c r="C479" s="44"/>
      <c r="D479" s="44"/>
      <c r="E479" s="44"/>
      <c r="F479" s="4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3.5" customHeight="1">
      <c r="A480" s="35"/>
      <c r="B480" s="44"/>
      <c r="C480" s="44"/>
      <c r="D480" s="44"/>
      <c r="E480" s="44"/>
      <c r="F480" s="4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3.5" customHeight="1">
      <c r="A481" s="35"/>
      <c r="B481" s="44"/>
      <c r="C481" s="44"/>
      <c r="D481" s="44"/>
      <c r="E481" s="44"/>
      <c r="F481" s="4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3.5" customHeight="1">
      <c r="A482" s="35"/>
      <c r="B482" s="44"/>
      <c r="C482" s="44"/>
      <c r="D482" s="44"/>
      <c r="E482" s="44"/>
      <c r="F482" s="4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3.5" customHeight="1">
      <c r="A483" s="35"/>
      <c r="B483" s="44"/>
      <c r="C483" s="44"/>
      <c r="D483" s="44"/>
      <c r="E483" s="44"/>
      <c r="F483" s="4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3.5" customHeight="1">
      <c r="A484" s="35"/>
      <c r="B484" s="44"/>
      <c r="C484" s="44"/>
      <c r="D484" s="44"/>
      <c r="E484" s="44"/>
      <c r="F484" s="4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3.5" customHeight="1">
      <c r="A485" s="35"/>
      <c r="B485" s="44"/>
      <c r="C485" s="44"/>
      <c r="D485" s="44"/>
      <c r="E485" s="44"/>
      <c r="F485" s="4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3.5" customHeight="1">
      <c r="A486" s="35"/>
      <c r="B486" s="44"/>
      <c r="C486" s="44"/>
      <c r="D486" s="44"/>
      <c r="E486" s="44"/>
      <c r="F486" s="4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3.5" customHeight="1">
      <c r="A487" s="35"/>
      <c r="B487" s="44"/>
      <c r="C487" s="44"/>
      <c r="D487" s="44"/>
      <c r="E487" s="44"/>
      <c r="F487" s="4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3.5" customHeight="1">
      <c r="A488" s="35"/>
      <c r="B488" s="44"/>
      <c r="C488" s="44"/>
      <c r="D488" s="44"/>
      <c r="E488" s="44"/>
      <c r="F488" s="4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3.5" customHeight="1">
      <c r="A489" s="35"/>
      <c r="B489" s="44"/>
      <c r="C489" s="44"/>
      <c r="D489" s="44"/>
      <c r="E489" s="44"/>
      <c r="F489" s="4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3.5" customHeight="1">
      <c r="A490" s="35"/>
      <c r="B490" s="44"/>
      <c r="C490" s="44"/>
      <c r="D490" s="44"/>
      <c r="E490" s="44"/>
      <c r="F490" s="4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3.5" customHeight="1">
      <c r="A491" s="35"/>
      <c r="B491" s="44"/>
      <c r="C491" s="44"/>
      <c r="D491" s="44"/>
      <c r="E491" s="44"/>
      <c r="F491" s="4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3.5" customHeight="1">
      <c r="A492" s="35"/>
      <c r="B492" s="44"/>
      <c r="C492" s="44"/>
      <c r="D492" s="44"/>
      <c r="E492" s="44"/>
      <c r="F492" s="4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3.5" customHeight="1">
      <c r="A493" s="35"/>
      <c r="B493" s="44"/>
      <c r="C493" s="44"/>
      <c r="D493" s="44"/>
      <c r="E493" s="44"/>
      <c r="F493" s="4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3.5" customHeight="1">
      <c r="A494" s="35"/>
      <c r="B494" s="44"/>
      <c r="C494" s="44"/>
      <c r="D494" s="44"/>
      <c r="E494" s="44"/>
      <c r="F494" s="4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3.5" customHeight="1">
      <c r="A495" s="35"/>
      <c r="B495" s="44"/>
      <c r="C495" s="44"/>
      <c r="D495" s="44"/>
      <c r="E495" s="44"/>
      <c r="F495" s="4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3.5" customHeight="1">
      <c r="A496" s="35"/>
      <c r="B496" s="44"/>
      <c r="C496" s="44"/>
      <c r="D496" s="44"/>
      <c r="E496" s="44"/>
      <c r="F496" s="4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3.5" customHeight="1">
      <c r="A497" s="35"/>
      <c r="B497" s="44"/>
      <c r="C497" s="44"/>
      <c r="D497" s="44"/>
      <c r="E497" s="44"/>
      <c r="F497" s="4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3.5" customHeight="1">
      <c r="A498" s="35"/>
      <c r="B498" s="44"/>
      <c r="C498" s="44"/>
      <c r="D498" s="44"/>
      <c r="E498" s="44"/>
      <c r="F498" s="4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3.5" customHeight="1">
      <c r="A499" s="35"/>
      <c r="B499" s="44"/>
      <c r="C499" s="44"/>
      <c r="D499" s="44"/>
      <c r="E499" s="44"/>
      <c r="F499" s="4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3.5" customHeight="1">
      <c r="A500" s="35"/>
      <c r="B500" s="44"/>
      <c r="C500" s="44"/>
      <c r="D500" s="44"/>
      <c r="E500" s="44"/>
      <c r="F500" s="4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3.5" customHeight="1">
      <c r="A501" s="35"/>
      <c r="B501" s="44"/>
      <c r="C501" s="44"/>
      <c r="D501" s="44"/>
      <c r="E501" s="44"/>
      <c r="F501" s="4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3.5" customHeight="1">
      <c r="A502" s="35"/>
      <c r="B502" s="44"/>
      <c r="C502" s="44"/>
      <c r="D502" s="44"/>
      <c r="E502" s="44"/>
      <c r="F502" s="4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3.5" customHeight="1">
      <c r="A503" s="35"/>
      <c r="B503" s="44"/>
      <c r="C503" s="44"/>
      <c r="D503" s="44"/>
      <c r="E503" s="44"/>
      <c r="F503" s="4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3.5" customHeight="1">
      <c r="A504" s="35"/>
      <c r="B504" s="44"/>
      <c r="C504" s="44"/>
      <c r="D504" s="44"/>
      <c r="E504" s="44"/>
      <c r="F504" s="4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3.5" customHeight="1">
      <c r="A505" s="35"/>
      <c r="B505" s="44"/>
      <c r="C505" s="44"/>
      <c r="D505" s="44"/>
      <c r="E505" s="44"/>
      <c r="F505" s="4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3.5" customHeight="1">
      <c r="A506" s="35"/>
      <c r="B506" s="44"/>
      <c r="C506" s="44"/>
      <c r="D506" s="44"/>
      <c r="E506" s="44"/>
      <c r="F506" s="4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3.5" customHeight="1">
      <c r="A507" s="35"/>
      <c r="B507" s="44"/>
      <c r="C507" s="44"/>
      <c r="D507" s="44"/>
      <c r="E507" s="44"/>
      <c r="F507" s="4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3.5" customHeight="1">
      <c r="A508" s="35"/>
      <c r="B508" s="44"/>
      <c r="C508" s="44"/>
      <c r="D508" s="44"/>
      <c r="E508" s="44"/>
      <c r="F508" s="4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3.5" customHeight="1">
      <c r="A509" s="35"/>
      <c r="B509" s="44"/>
      <c r="C509" s="44"/>
      <c r="D509" s="44"/>
      <c r="E509" s="44"/>
      <c r="F509" s="4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3.5" customHeight="1">
      <c r="A510" s="35"/>
      <c r="B510" s="44"/>
      <c r="C510" s="44"/>
      <c r="D510" s="44"/>
      <c r="E510" s="44"/>
      <c r="F510" s="4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3.5" customHeight="1">
      <c r="A511" s="35"/>
      <c r="B511" s="44"/>
      <c r="C511" s="44"/>
      <c r="D511" s="44"/>
      <c r="E511" s="44"/>
      <c r="F511" s="4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3.5" customHeight="1">
      <c r="A512" s="35"/>
      <c r="B512" s="44"/>
      <c r="C512" s="44"/>
      <c r="D512" s="44"/>
      <c r="E512" s="44"/>
      <c r="F512" s="4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3.5" customHeight="1">
      <c r="A513" s="35"/>
      <c r="B513" s="44"/>
      <c r="C513" s="44"/>
      <c r="D513" s="44"/>
      <c r="E513" s="44"/>
      <c r="F513" s="4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3.5" customHeight="1">
      <c r="A514" s="35"/>
      <c r="B514" s="44"/>
      <c r="C514" s="44"/>
      <c r="D514" s="44"/>
      <c r="E514" s="44"/>
      <c r="F514" s="4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3.5" customHeight="1">
      <c r="A515" s="35"/>
      <c r="B515" s="44"/>
      <c r="C515" s="44"/>
      <c r="D515" s="44"/>
      <c r="E515" s="44"/>
      <c r="F515" s="4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3.5" customHeight="1">
      <c r="A516" s="35"/>
      <c r="B516" s="44"/>
      <c r="C516" s="44"/>
      <c r="D516" s="44"/>
      <c r="E516" s="44"/>
      <c r="F516" s="4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3.5" customHeight="1">
      <c r="A517" s="35"/>
      <c r="B517" s="44"/>
      <c r="C517" s="44"/>
      <c r="D517" s="44"/>
      <c r="E517" s="44"/>
      <c r="F517" s="4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3.5" customHeight="1">
      <c r="A518" s="35"/>
      <c r="B518" s="44"/>
      <c r="C518" s="44"/>
      <c r="D518" s="44"/>
      <c r="E518" s="44"/>
      <c r="F518" s="4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3.5" customHeight="1">
      <c r="A519" s="35"/>
      <c r="B519" s="44"/>
      <c r="C519" s="44"/>
      <c r="D519" s="44"/>
      <c r="E519" s="44"/>
      <c r="F519" s="4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3.5" customHeight="1">
      <c r="A520" s="35"/>
      <c r="B520" s="44"/>
      <c r="C520" s="44"/>
      <c r="D520" s="44"/>
      <c r="E520" s="44"/>
      <c r="F520" s="4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3.5" customHeight="1">
      <c r="A521" s="35"/>
      <c r="B521" s="44"/>
      <c r="C521" s="44"/>
      <c r="D521" s="44"/>
      <c r="E521" s="44"/>
      <c r="F521" s="4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3.5" customHeight="1">
      <c r="A522" s="35"/>
      <c r="B522" s="44"/>
      <c r="C522" s="44"/>
      <c r="D522" s="44"/>
      <c r="E522" s="44"/>
      <c r="F522" s="4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3.5" customHeight="1">
      <c r="A523" s="35"/>
      <c r="B523" s="44"/>
      <c r="C523" s="44"/>
      <c r="D523" s="44"/>
      <c r="E523" s="44"/>
      <c r="F523" s="4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3.5" customHeight="1">
      <c r="A524" s="35"/>
      <c r="B524" s="44"/>
      <c r="C524" s="44"/>
      <c r="D524" s="44"/>
      <c r="E524" s="44"/>
      <c r="F524" s="4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3.5" customHeight="1">
      <c r="A525" s="35"/>
      <c r="B525" s="44"/>
      <c r="C525" s="44"/>
      <c r="D525" s="44"/>
      <c r="E525" s="44"/>
      <c r="F525" s="4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3.5" customHeight="1">
      <c r="A526" s="35"/>
      <c r="B526" s="44"/>
      <c r="C526" s="44"/>
      <c r="D526" s="44"/>
      <c r="E526" s="44"/>
      <c r="F526" s="4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3.5" customHeight="1">
      <c r="A527" s="35"/>
      <c r="B527" s="44"/>
      <c r="C527" s="44"/>
      <c r="D527" s="44"/>
      <c r="E527" s="44"/>
      <c r="F527" s="4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3.5" customHeight="1">
      <c r="A528" s="35"/>
      <c r="B528" s="44"/>
      <c r="C528" s="44"/>
      <c r="D528" s="44"/>
      <c r="E528" s="44"/>
      <c r="F528" s="4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3.5" customHeight="1">
      <c r="A529" s="35"/>
      <c r="B529" s="44"/>
      <c r="C529" s="44"/>
      <c r="D529" s="44"/>
      <c r="E529" s="44"/>
      <c r="F529" s="4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3.5" customHeight="1">
      <c r="A530" s="35"/>
      <c r="B530" s="44"/>
      <c r="C530" s="44"/>
      <c r="D530" s="44"/>
      <c r="E530" s="44"/>
      <c r="F530" s="4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3.5" customHeight="1">
      <c r="A531" s="35"/>
      <c r="B531" s="44"/>
      <c r="C531" s="44"/>
      <c r="D531" s="44"/>
      <c r="E531" s="44"/>
      <c r="F531" s="4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3.5" customHeight="1">
      <c r="A532" s="35"/>
      <c r="B532" s="44"/>
      <c r="C532" s="44"/>
      <c r="D532" s="44"/>
      <c r="E532" s="44"/>
      <c r="F532" s="4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3.5" customHeight="1">
      <c r="A533" s="35"/>
      <c r="B533" s="44"/>
      <c r="C533" s="44"/>
      <c r="D533" s="44"/>
      <c r="E533" s="44"/>
      <c r="F533" s="4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3.5" customHeight="1">
      <c r="A534" s="35"/>
      <c r="B534" s="44"/>
      <c r="C534" s="44"/>
      <c r="D534" s="44"/>
      <c r="E534" s="44"/>
      <c r="F534" s="4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3.5" customHeight="1">
      <c r="A535" s="35"/>
      <c r="B535" s="44"/>
      <c r="C535" s="44"/>
      <c r="D535" s="44"/>
      <c r="E535" s="44"/>
      <c r="F535" s="4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3.5" customHeight="1">
      <c r="A536" s="35"/>
      <c r="B536" s="44"/>
      <c r="C536" s="44"/>
      <c r="D536" s="44"/>
      <c r="E536" s="44"/>
      <c r="F536" s="4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3.5" customHeight="1">
      <c r="A537" s="35"/>
      <c r="B537" s="44"/>
      <c r="C537" s="44"/>
      <c r="D537" s="44"/>
      <c r="E537" s="44"/>
      <c r="F537" s="4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3.5" customHeight="1">
      <c r="A538" s="35"/>
      <c r="B538" s="44"/>
      <c r="C538" s="44"/>
      <c r="D538" s="44"/>
      <c r="E538" s="44"/>
      <c r="F538" s="4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3.5" customHeight="1">
      <c r="A539" s="35"/>
      <c r="B539" s="44"/>
      <c r="C539" s="44"/>
      <c r="D539" s="44"/>
      <c r="E539" s="44"/>
      <c r="F539" s="4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3.5" customHeight="1">
      <c r="A540" s="35"/>
      <c r="B540" s="44"/>
      <c r="C540" s="44"/>
      <c r="D540" s="44"/>
      <c r="E540" s="44"/>
      <c r="F540" s="4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3.5" customHeight="1">
      <c r="A541" s="35"/>
      <c r="B541" s="44"/>
      <c r="C541" s="44"/>
      <c r="D541" s="44"/>
      <c r="E541" s="44"/>
      <c r="F541" s="4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3.5" customHeight="1">
      <c r="A542" s="35"/>
      <c r="B542" s="44"/>
      <c r="C542" s="44"/>
      <c r="D542" s="44"/>
      <c r="E542" s="44"/>
      <c r="F542" s="4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3.5" customHeight="1">
      <c r="A543" s="35"/>
      <c r="B543" s="44"/>
      <c r="C543" s="44"/>
      <c r="D543" s="44"/>
      <c r="E543" s="44"/>
      <c r="F543" s="4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3.5" customHeight="1">
      <c r="A544" s="35"/>
      <c r="B544" s="44"/>
      <c r="C544" s="44"/>
      <c r="D544" s="44"/>
      <c r="E544" s="44"/>
      <c r="F544" s="4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3.5" customHeight="1">
      <c r="A545" s="35"/>
      <c r="B545" s="44"/>
      <c r="C545" s="44"/>
      <c r="D545" s="44"/>
      <c r="E545" s="44"/>
      <c r="F545" s="4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3.5" customHeight="1">
      <c r="A546" s="35"/>
      <c r="B546" s="44"/>
      <c r="C546" s="44"/>
      <c r="D546" s="44"/>
      <c r="E546" s="44"/>
      <c r="F546" s="4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3.5" customHeight="1">
      <c r="A547" s="35"/>
      <c r="B547" s="44"/>
      <c r="C547" s="44"/>
      <c r="D547" s="44"/>
      <c r="E547" s="44"/>
      <c r="F547" s="4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3.5" customHeight="1">
      <c r="A548" s="35"/>
      <c r="B548" s="44"/>
      <c r="C548" s="44"/>
      <c r="D548" s="44"/>
      <c r="E548" s="44"/>
      <c r="F548" s="4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3.5" customHeight="1">
      <c r="A549" s="35"/>
      <c r="B549" s="44"/>
      <c r="C549" s="44"/>
      <c r="D549" s="44"/>
      <c r="E549" s="44"/>
      <c r="F549" s="4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3.5" customHeight="1">
      <c r="A550" s="35"/>
      <c r="B550" s="44"/>
      <c r="C550" s="44"/>
      <c r="D550" s="44"/>
      <c r="E550" s="44"/>
      <c r="F550" s="4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3.5" customHeight="1">
      <c r="A551" s="35"/>
      <c r="B551" s="44"/>
      <c r="C551" s="44"/>
      <c r="D551" s="44"/>
      <c r="E551" s="44"/>
      <c r="F551" s="4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3.5" customHeight="1">
      <c r="A552" s="35"/>
      <c r="B552" s="44"/>
      <c r="C552" s="44"/>
      <c r="D552" s="44"/>
      <c r="E552" s="44"/>
      <c r="F552" s="4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3.5" customHeight="1">
      <c r="A553" s="35"/>
      <c r="B553" s="44"/>
      <c r="C553" s="44"/>
      <c r="D553" s="44"/>
      <c r="E553" s="44"/>
      <c r="F553" s="4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3.5" customHeight="1">
      <c r="A554" s="35"/>
      <c r="B554" s="44"/>
      <c r="C554" s="44"/>
      <c r="D554" s="44"/>
      <c r="E554" s="44"/>
      <c r="F554" s="4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3.5" customHeight="1">
      <c r="A555" s="35"/>
      <c r="B555" s="44"/>
      <c r="C555" s="44"/>
      <c r="D555" s="44"/>
      <c r="E555" s="44"/>
      <c r="F555" s="4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3.5" customHeight="1">
      <c r="A556" s="35"/>
      <c r="B556" s="44"/>
      <c r="C556" s="44"/>
      <c r="D556" s="44"/>
      <c r="E556" s="44"/>
      <c r="F556" s="4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3.5" customHeight="1">
      <c r="A557" s="35"/>
      <c r="B557" s="44"/>
      <c r="C557" s="44"/>
      <c r="D557" s="44"/>
      <c r="E557" s="44"/>
      <c r="F557" s="4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3.5" customHeight="1">
      <c r="A558" s="35"/>
      <c r="B558" s="44"/>
      <c r="C558" s="44"/>
      <c r="D558" s="44"/>
      <c r="E558" s="44"/>
      <c r="F558" s="4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3.5" customHeight="1">
      <c r="A559" s="35"/>
      <c r="B559" s="44"/>
      <c r="C559" s="44"/>
      <c r="D559" s="44"/>
      <c r="E559" s="44"/>
      <c r="F559" s="4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3.5" customHeight="1">
      <c r="A560" s="35"/>
      <c r="B560" s="44"/>
      <c r="C560" s="44"/>
      <c r="D560" s="44"/>
      <c r="E560" s="44"/>
      <c r="F560" s="4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3.5" customHeight="1">
      <c r="A561" s="35"/>
      <c r="B561" s="44"/>
      <c r="C561" s="44"/>
      <c r="D561" s="44"/>
      <c r="E561" s="44"/>
      <c r="F561" s="4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3.5" customHeight="1">
      <c r="A562" s="35"/>
      <c r="B562" s="44"/>
      <c r="C562" s="44"/>
      <c r="D562" s="44"/>
      <c r="E562" s="44"/>
      <c r="F562" s="4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3.5" customHeight="1">
      <c r="A563" s="35"/>
      <c r="B563" s="44"/>
      <c r="C563" s="44"/>
      <c r="D563" s="44"/>
      <c r="E563" s="44"/>
      <c r="F563" s="4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3.5" customHeight="1">
      <c r="A564" s="35"/>
      <c r="B564" s="44"/>
      <c r="C564" s="44"/>
      <c r="D564" s="44"/>
      <c r="E564" s="44"/>
      <c r="F564" s="4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3.5" customHeight="1">
      <c r="A565" s="35"/>
      <c r="B565" s="44"/>
      <c r="C565" s="44"/>
      <c r="D565" s="44"/>
      <c r="E565" s="44"/>
      <c r="F565" s="4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3.5" customHeight="1">
      <c r="A566" s="35"/>
      <c r="B566" s="44"/>
      <c r="C566" s="44"/>
      <c r="D566" s="44"/>
      <c r="E566" s="44"/>
      <c r="F566" s="4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3.5" customHeight="1">
      <c r="A567" s="35"/>
      <c r="B567" s="44"/>
      <c r="C567" s="44"/>
      <c r="D567" s="44"/>
      <c r="E567" s="44"/>
      <c r="F567" s="4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3.5" customHeight="1">
      <c r="A568" s="35"/>
      <c r="B568" s="44"/>
      <c r="C568" s="44"/>
      <c r="D568" s="44"/>
      <c r="E568" s="44"/>
      <c r="F568" s="4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3.5" customHeight="1">
      <c r="A569" s="35"/>
      <c r="B569" s="44"/>
      <c r="C569" s="44"/>
      <c r="D569" s="44"/>
      <c r="E569" s="44"/>
      <c r="F569" s="4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3.5" customHeight="1">
      <c r="A570" s="35"/>
      <c r="B570" s="44"/>
      <c r="C570" s="44"/>
      <c r="D570" s="44"/>
      <c r="E570" s="44"/>
      <c r="F570" s="4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3.5" customHeight="1">
      <c r="A571" s="35"/>
      <c r="B571" s="44"/>
      <c r="C571" s="44"/>
      <c r="D571" s="44"/>
      <c r="E571" s="44"/>
      <c r="F571" s="4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3.5" customHeight="1">
      <c r="A572" s="35"/>
      <c r="B572" s="44"/>
      <c r="C572" s="44"/>
      <c r="D572" s="44"/>
      <c r="E572" s="44"/>
      <c r="F572" s="4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3.5" customHeight="1">
      <c r="A573" s="35"/>
      <c r="B573" s="44"/>
      <c r="C573" s="44"/>
      <c r="D573" s="44"/>
      <c r="E573" s="44"/>
      <c r="F573" s="4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3.5" customHeight="1">
      <c r="A574" s="35"/>
      <c r="B574" s="44"/>
      <c r="C574" s="44"/>
      <c r="D574" s="44"/>
      <c r="E574" s="44"/>
      <c r="F574" s="4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3.5" customHeight="1">
      <c r="A575" s="35"/>
      <c r="B575" s="44"/>
      <c r="C575" s="44"/>
      <c r="D575" s="44"/>
      <c r="E575" s="44"/>
      <c r="F575" s="4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3.5" customHeight="1">
      <c r="A576" s="35"/>
      <c r="B576" s="44"/>
      <c r="C576" s="44"/>
      <c r="D576" s="44"/>
      <c r="E576" s="44"/>
      <c r="F576" s="4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3.5" customHeight="1">
      <c r="A577" s="35"/>
      <c r="B577" s="44"/>
      <c r="C577" s="44"/>
      <c r="D577" s="44"/>
      <c r="E577" s="44"/>
      <c r="F577" s="4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3.5" customHeight="1">
      <c r="A578" s="35"/>
      <c r="B578" s="44"/>
      <c r="C578" s="44"/>
      <c r="D578" s="44"/>
      <c r="E578" s="44"/>
      <c r="F578" s="4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3.5" customHeight="1">
      <c r="A579" s="35"/>
      <c r="B579" s="44"/>
      <c r="C579" s="44"/>
      <c r="D579" s="44"/>
      <c r="E579" s="44"/>
      <c r="F579" s="4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3.5" customHeight="1">
      <c r="A580" s="35"/>
      <c r="B580" s="44"/>
      <c r="C580" s="44"/>
      <c r="D580" s="44"/>
      <c r="E580" s="44"/>
      <c r="F580" s="4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3.5" customHeight="1">
      <c r="A581" s="35"/>
      <c r="B581" s="44"/>
      <c r="C581" s="44"/>
      <c r="D581" s="44"/>
      <c r="E581" s="44"/>
      <c r="F581" s="4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3.5" customHeight="1">
      <c r="A582" s="35"/>
      <c r="B582" s="44"/>
      <c r="C582" s="44"/>
      <c r="D582" s="44"/>
      <c r="E582" s="44"/>
      <c r="F582" s="4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3.5" customHeight="1">
      <c r="A583" s="35"/>
      <c r="B583" s="44"/>
      <c r="C583" s="44"/>
      <c r="D583" s="44"/>
      <c r="E583" s="44"/>
      <c r="F583" s="4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3.5" customHeight="1">
      <c r="A584" s="35"/>
      <c r="B584" s="44"/>
      <c r="C584" s="44"/>
      <c r="D584" s="44"/>
      <c r="E584" s="44"/>
      <c r="F584" s="4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3.5" customHeight="1">
      <c r="A585" s="35"/>
      <c r="B585" s="44"/>
      <c r="C585" s="44"/>
      <c r="D585" s="44"/>
      <c r="E585" s="44"/>
      <c r="F585" s="4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3.5" customHeight="1">
      <c r="A586" s="35"/>
      <c r="B586" s="44"/>
      <c r="C586" s="44"/>
      <c r="D586" s="44"/>
      <c r="E586" s="44"/>
      <c r="F586" s="4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3.5" customHeight="1">
      <c r="A587" s="35"/>
      <c r="B587" s="44"/>
      <c r="C587" s="44"/>
      <c r="D587" s="44"/>
      <c r="E587" s="44"/>
      <c r="F587" s="4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3.5" customHeight="1">
      <c r="A588" s="35"/>
      <c r="B588" s="44"/>
      <c r="C588" s="44"/>
      <c r="D588" s="44"/>
      <c r="E588" s="44"/>
      <c r="F588" s="4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3.5" customHeight="1">
      <c r="A589" s="35"/>
      <c r="B589" s="44"/>
      <c r="C589" s="44"/>
      <c r="D589" s="44"/>
      <c r="E589" s="44"/>
      <c r="F589" s="4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3.5" customHeight="1">
      <c r="A590" s="35"/>
      <c r="B590" s="44"/>
      <c r="C590" s="44"/>
      <c r="D590" s="44"/>
      <c r="E590" s="44"/>
      <c r="F590" s="4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3.5" customHeight="1">
      <c r="A591" s="35"/>
      <c r="B591" s="44"/>
      <c r="C591" s="44"/>
      <c r="D591" s="44"/>
      <c r="E591" s="44"/>
      <c r="F591" s="4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3.5" customHeight="1">
      <c r="A592" s="35"/>
      <c r="B592" s="44"/>
      <c r="C592" s="44"/>
      <c r="D592" s="44"/>
      <c r="E592" s="44"/>
      <c r="F592" s="4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3.5" customHeight="1">
      <c r="A593" s="35"/>
      <c r="B593" s="44"/>
      <c r="C593" s="44"/>
      <c r="D593" s="44"/>
      <c r="E593" s="44"/>
      <c r="F593" s="4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3.5" customHeight="1">
      <c r="A594" s="35"/>
      <c r="B594" s="44"/>
      <c r="C594" s="44"/>
      <c r="D594" s="44"/>
      <c r="E594" s="44"/>
      <c r="F594" s="4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3.5" customHeight="1">
      <c r="A595" s="35"/>
      <c r="B595" s="44"/>
      <c r="C595" s="44"/>
      <c r="D595" s="44"/>
      <c r="E595" s="44"/>
      <c r="F595" s="4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3.5" customHeight="1">
      <c r="A596" s="35"/>
      <c r="B596" s="44"/>
      <c r="C596" s="44"/>
      <c r="D596" s="44"/>
      <c r="E596" s="44"/>
      <c r="F596" s="4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3.5" customHeight="1">
      <c r="A597" s="35"/>
      <c r="B597" s="44"/>
      <c r="C597" s="44"/>
      <c r="D597" s="44"/>
      <c r="E597" s="44"/>
      <c r="F597" s="4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3.5" customHeight="1">
      <c r="A598" s="35"/>
      <c r="B598" s="44"/>
      <c r="C598" s="44"/>
      <c r="D598" s="44"/>
      <c r="E598" s="44"/>
      <c r="F598" s="4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3.5" customHeight="1">
      <c r="A599" s="35"/>
      <c r="B599" s="44"/>
      <c r="C599" s="44"/>
      <c r="D599" s="44"/>
      <c r="E599" s="44"/>
      <c r="F599" s="4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3.5" customHeight="1">
      <c r="A600" s="35"/>
      <c r="B600" s="44"/>
      <c r="C600" s="44"/>
      <c r="D600" s="44"/>
      <c r="E600" s="44"/>
      <c r="F600" s="4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3.5" customHeight="1">
      <c r="A601" s="35"/>
      <c r="B601" s="44"/>
      <c r="C601" s="44"/>
      <c r="D601" s="44"/>
      <c r="E601" s="44"/>
      <c r="F601" s="4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3.5" customHeight="1">
      <c r="A602" s="35"/>
      <c r="B602" s="44"/>
      <c r="C602" s="44"/>
      <c r="D602" s="44"/>
      <c r="E602" s="44"/>
      <c r="F602" s="4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3.5" customHeight="1">
      <c r="A603" s="35"/>
      <c r="B603" s="44"/>
      <c r="C603" s="44"/>
      <c r="D603" s="44"/>
      <c r="E603" s="44"/>
      <c r="F603" s="4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3.5" customHeight="1">
      <c r="A604" s="35"/>
      <c r="B604" s="44"/>
      <c r="C604" s="44"/>
      <c r="D604" s="44"/>
      <c r="E604" s="44"/>
      <c r="F604" s="4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3.5" customHeight="1">
      <c r="A605" s="35"/>
      <c r="B605" s="44"/>
      <c r="C605" s="44"/>
      <c r="D605" s="44"/>
      <c r="E605" s="44"/>
      <c r="F605" s="4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3.5" customHeight="1">
      <c r="A606" s="35"/>
      <c r="B606" s="44"/>
      <c r="C606" s="44"/>
      <c r="D606" s="44"/>
      <c r="E606" s="44"/>
      <c r="F606" s="4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3.5" customHeight="1">
      <c r="A607" s="35"/>
      <c r="B607" s="44"/>
      <c r="C607" s="44"/>
      <c r="D607" s="44"/>
      <c r="E607" s="44"/>
      <c r="F607" s="4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3.5" customHeight="1">
      <c r="A608" s="35"/>
      <c r="B608" s="44"/>
      <c r="C608" s="44"/>
      <c r="D608" s="44"/>
      <c r="E608" s="44"/>
      <c r="F608" s="4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3.5" customHeight="1">
      <c r="A609" s="35"/>
      <c r="B609" s="44"/>
      <c r="C609" s="44"/>
      <c r="D609" s="44"/>
      <c r="E609" s="44"/>
      <c r="F609" s="4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3.5" customHeight="1">
      <c r="A610" s="35"/>
      <c r="B610" s="44"/>
      <c r="C610" s="44"/>
      <c r="D610" s="44"/>
      <c r="E610" s="44"/>
      <c r="F610" s="4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3.5" customHeight="1">
      <c r="A611" s="35"/>
      <c r="B611" s="44"/>
      <c r="C611" s="44"/>
      <c r="D611" s="44"/>
      <c r="E611" s="44"/>
      <c r="F611" s="4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3.5" customHeight="1">
      <c r="A612" s="35"/>
      <c r="B612" s="44"/>
      <c r="C612" s="44"/>
      <c r="D612" s="44"/>
      <c r="E612" s="44"/>
      <c r="F612" s="4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3.5" customHeight="1">
      <c r="A613" s="35"/>
      <c r="B613" s="44"/>
      <c r="C613" s="44"/>
      <c r="D613" s="44"/>
      <c r="E613" s="44"/>
      <c r="F613" s="4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3.5" customHeight="1">
      <c r="A614" s="35"/>
      <c r="B614" s="44"/>
      <c r="C614" s="44"/>
      <c r="D614" s="44"/>
      <c r="E614" s="44"/>
      <c r="F614" s="4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3.5" customHeight="1">
      <c r="A615" s="35"/>
      <c r="B615" s="44"/>
      <c r="C615" s="44"/>
      <c r="D615" s="44"/>
      <c r="E615" s="44"/>
      <c r="F615" s="4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3.5" customHeight="1">
      <c r="A616" s="35"/>
      <c r="B616" s="44"/>
      <c r="C616" s="44"/>
      <c r="D616" s="44"/>
      <c r="E616" s="44"/>
      <c r="F616" s="4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3.5" customHeight="1">
      <c r="A617" s="35"/>
      <c r="B617" s="44"/>
      <c r="C617" s="44"/>
      <c r="D617" s="44"/>
      <c r="E617" s="44"/>
      <c r="F617" s="4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3.5" customHeight="1">
      <c r="A618" s="35"/>
      <c r="B618" s="44"/>
      <c r="C618" s="44"/>
      <c r="D618" s="44"/>
      <c r="E618" s="44"/>
      <c r="F618" s="4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3.5" customHeight="1">
      <c r="A619" s="35"/>
      <c r="B619" s="44"/>
      <c r="C619" s="44"/>
      <c r="D619" s="44"/>
      <c r="E619" s="44"/>
      <c r="F619" s="4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3.5" customHeight="1">
      <c r="A620" s="35"/>
      <c r="B620" s="44"/>
      <c r="C620" s="44"/>
      <c r="D620" s="44"/>
      <c r="E620" s="44"/>
      <c r="F620" s="4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3.5" customHeight="1">
      <c r="A621" s="35"/>
      <c r="B621" s="44"/>
      <c r="C621" s="44"/>
      <c r="D621" s="44"/>
      <c r="E621" s="44"/>
      <c r="F621" s="4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3.5" customHeight="1">
      <c r="A622" s="35"/>
      <c r="B622" s="44"/>
      <c r="C622" s="44"/>
      <c r="D622" s="44"/>
      <c r="E622" s="44"/>
      <c r="F622" s="4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3.5" customHeight="1">
      <c r="A623" s="35"/>
      <c r="B623" s="44"/>
      <c r="C623" s="44"/>
      <c r="D623" s="44"/>
      <c r="E623" s="44"/>
      <c r="F623" s="4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3.5" customHeight="1">
      <c r="A624" s="35"/>
      <c r="B624" s="44"/>
      <c r="C624" s="44"/>
      <c r="D624" s="44"/>
      <c r="E624" s="44"/>
      <c r="F624" s="4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3.5" customHeight="1">
      <c r="A625" s="35"/>
      <c r="B625" s="44"/>
      <c r="C625" s="44"/>
      <c r="D625" s="44"/>
      <c r="E625" s="44"/>
      <c r="F625" s="4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3.5" customHeight="1">
      <c r="A626" s="35"/>
      <c r="B626" s="44"/>
      <c r="C626" s="44"/>
      <c r="D626" s="44"/>
      <c r="E626" s="44"/>
      <c r="F626" s="4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3.5" customHeight="1">
      <c r="A627" s="35"/>
      <c r="B627" s="44"/>
      <c r="C627" s="44"/>
      <c r="D627" s="44"/>
      <c r="E627" s="44"/>
      <c r="F627" s="4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3.5" customHeight="1">
      <c r="A628" s="35"/>
      <c r="B628" s="44"/>
      <c r="C628" s="44"/>
      <c r="D628" s="44"/>
      <c r="E628" s="44"/>
      <c r="F628" s="4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3.5" customHeight="1">
      <c r="A629" s="35"/>
      <c r="B629" s="44"/>
      <c r="C629" s="44"/>
      <c r="D629" s="44"/>
      <c r="E629" s="44"/>
      <c r="F629" s="4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3.5" customHeight="1">
      <c r="A630" s="35"/>
      <c r="B630" s="44"/>
      <c r="C630" s="44"/>
      <c r="D630" s="44"/>
      <c r="E630" s="44"/>
      <c r="F630" s="4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3.5" customHeight="1">
      <c r="A631" s="35"/>
      <c r="B631" s="44"/>
      <c r="C631" s="44"/>
      <c r="D631" s="44"/>
      <c r="E631" s="44"/>
      <c r="F631" s="4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3.5" customHeight="1">
      <c r="A632" s="35"/>
      <c r="B632" s="44"/>
      <c r="C632" s="44"/>
      <c r="D632" s="44"/>
      <c r="E632" s="44"/>
      <c r="F632" s="4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3.5" customHeight="1">
      <c r="A633" s="35"/>
      <c r="B633" s="44"/>
      <c r="C633" s="44"/>
      <c r="D633" s="44"/>
      <c r="E633" s="44"/>
      <c r="F633" s="4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3.5" customHeight="1">
      <c r="A634" s="35"/>
      <c r="B634" s="44"/>
      <c r="C634" s="44"/>
      <c r="D634" s="44"/>
      <c r="E634" s="44"/>
      <c r="F634" s="4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3.5" customHeight="1">
      <c r="A635" s="35"/>
      <c r="B635" s="44"/>
      <c r="C635" s="44"/>
      <c r="D635" s="44"/>
      <c r="E635" s="44"/>
      <c r="F635" s="4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3.5" customHeight="1">
      <c r="A636" s="35"/>
      <c r="B636" s="44"/>
      <c r="C636" s="44"/>
      <c r="D636" s="44"/>
      <c r="E636" s="44"/>
      <c r="F636" s="4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3.5" customHeight="1">
      <c r="A637" s="35"/>
      <c r="B637" s="44"/>
      <c r="C637" s="44"/>
      <c r="D637" s="44"/>
      <c r="E637" s="44"/>
      <c r="F637" s="4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3.5" customHeight="1">
      <c r="A638" s="35"/>
      <c r="B638" s="44"/>
      <c r="C638" s="44"/>
      <c r="D638" s="44"/>
      <c r="E638" s="44"/>
      <c r="F638" s="4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3.5" customHeight="1">
      <c r="A639" s="35"/>
      <c r="B639" s="44"/>
      <c r="C639" s="44"/>
      <c r="D639" s="44"/>
      <c r="E639" s="44"/>
      <c r="F639" s="4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3.5" customHeight="1">
      <c r="A640" s="35"/>
      <c r="B640" s="44"/>
      <c r="C640" s="44"/>
      <c r="D640" s="44"/>
      <c r="E640" s="44"/>
      <c r="F640" s="4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3.5" customHeight="1">
      <c r="A641" s="35"/>
      <c r="B641" s="44"/>
      <c r="C641" s="44"/>
      <c r="D641" s="44"/>
      <c r="E641" s="44"/>
      <c r="F641" s="4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3.5" customHeight="1">
      <c r="A642" s="35"/>
      <c r="B642" s="44"/>
      <c r="C642" s="44"/>
      <c r="D642" s="44"/>
      <c r="E642" s="44"/>
      <c r="F642" s="4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3.5" customHeight="1">
      <c r="A643" s="35"/>
      <c r="B643" s="44"/>
      <c r="C643" s="44"/>
      <c r="D643" s="44"/>
      <c r="E643" s="44"/>
      <c r="F643" s="4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3.5" customHeight="1">
      <c r="A644" s="35"/>
      <c r="B644" s="44"/>
      <c r="C644" s="44"/>
      <c r="D644" s="44"/>
      <c r="E644" s="44"/>
      <c r="F644" s="4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3.5" customHeight="1">
      <c r="A645" s="35"/>
      <c r="B645" s="44"/>
      <c r="C645" s="44"/>
      <c r="D645" s="44"/>
      <c r="E645" s="44"/>
      <c r="F645" s="4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3.5" customHeight="1">
      <c r="A646" s="35"/>
      <c r="B646" s="44"/>
      <c r="C646" s="44"/>
      <c r="D646" s="44"/>
      <c r="E646" s="44"/>
      <c r="F646" s="4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3.5" customHeight="1">
      <c r="A647" s="35"/>
      <c r="B647" s="44"/>
      <c r="C647" s="44"/>
      <c r="D647" s="44"/>
      <c r="E647" s="44"/>
      <c r="F647" s="4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3.5" customHeight="1">
      <c r="A648" s="35"/>
      <c r="B648" s="44"/>
      <c r="C648" s="44"/>
      <c r="D648" s="44"/>
      <c r="E648" s="44"/>
      <c r="F648" s="4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3.5" customHeight="1">
      <c r="A649" s="35"/>
      <c r="B649" s="44"/>
      <c r="C649" s="44"/>
      <c r="D649" s="44"/>
      <c r="E649" s="44"/>
      <c r="F649" s="4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3.5" customHeight="1">
      <c r="A650" s="35"/>
      <c r="B650" s="44"/>
      <c r="C650" s="44"/>
      <c r="D650" s="44"/>
      <c r="E650" s="44"/>
      <c r="F650" s="4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3.5" customHeight="1">
      <c r="A651" s="35"/>
      <c r="B651" s="44"/>
      <c r="C651" s="44"/>
      <c r="D651" s="44"/>
      <c r="E651" s="44"/>
      <c r="F651" s="4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3.5" customHeight="1">
      <c r="A652" s="35"/>
      <c r="B652" s="44"/>
      <c r="C652" s="44"/>
      <c r="D652" s="44"/>
      <c r="E652" s="44"/>
      <c r="F652" s="4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3.5" customHeight="1">
      <c r="A653" s="35"/>
      <c r="B653" s="44"/>
      <c r="C653" s="44"/>
      <c r="D653" s="44"/>
      <c r="E653" s="44"/>
      <c r="F653" s="4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3.5" customHeight="1">
      <c r="A654" s="35"/>
      <c r="B654" s="44"/>
      <c r="C654" s="44"/>
      <c r="D654" s="44"/>
      <c r="E654" s="44"/>
      <c r="F654" s="4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3.5" customHeight="1">
      <c r="A655" s="35"/>
      <c r="B655" s="44"/>
      <c r="C655" s="44"/>
      <c r="D655" s="44"/>
      <c r="E655" s="44"/>
      <c r="F655" s="4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3.5" customHeight="1">
      <c r="A656" s="35"/>
      <c r="B656" s="44"/>
      <c r="C656" s="44"/>
      <c r="D656" s="44"/>
      <c r="E656" s="44"/>
      <c r="F656" s="4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3.5" customHeight="1">
      <c r="A657" s="35"/>
      <c r="B657" s="44"/>
      <c r="C657" s="44"/>
      <c r="D657" s="44"/>
      <c r="E657" s="44"/>
      <c r="F657" s="4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3.5" customHeight="1">
      <c r="A658" s="35"/>
      <c r="B658" s="44"/>
      <c r="C658" s="44"/>
      <c r="D658" s="44"/>
      <c r="E658" s="44"/>
      <c r="F658" s="4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3.5" customHeight="1">
      <c r="A659" s="35"/>
      <c r="B659" s="44"/>
      <c r="C659" s="44"/>
      <c r="D659" s="44"/>
      <c r="E659" s="44"/>
      <c r="F659" s="4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3.5" customHeight="1">
      <c r="A660" s="35"/>
      <c r="B660" s="44"/>
      <c r="C660" s="44"/>
      <c r="D660" s="44"/>
      <c r="E660" s="44"/>
      <c r="F660" s="4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3.5" customHeight="1">
      <c r="A661" s="35"/>
      <c r="B661" s="44"/>
      <c r="C661" s="44"/>
      <c r="D661" s="44"/>
      <c r="E661" s="44"/>
      <c r="F661" s="4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3.5" customHeight="1">
      <c r="A662" s="35"/>
      <c r="B662" s="44"/>
      <c r="C662" s="44"/>
      <c r="D662" s="44"/>
      <c r="E662" s="44"/>
      <c r="F662" s="4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3.5" customHeight="1">
      <c r="A663" s="35"/>
      <c r="B663" s="44"/>
      <c r="C663" s="44"/>
      <c r="D663" s="44"/>
      <c r="E663" s="44"/>
      <c r="F663" s="4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3.5" customHeight="1">
      <c r="A664" s="35"/>
      <c r="B664" s="44"/>
      <c r="C664" s="44"/>
      <c r="D664" s="44"/>
      <c r="E664" s="44"/>
      <c r="F664" s="4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3.5" customHeight="1">
      <c r="A665" s="35"/>
      <c r="B665" s="44"/>
      <c r="C665" s="44"/>
      <c r="D665" s="44"/>
      <c r="E665" s="44"/>
      <c r="F665" s="4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3.5" customHeight="1">
      <c r="A666" s="35"/>
      <c r="B666" s="44"/>
      <c r="C666" s="44"/>
      <c r="D666" s="44"/>
      <c r="E666" s="44"/>
      <c r="F666" s="4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3.5" customHeight="1">
      <c r="A667" s="35"/>
      <c r="B667" s="44"/>
      <c r="C667" s="44"/>
      <c r="D667" s="44"/>
      <c r="E667" s="44"/>
      <c r="F667" s="4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3.5" customHeight="1">
      <c r="A668" s="35"/>
      <c r="B668" s="44"/>
      <c r="C668" s="44"/>
      <c r="D668" s="44"/>
      <c r="E668" s="44"/>
      <c r="F668" s="4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3.5" customHeight="1">
      <c r="A669" s="35"/>
      <c r="B669" s="44"/>
      <c r="C669" s="44"/>
      <c r="D669" s="44"/>
      <c r="E669" s="44"/>
      <c r="F669" s="4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3.5" customHeight="1">
      <c r="A670" s="35"/>
      <c r="B670" s="44"/>
      <c r="C670" s="44"/>
      <c r="D670" s="44"/>
      <c r="E670" s="44"/>
      <c r="F670" s="4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3.5" customHeight="1">
      <c r="A671" s="35"/>
      <c r="B671" s="44"/>
      <c r="C671" s="44"/>
      <c r="D671" s="44"/>
      <c r="E671" s="44"/>
      <c r="F671" s="4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3.5" customHeight="1">
      <c r="A672" s="35"/>
      <c r="B672" s="44"/>
      <c r="C672" s="44"/>
      <c r="D672" s="44"/>
      <c r="E672" s="44"/>
      <c r="F672" s="4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3.5" customHeight="1">
      <c r="A673" s="35"/>
      <c r="B673" s="44"/>
      <c r="C673" s="44"/>
      <c r="D673" s="44"/>
      <c r="E673" s="44"/>
      <c r="F673" s="4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3.5" customHeight="1">
      <c r="A674" s="35"/>
      <c r="B674" s="44"/>
      <c r="C674" s="44"/>
      <c r="D674" s="44"/>
      <c r="E674" s="44"/>
      <c r="F674" s="4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3.5" customHeight="1">
      <c r="A675" s="35"/>
      <c r="B675" s="44"/>
      <c r="C675" s="44"/>
      <c r="D675" s="44"/>
      <c r="E675" s="44"/>
      <c r="F675" s="4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3.5" customHeight="1">
      <c r="A676" s="35"/>
      <c r="B676" s="44"/>
      <c r="C676" s="44"/>
      <c r="D676" s="44"/>
      <c r="E676" s="44"/>
      <c r="F676" s="4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3.5" customHeight="1">
      <c r="A677" s="35"/>
      <c r="B677" s="44"/>
      <c r="C677" s="44"/>
      <c r="D677" s="44"/>
      <c r="E677" s="44"/>
      <c r="F677" s="4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3.5" customHeight="1">
      <c r="A678" s="35"/>
      <c r="B678" s="44"/>
      <c r="C678" s="44"/>
      <c r="D678" s="44"/>
      <c r="E678" s="44"/>
      <c r="F678" s="4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3.5" customHeight="1">
      <c r="A679" s="35"/>
      <c r="B679" s="44"/>
      <c r="C679" s="44"/>
      <c r="D679" s="44"/>
      <c r="E679" s="44"/>
      <c r="F679" s="4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3.5" customHeight="1">
      <c r="A680" s="35"/>
      <c r="B680" s="44"/>
      <c r="C680" s="44"/>
      <c r="D680" s="44"/>
      <c r="E680" s="44"/>
      <c r="F680" s="4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3.5" customHeight="1">
      <c r="A681" s="35"/>
      <c r="B681" s="44"/>
      <c r="C681" s="44"/>
      <c r="D681" s="44"/>
      <c r="E681" s="44"/>
      <c r="F681" s="4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3.5" customHeight="1">
      <c r="A682" s="35"/>
      <c r="B682" s="44"/>
      <c r="C682" s="44"/>
      <c r="D682" s="44"/>
      <c r="E682" s="44"/>
      <c r="F682" s="4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3.5" customHeight="1">
      <c r="A683" s="35"/>
      <c r="B683" s="44"/>
      <c r="C683" s="44"/>
      <c r="D683" s="44"/>
      <c r="E683" s="44"/>
      <c r="F683" s="4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3.5" customHeight="1">
      <c r="A684" s="35"/>
      <c r="B684" s="44"/>
      <c r="C684" s="44"/>
      <c r="D684" s="44"/>
      <c r="E684" s="44"/>
      <c r="F684" s="4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3.5" customHeight="1">
      <c r="A685" s="35"/>
      <c r="B685" s="44"/>
      <c r="C685" s="44"/>
      <c r="D685" s="44"/>
      <c r="E685" s="44"/>
      <c r="F685" s="4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3.5" customHeight="1">
      <c r="A686" s="35"/>
      <c r="B686" s="44"/>
      <c r="C686" s="44"/>
      <c r="D686" s="44"/>
      <c r="E686" s="44"/>
      <c r="F686" s="4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3.5" customHeight="1">
      <c r="A687" s="35"/>
      <c r="B687" s="44"/>
      <c r="C687" s="44"/>
      <c r="D687" s="44"/>
      <c r="E687" s="44"/>
      <c r="F687" s="4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3.5" customHeight="1">
      <c r="A688" s="35"/>
      <c r="B688" s="44"/>
      <c r="C688" s="44"/>
      <c r="D688" s="44"/>
      <c r="E688" s="44"/>
      <c r="F688" s="4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3.5" customHeight="1">
      <c r="A689" s="35"/>
      <c r="B689" s="44"/>
      <c r="C689" s="44"/>
      <c r="D689" s="44"/>
      <c r="E689" s="44"/>
      <c r="F689" s="4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3.5" customHeight="1">
      <c r="A690" s="35"/>
      <c r="B690" s="44"/>
      <c r="C690" s="44"/>
      <c r="D690" s="44"/>
      <c r="E690" s="44"/>
      <c r="F690" s="4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3.5" customHeight="1">
      <c r="A691" s="35"/>
      <c r="B691" s="44"/>
      <c r="C691" s="44"/>
      <c r="D691" s="44"/>
      <c r="E691" s="44"/>
      <c r="F691" s="4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3.5" customHeight="1">
      <c r="A692" s="35"/>
      <c r="B692" s="44"/>
      <c r="C692" s="44"/>
      <c r="D692" s="44"/>
      <c r="E692" s="44"/>
      <c r="F692" s="4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3.5" customHeight="1">
      <c r="A693" s="35"/>
      <c r="B693" s="44"/>
      <c r="C693" s="44"/>
      <c r="D693" s="44"/>
      <c r="E693" s="44"/>
      <c r="F693" s="4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3.5" customHeight="1">
      <c r="A694" s="35"/>
      <c r="B694" s="44"/>
      <c r="C694" s="44"/>
      <c r="D694" s="44"/>
      <c r="E694" s="44"/>
      <c r="F694" s="4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3.5" customHeight="1">
      <c r="A695" s="35"/>
      <c r="B695" s="44"/>
      <c r="C695" s="44"/>
      <c r="D695" s="44"/>
      <c r="E695" s="44"/>
      <c r="F695" s="4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3.5" customHeight="1">
      <c r="A696" s="35"/>
      <c r="B696" s="44"/>
      <c r="C696" s="44"/>
      <c r="D696" s="44"/>
      <c r="E696" s="44"/>
      <c r="F696" s="4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3.5" customHeight="1">
      <c r="A697" s="35"/>
      <c r="B697" s="44"/>
      <c r="C697" s="44"/>
      <c r="D697" s="44"/>
      <c r="E697" s="44"/>
      <c r="F697" s="4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3.5" customHeight="1">
      <c r="A698" s="35"/>
      <c r="B698" s="44"/>
      <c r="C698" s="44"/>
      <c r="D698" s="44"/>
      <c r="E698" s="44"/>
      <c r="F698" s="4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3.5" customHeight="1">
      <c r="A699" s="35"/>
      <c r="B699" s="44"/>
      <c r="C699" s="44"/>
      <c r="D699" s="44"/>
      <c r="E699" s="44"/>
      <c r="F699" s="4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3.5" customHeight="1">
      <c r="A700" s="35"/>
      <c r="B700" s="44"/>
      <c r="C700" s="44"/>
      <c r="D700" s="44"/>
      <c r="E700" s="44"/>
      <c r="F700" s="4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3.5" customHeight="1">
      <c r="A701" s="35"/>
      <c r="B701" s="44"/>
      <c r="C701" s="44"/>
      <c r="D701" s="44"/>
      <c r="E701" s="44"/>
      <c r="F701" s="4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3.5" customHeight="1">
      <c r="A702" s="35"/>
      <c r="B702" s="44"/>
      <c r="C702" s="44"/>
      <c r="D702" s="44"/>
      <c r="E702" s="44"/>
      <c r="F702" s="4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3.5" customHeight="1">
      <c r="A703" s="35"/>
      <c r="B703" s="44"/>
      <c r="C703" s="44"/>
      <c r="D703" s="44"/>
      <c r="E703" s="44"/>
      <c r="F703" s="4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3.5" customHeight="1">
      <c r="A704" s="35"/>
      <c r="B704" s="44"/>
      <c r="C704" s="44"/>
      <c r="D704" s="44"/>
      <c r="E704" s="44"/>
      <c r="F704" s="4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3.5" customHeight="1">
      <c r="A705" s="35"/>
      <c r="B705" s="44"/>
      <c r="C705" s="44"/>
      <c r="D705" s="44"/>
      <c r="E705" s="44"/>
      <c r="F705" s="4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3.5" customHeight="1">
      <c r="A706" s="35"/>
      <c r="B706" s="44"/>
      <c r="C706" s="44"/>
      <c r="D706" s="44"/>
      <c r="E706" s="44"/>
      <c r="F706" s="4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3.5" customHeight="1">
      <c r="A707" s="35"/>
      <c r="B707" s="44"/>
      <c r="C707" s="44"/>
      <c r="D707" s="44"/>
      <c r="E707" s="44"/>
      <c r="F707" s="4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3.5" customHeight="1">
      <c r="A708" s="35"/>
      <c r="B708" s="44"/>
      <c r="C708" s="44"/>
      <c r="D708" s="44"/>
      <c r="E708" s="44"/>
      <c r="F708" s="4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3.5" customHeight="1">
      <c r="A709" s="35"/>
      <c r="B709" s="44"/>
      <c r="C709" s="44"/>
      <c r="D709" s="44"/>
      <c r="E709" s="44"/>
      <c r="F709" s="4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3.5" customHeight="1">
      <c r="A710" s="35"/>
      <c r="B710" s="44"/>
      <c r="C710" s="44"/>
      <c r="D710" s="44"/>
      <c r="E710" s="44"/>
      <c r="F710" s="4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3.5" customHeight="1">
      <c r="A711" s="35"/>
      <c r="B711" s="44"/>
      <c r="C711" s="44"/>
      <c r="D711" s="44"/>
      <c r="E711" s="44"/>
      <c r="F711" s="4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3.5" customHeight="1">
      <c r="A712" s="35"/>
      <c r="B712" s="44"/>
      <c r="C712" s="44"/>
      <c r="D712" s="44"/>
      <c r="E712" s="44"/>
      <c r="F712" s="4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3.5" customHeight="1">
      <c r="A713" s="35"/>
      <c r="B713" s="44"/>
      <c r="C713" s="44"/>
      <c r="D713" s="44"/>
      <c r="E713" s="44"/>
      <c r="F713" s="4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3.5" customHeight="1">
      <c r="A714" s="35"/>
      <c r="B714" s="44"/>
      <c r="C714" s="44"/>
      <c r="D714" s="44"/>
      <c r="E714" s="44"/>
      <c r="F714" s="4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3.5" customHeight="1">
      <c r="A715" s="35"/>
      <c r="B715" s="44"/>
      <c r="C715" s="44"/>
      <c r="D715" s="44"/>
      <c r="E715" s="44"/>
      <c r="F715" s="4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3.5" customHeight="1">
      <c r="A716" s="35"/>
      <c r="B716" s="44"/>
      <c r="C716" s="44"/>
      <c r="D716" s="44"/>
      <c r="E716" s="44"/>
      <c r="F716" s="4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3.5" customHeight="1">
      <c r="A717" s="35"/>
      <c r="B717" s="44"/>
      <c r="C717" s="44"/>
      <c r="D717" s="44"/>
      <c r="E717" s="44"/>
      <c r="F717" s="4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3.5" customHeight="1">
      <c r="A718" s="35"/>
      <c r="B718" s="44"/>
      <c r="C718" s="44"/>
      <c r="D718" s="44"/>
      <c r="E718" s="44"/>
      <c r="F718" s="4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3.5" customHeight="1">
      <c r="A719" s="35"/>
      <c r="B719" s="44"/>
      <c r="C719" s="44"/>
      <c r="D719" s="44"/>
      <c r="E719" s="44"/>
      <c r="F719" s="4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3.5" customHeight="1">
      <c r="A720" s="35"/>
      <c r="B720" s="44"/>
      <c r="C720" s="44"/>
      <c r="D720" s="44"/>
      <c r="E720" s="44"/>
      <c r="F720" s="4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3.5" customHeight="1">
      <c r="A721" s="35"/>
      <c r="B721" s="44"/>
      <c r="C721" s="44"/>
      <c r="D721" s="44"/>
      <c r="E721" s="44"/>
      <c r="F721" s="4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3.5" customHeight="1">
      <c r="A722" s="35"/>
      <c r="B722" s="44"/>
      <c r="C722" s="44"/>
      <c r="D722" s="44"/>
      <c r="E722" s="44"/>
      <c r="F722" s="4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3.5" customHeight="1">
      <c r="A723" s="35"/>
      <c r="B723" s="44"/>
      <c r="C723" s="44"/>
      <c r="D723" s="44"/>
      <c r="E723" s="44"/>
      <c r="F723" s="4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3.5" customHeight="1">
      <c r="A724" s="35"/>
      <c r="B724" s="44"/>
      <c r="C724" s="44"/>
      <c r="D724" s="44"/>
      <c r="E724" s="44"/>
      <c r="F724" s="4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3.5" customHeight="1">
      <c r="A725" s="35"/>
      <c r="B725" s="44"/>
      <c r="C725" s="44"/>
      <c r="D725" s="44"/>
      <c r="E725" s="44"/>
      <c r="F725" s="4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3.5" customHeight="1">
      <c r="A726" s="35"/>
      <c r="B726" s="44"/>
      <c r="C726" s="44"/>
      <c r="D726" s="44"/>
      <c r="E726" s="44"/>
      <c r="F726" s="4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3.5" customHeight="1">
      <c r="A727" s="35"/>
      <c r="B727" s="44"/>
      <c r="C727" s="44"/>
      <c r="D727" s="44"/>
      <c r="E727" s="44"/>
      <c r="F727" s="4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3.5" customHeight="1">
      <c r="A728" s="35"/>
      <c r="B728" s="44"/>
      <c r="C728" s="44"/>
      <c r="D728" s="44"/>
      <c r="E728" s="44"/>
      <c r="F728" s="4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3.5" customHeight="1">
      <c r="A729" s="35"/>
      <c r="B729" s="44"/>
      <c r="C729" s="44"/>
      <c r="D729" s="44"/>
      <c r="E729" s="44"/>
      <c r="F729" s="4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3.5" customHeight="1">
      <c r="A730" s="35"/>
      <c r="B730" s="44"/>
      <c r="C730" s="44"/>
      <c r="D730" s="44"/>
      <c r="E730" s="44"/>
      <c r="F730" s="4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3.5" customHeight="1">
      <c r="A731" s="35"/>
      <c r="B731" s="44"/>
      <c r="C731" s="44"/>
      <c r="D731" s="44"/>
      <c r="E731" s="44"/>
      <c r="F731" s="4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3.5" customHeight="1">
      <c r="A732" s="35"/>
      <c r="B732" s="44"/>
      <c r="C732" s="44"/>
      <c r="D732" s="44"/>
      <c r="E732" s="44"/>
      <c r="F732" s="4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3.5" customHeight="1">
      <c r="A733" s="35"/>
      <c r="B733" s="44"/>
      <c r="C733" s="44"/>
      <c r="D733" s="44"/>
      <c r="E733" s="44"/>
      <c r="F733" s="4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3.5" customHeight="1">
      <c r="A734" s="35"/>
      <c r="B734" s="44"/>
      <c r="C734" s="44"/>
      <c r="D734" s="44"/>
      <c r="E734" s="44"/>
      <c r="F734" s="4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3.5" customHeight="1">
      <c r="A735" s="35"/>
      <c r="B735" s="44"/>
      <c r="C735" s="44"/>
      <c r="D735" s="44"/>
      <c r="E735" s="44"/>
      <c r="F735" s="4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3.5" customHeight="1">
      <c r="A736" s="35"/>
      <c r="B736" s="44"/>
      <c r="C736" s="44"/>
      <c r="D736" s="44"/>
      <c r="E736" s="44"/>
      <c r="F736" s="4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3.5" customHeight="1">
      <c r="A737" s="35"/>
      <c r="B737" s="44"/>
      <c r="C737" s="44"/>
      <c r="D737" s="44"/>
      <c r="E737" s="44"/>
      <c r="F737" s="4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3.5" customHeight="1">
      <c r="A738" s="35"/>
      <c r="B738" s="44"/>
      <c r="C738" s="44"/>
      <c r="D738" s="44"/>
      <c r="E738" s="44"/>
      <c r="F738" s="4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3.5" customHeight="1">
      <c r="A739" s="35"/>
      <c r="B739" s="44"/>
      <c r="C739" s="44"/>
      <c r="D739" s="44"/>
      <c r="E739" s="44"/>
      <c r="F739" s="4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3.5" customHeight="1">
      <c r="A740" s="35"/>
      <c r="B740" s="44"/>
      <c r="C740" s="44"/>
      <c r="D740" s="44"/>
      <c r="E740" s="44"/>
      <c r="F740" s="4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3.5" customHeight="1">
      <c r="A741" s="35"/>
      <c r="B741" s="44"/>
      <c r="C741" s="44"/>
      <c r="D741" s="44"/>
      <c r="E741" s="44"/>
      <c r="F741" s="4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3.5" customHeight="1">
      <c r="A742" s="35"/>
      <c r="B742" s="44"/>
      <c r="C742" s="44"/>
      <c r="D742" s="44"/>
      <c r="E742" s="44"/>
      <c r="F742" s="4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3.5" customHeight="1">
      <c r="A743" s="35"/>
      <c r="B743" s="44"/>
      <c r="C743" s="44"/>
      <c r="D743" s="44"/>
      <c r="E743" s="44"/>
      <c r="F743" s="4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3.5" customHeight="1">
      <c r="A744" s="35"/>
      <c r="B744" s="44"/>
      <c r="C744" s="44"/>
      <c r="D744" s="44"/>
      <c r="E744" s="44"/>
      <c r="F744" s="4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3.5" customHeight="1">
      <c r="A745" s="35"/>
      <c r="B745" s="44"/>
      <c r="C745" s="44"/>
      <c r="D745" s="44"/>
      <c r="E745" s="44"/>
      <c r="F745" s="4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3.5" customHeight="1">
      <c r="A746" s="35"/>
      <c r="B746" s="44"/>
      <c r="C746" s="44"/>
      <c r="D746" s="44"/>
      <c r="E746" s="44"/>
      <c r="F746" s="4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3.5" customHeight="1">
      <c r="A747" s="35"/>
      <c r="B747" s="44"/>
      <c r="C747" s="44"/>
      <c r="D747" s="44"/>
      <c r="E747" s="44"/>
      <c r="F747" s="4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3.5" customHeight="1">
      <c r="A748" s="35"/>
      <c r="B748" s="44"/>
      <c r="C748" s="44"/>
      <c r="D748" s="44"/>
      <c r="E748" s="44"/>
      <c r="F748" s="4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3.5" customHeight="1">
      <c r="A749" s="35"/>
      <c r="B749" s="44"/>
      <c r="C749" s="44"/>
      <c r="D749" s="44"/>
      <c r="E749" s="44"/>
      <c r="F749" s="4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3.5" customHeight="1">
      <c r="A750" s="35"/>
      <c r="B750" s="44"/>
      <c r="C750" s="44"/>
      <c r="D750" s="44"/>
      <c r="E750" s="44"/>
      <c r="F750" s="4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3.5" customHeight="1">
      <c r="A751" s="35"/>
      <c r="B751" s="44"/>
      <c r="C751" s="44"/>
      <c r="D751" s="44"/>
      <c r="E751" s="44"/>
      <c r="F751" s="4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3.5" customHeight="1">
      <c r="A752" s="35"/>
      <c r="B752" s="44"/>
      <c r="C752" s="44"/>
      <c r="D752" s="44"/>
      <c r="E752" s="44"/>
      <c r="F752" s="4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3.5" customHeight="1">
      <c r="A753" s="35"/>
      <c r="B753" s="44"/>
      <c r="C753" s="44"/>
      <c r="D753" s="44"/>
      <c r="E753" s="44"/>
      <c r="F753" s="4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3.5" customHeight="1">
      <c r="A754" s="35"/>
      <c r="B754" s="44"/>
      <c r="C754" s="44"/>
      <c r="D754" s="44"/>
      <c r="E754" s="44"/>
      <c r="F754" s="4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3.5" customHeight="1">
      <c r="A755" s="35"/>
      <c r="B755" s="44"/>
      <c r="C755" s="44"/>
      <c r="D755" s="44"/>
      <c r="E755" s="44"/>
      <c r="F755" s="4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3.5" customHeight="1">
      <c r="A756" s="35"/>
      <c r="B756" s="44"/>
      <c r="C756" s="44"/>
      <c r="D756" s="44"/>
      <c r="E756" s="44"/>
      <c r="F756" s="4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3.5" customHeight="1">
      <c r="A757" s="35"/>
      <c r="B757" s="44"/>
      <c r="C757" s="44"/>
      <c r="D757" s="44"/>
      <c r="E757" s="44"/>
      <c r="F757" s="4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3.5" customHeight="1">
      <c r="A758" s="35"/>
      <c r="B758" s="44"/>
      <c r="C758" s="44"/>
      <c r="D758" s="44"/>
      <c r="E758" s="44"/>
      <c r="F758" s="4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3.5" customHeight="1">
      <c r="A759" s="35"/>
      <c r="B759" s="44"/>
      <c r="C759" s="44"/>
      <c r="D759" s="44"/>
      <c r="E759" s="44"/>
      <c r="F759" s="4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3.5" customHeight="1">
      <c r="A760" s="35"/>
      <c r="B760" s="44"/>
      <c r="C760" s="44"/>
      <c r="D760" s="44"/>
      <c r="E760" s="44"/>
      <c r="F760" s="4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3.5" customHeight="1">
      <c r="A761" s="35"/>
      <c r="B761" s="44"/>
      <c r="C761" s="44"/>
      <c r="D761" s="44"/>
      <c r="E761" s="44"/>
      <c r="F761" s="4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3.5" customHeight="1">
      <c r="A762" s="35"/>
      <c r="B762" s="44"/>
      <c r="C762" s="44"/>
      <c r="D762" s="44"/>
      <c r="E762" s="44"/>
      <c r="F762" s="4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3.5" customHeight="1">
      <c r="A763" s="35"/>
      <c r="B763" s="44"/>
      <c r="C763" s="44"/>
      <c r="D763" s="44"/>
      <c r="E763" s="44"/>
      <c r="F763" s="4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3.5" customHeight="1">
      <c r="A764" s="35"/>
      <c r="B764" s="44"/>
      <c r="C764" s="44"/>
      <c r="D764" s="44"/>
      <c r="E764" s="44"/>
      <c r="F764" s="4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3.5" customHeight="1">
      <c r="A765" s="35"/>
      <c r="B765" s="44"/>
      <c r="C765" s="44"/>
      <c r="D765" s="44"/>
      <c r="E765" s="44"/>
      <c r="F765" s="4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3.5" customHeight="1">
      <c r="A766" s="35"/>
      <c r="B766" s="44"/>
      <c r="C766" s="44"/>
      <c r="D766" s="44"/>
      <c r="E766" s="44"/>
      <c r="F766" s="4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3.5" customHeight="1">
      <c r="A767" s="35"/>
      <c r="B767" s="44"/>
      <c r="C767" s="44"/>
      <c r="D767" s="44"/>
      <c r="E767" s="44"/>
      <c r="F767" s="4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3.5" customHeight="1">
      <c r="A768" s="35"/>
      <c r="B768" s="44"/>
      <c r="C768" s="44"/>
      <c r="D768" s="44"/>
      <c r="E768" s="44"/>
      <c r="F768" s="4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3.5" customHeight="1">
      <c r="A769" s="35"/>
      <c r="B769" s="44"/>
      <c r="C769" s="44"/>
      <c r="D769" s="44"/>
      <c r="E769" s="44"/>
      <c r="F769" s="4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3.5" customHeight="1">
      <c r="A770" s="35"/>
      <c r="B770" s="44"/>
      <c r="C770" s="44"/>
      <c r="D770" s="44"/>
      <c r="E770" s="44"/>
      <c r="F770" s="4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3.5" customHeight="1">
      <c r="A771" s="35"/>
      <c r="B771" s="44"/>
      <c r="C771" s="44"/>
      <c r="D771" s="44"/>
      <c r="E771" s="44"/>
      <c r="F771" s="4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3.5" customHeight="1">
      <c r="A772" s="35"/>
      <c r="B772" s="44"/>
      <c r="C772" s="44"/>
      <c r="D772" s="44"/>
      <c r="E772" s="44"/>
      <c r="F772" s="4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3.5" customHeight="1">
      <c r="A773" s="35"/>
      <c r="B773" s="44"/>
      <c r="C773" s="44"/>
      <c r="D773" s="44"/>
      <c r="E773" s="44"/>
      <c r="F773" s="4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3.5" customHeight="1">
      <c r="A774" s="35"/>
      <c r="B774" s="44"/>
      <c r="C774" s="44"/>
      <c r="D774" s="44"/>
      <c r="E774" s="44"/>
      <c r="F774" s="4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3.5" customHeight="1">
      <c r="A775" s="35"/>
      <c r="B775" s="44"/>
      <c r="C775" s="44"/>
      <c r="D775" s="44"/>
      <c r="E775" s="44"/>
      <c r="F775" s="4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3.5" customHeight="1">
      <c r="A776" s="35"/>
      <c r="B776" s="44"/>
      <c r="C776" s="44"/>
      <c r="D776" s="44"/>
      <c r="E776" s="44"/>
      <c r="F776" s="4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3.5" customHeight="1">
      <c r="A777" s="35"/>
      <c r="B777" s="44"/>
      <c r="C777" s="44"/>
      <c r="D777" s="44"/>
      <c r="E777" s="44"/>
      <c r="F777" s="4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3.5" customHeight="1">
      <c r="A778" s="35"/>
      <c r="B778" s="44"/>
      <c r="C778" s="44"/>
      <c r="D778" s="44"/>
      <c r="E778" s="44"/>
      <c r="F778" s="4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3.5" customHeight="1">
      <c r="A779" s="35"/>
      <c r="B779" s="44"/>
      <c r="C779" s="44"/>
      <c r="D779" s="44"/>
      <c r="E779" s="44"/>
      <c r="F779" s="4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3.5" customHeight="1">
      <c r="A780" s="35"/>
      <c r="B780" s="44"/>
      <c r="C780" s="44"/>
      <c r="D780" s="44"/>
      <c r="E780" s="44"/>
      <c r="F780" s="4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3.5" customHeight="1">
      <c r="A781" s="35"/>
      <c r="B781" s="44"/>
      <c r="C781" s="44"/>
      <c r="D781" s="44"/>
      <c r="E781" s="44"/>
      <c r="F781" s="4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3.5" customHeight="1">
      <c r="A782" s="35"/>
      <c r="B782" s="44"/>
      <c r="C782" s="44"/>
      <c r="D782" s="44"/>
      <c r="E782" s="44"/>
      <c r="F782" s="4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3.5" customHeight="1">
      <c r="A783" s="35"/>
      <c r="B783" s="44"/>
      <c r="C783" s="44"/>
      <c r="D783" s="44"/>
      <c r="E783" s="44"/>
      <c r="F783" s="4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3.5" customHeight="1">
      <c r="A784" s="35"/>
      <c r="B784" s="44"/>
      <c r="C784" s="44"/>
      <c r="D784" s="44"/>
      <c r="E784" s="44"/>
      <c r="F784" s="4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3.5" customHeight="1">
      <c r="A785" s="35"/>
      <c r="B785" s="44"/>
      <c r="C785" s="44"/>
      <c r="D785" s="44"/>
      <c r="E785" s="44"/>
      <c r="F785" s="4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3.5" customHeight="1">
      <c r="A786" s="35"/>
      <c r="B786" s="44"/>
      <c r="C786" s="44"/>
      <c r="D786" s="44"/>
      <c r="E786" s="44"/>
      <c r="F786" s="4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3.5" customHeight="1">
      <c r="A787" s="35"/>
      <c r="B787" s="44"/>
      <c r="C787" s="44"/>
      <c r="D787" s="44"/>
      <c r="E787" s="44"/>
      <c r="F787" s="4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3.5" customHeight="1">
      <c r="A788" s="35"/>
      <c r="B788" s="44"/>
      <c r="C788" s="44"/>
      <c r="D788" s="44"/>
      <c r="E788" s="44"/>
      <c r="F788" s="4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3.5" customHeight="1">
      <c r="A789" s="35"/>
      <c r="B789" s="44"/>
      <c r="C789" s="44"/>
      <c r="D789" s="44"/>
      <c r="E789" s="44"/>
      <c r="F789" s="4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3.5" customHeight="1">
      <c r="A790" s="35"/>
      <c r="B790" s="44"/>
      <c r="C790" s="44"/>
      <c r="D790" s="44"/>
      <c r="E790" s="44"/>
      <c r="F790" s="4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3.5" customHeight="1">
      <c r="A791" s="35"/>
      <c r="B791" s="44"/>
      <c r="C791" s="44"/>
      <c r="D791" s="44"/>
      <c r="E791" s="44"/>
      <c r="F791" s="4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3.5" customHeight="1">
      <c r="A792" s="35"/>
      <c r="B792" s="44"/>
      <c r="C792" s="44"/>
      <c r="D792" s="44"/>
      <c r="E792" s="44"/>
      <c r="F792" s="4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3.5" customHeight="1">
      <c r="A793" s="35"/>
      <c r="B793" s="44"/>
      <c r="C793" s="44"/>
      <c r="D793" s="44"/>
      <c r="E793" s="44"/>
      <c r="F793" s="4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3.5" customHeight="1">
      <c r="A794" s="35"/>
      <c r="B794" s="44"/>
      <c r="C794" s="44"/>
      <c r="D794" s="44"/>
      <c r="E794" s="44"/>
      <c r="F794" s="4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3.5" customHeight="1">
      <c r="A795" s="35"/>
      <c r="B795" s="44"/>
      <c r="C795" s="44"/>
      <c r="D795" s="44"/>
      <c r="E795" s="44"/>
      <c r="F795" s="4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3.5" customHeight="1">
      <c r="A796" s="35"/>
      <c r="B796" s="44"/>
      <c r="C796" s="44"/>
      <c r="D796" s="44"/>
      <c r="E796" s="44"/>
      <c r="F796" s="4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3.5" customHeight="1">
      <c r="A797" s="35"/>
      <c r="B797" s="44"/>
      <c r="C797" s="44"/>
      <c r="D797" s="44"/>
      <c r="E797" s="44"/>
      <c r="F797" s="4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3.5" customHeight="1">
      <c r="A798" s="35"/>
      <c r="B798" s="44"/>
      <c r="C798" s="44"/>
      <c r="D798" s="44"/>
      <c r="E798" s="44"/>
      <c r="F798" s="4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3.5" customHeight="1">
      <c r="A799" s="35"/>
      <c r="B799" s="44"/>
      <c r="C799" s="44"/>
      <c r="D799" s="44"/>
      <c r="E799" s="44"/>
      <c r="F799" s="4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3.5" customHeight="1">
      <c r="A800" s="35"/>
      <c r="B800" s="44"/>
      <c r="C800" s="44"/>
      <c r="D800" s="44"/>
      <c r="E800" s="44"/>
      <c r="F800" s="4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3.5" customHeight="1">
      <c r="A801" s="35"/>
      <c r="B801" s="44"/>
      <c r="C801" s="44"/>
      <c r="D801" s="44"/>
      <c r="E801" s="44"/>
      <c r="F801" s="4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3.5" customHeight="1">
      <c r="A802" s="35"/>
      <c r="B802" s="44"/>
      <c r="C802" s="44"/>
      <c r="D802" s="44"/>
      <c r="E802" s="44"/>
      <c r="F802" s="4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3.5" customHeight="1">
      <c r="A803" s="35"/>
      <c r="B803" s="44"/>
      <c r="C803" s="44"/>
      <c r="D803" s="44"/>
      <c r="E803" s="44"/>
      <c r="F803" s="4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3.5" customHeight="1">
      <c r="A804" s="35"/>
      <c r="B804" s="44"/>
      <c r="C804" s="44"/>
      <c r="D804" s="44"/>
      <c r="E804" s="44"/>
      <c r="F804" s="4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3.5" customHeight="1">
      <c r="A805" s="35"/>
      <c r="B805" s="44"/>
      <c r="C805" s="44"/>
      <c r="D805" s="44"/>
      <c r="E805" s="44"/>
      <c r="F805" s="4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3.5" customHeight="1">
      <c r="A806" s="35"/>
      <c r="B806" s="44"/>
      <c r="C806" s="44"/>
      <c r="D806" s="44"/>
      <c r="E806" s="44"/>
      <c r="F806" s="4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3.5" customHeight="1">
      <c r="A807" s="35"/>
      <c r="B807" s="44"/>
      <c r="C807" s="44"/>
      <c r="D807" s="44"/>
      <c r="E807" s="44"/>
      <c r="F807" s="4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3.5" customHeight="1">
      <c r="A808" s="35"/>
      <c r="B808" s="44"/>
      <c r="C808" s="44"/>
      <c r="D808" s="44"/>
      <c r="E808" s="44"/>
      <c r="F808" s="4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3.5" customHeight="1">
      <c r="A809" s="35"/>
      <c r="B809" s="44"/>
      <c r="C809" s="44"/>
      <c r="D809" s="44"/>
      <c r="E809" s="44"/>
      <c r="F809" s="4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3.5" customHeight="1">
      <c r="A810" s="35"/>
      <c r="B810" s="44"/>
      <c r="C810" s="44"/>
      <c r="D810" s="44"/>
      <c r="E810" s="44"/>
      <c r="F810" s="4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3.5" customHeight="1">
      <c r="A811" s="35"/>
      <c r="B811" s="44"/>
      <c r="C811" s="44"/>
      <c r="D811" s="44"/>
      <c r="E811" s="44"/>
      <c r="F811" s="4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3.5" customHeight="1">
      <c r="A812" s="35"/>
      <c r="B812" s="44"/>
      <c r="C812" s="44"/>
      <c r="D812" s="44"/>
      <c r="E812" s="44"/>
      <c r="F812" s="4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3.5" customHeight="1">
      <c r="A813" s="35"/>
      <c r="B813" s="44"/>
      <c r="C813" s="44"/>
      <c r="D813" s="44"/>
      <c r="E813" s="44"/>
      <c r="F813" s="4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3.5" customHeight="1">
      <c r="A814" s="35"/>
      <c r="B814" s="44"/>
      <c r="C814" s="44"/>
      <c r="D814" s="44"/>
      <c r="E814" s="44"/>
      <c r="F814" s="4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3.5" customHeight="1">
      <c r="A815" s="35"/>
      <c r="B815" s="44"/>
      <c r="C815" s="44"/>
      <c r="D815" s="44"/>
      <c r="E815" s="44"/>
      <c r="F815" s="4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3.5" customHeight="1">
      <c r="A816" s="35"/>
      <c r="B816" s="44"/>
      <c r="C816" s="44"/>
      <c r="D816" s="44"/>
      <c r="E816" s="44"/>
      <c r="F816" s="4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3.5" customHeight="1">
      <c r="A817" s="35"/>
      <c r="B817" s="44"/>
      <c r="C817" s="44"/>
      <c r="D817" s="44"/>
      <c r="E817" s="44"/>
      <c r="F817" s="4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3.5" customHeight="1">
      <c r="A818" s="35"/>
      <c r="B818" s="44"/>
      <c r="C818" s="44"/>
      <c r="D818" s="44"/>
      <c r="E818" s="44"/>
      <c r="F818" s="4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3.5" customHeight="1">
      <c r="A819" s="35"/>
      <c r="B819" s="44"/>
      <c r="C819" s="44"/>
      <c r="D819" s="44"/>
      <c r="E819" s="44"/>
      <c r="F819" s="4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3.5" customHeight="1">
      <c r="A820" s="35"/>
      <c r="B820" s="44"/>
      <c r="C820" s="44"/>
      <c r="D820" s="44"/>
      <c r="E820" s="44"/>
      <c r="F820" s="4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3.5" customHeight="1">
      <c r="A821" s="35"/>
      <c r="B821" s="44"/>
      <c r="C821" s="44"/>
      <c r="D821" s="44"/>
      <c r="E821" s="44"/>
      <c r="F821" s="4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3.5" customHeight="1">
      <c r="A822" s="35"/>
      <c r="B822" s="44"/>
      <c r="C822" s="44"/>
      <c r="D822" s="44"/>
      <c r="E822" s="44"/>
      <c r="F822" s="4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3.5" customHeight="1">
      <c r="A823" s="35"/>
      <c r="B823" s="44"/>
      <c r="C823" s="44"/>
      <c r="D823" s="44"/>
      <c r="E823" s="44"/>
      <c r="F823" s="4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3.5" customHeight="1">
      <c r="A824" s="35"/>
      <c r="B824" s="44"/>
      <c r="C824" s="44"/>
      <c r="D824" s="44"/>
      <c r="E824" s="44"/>
      <c r="F824" s="4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3.5" customHeight="1">
      <c r="A825" s="35"/>
      <c r="B825" s="44"/>
      <c r="C825" s="44"/>
      <c r="D825" s="44"/>
      <c r="E825" s="44"/>
      <c r="F825" s="4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3.5" customHeight="1">
      <c r="A826" s="35"/>
      <c r="B826" s="44"/>
      <c r="C826" s="44"/>
      <c r="D826" s="44"/>
      <c r="E826" s="44"/>
      <c r="F826" s="4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3.5" customHeight="1">
      <c r="A827" s="35"/>
      <c r="B827" s="44"/>
      <c r="C827" s="44"/>
      <c r="D827" s="44"/>
      <c r="E827" s="44"/>
      <c r="F827" s="4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3.5" customHeight="1">
      <c r="A828" s="35"/>
      <c r="B828" s="44"/>
      <c r="C828" s="44"/>
      <c r="D828" s="44"/>
      <c r="E828" s="44"/>
      <c r="F828" s="4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3.5" customHeight="1">
      <c r="A829" s="35"/>
      <c r="B829" s="44"/>
      <c r="C829" s="44"/>
      <c r="D829" s="44"/>
      <c r="E829" s="44"/>
      <c r="F829" s="4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3.5" customHeight="1">
      <c r="A830" s="35"/>
      <c r="B830" s="44"/>
      <c r="C830" s="44"/>
      <c r="D830" s="44"/>
      <c r="E830" s="44"/>
      <c r="F830" s="4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3.5" customHeight="1">
      <c r="A831" s="35"/>
      <c r="B831" s="44"/>
      <c r="C831" s="44"/>
      <c r="D831" s="44"/>
      <c r="E831" s="44"/>
      <c r="F831" s="4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3.5" customHeight="1">
      <c r="A832" s="35"/>
      <c r="B832" s="44"/>
      <c r="C832" s="44"/>
      <c r="D832" s="44"/>
      <c r="E832" s="44"/>
      <c r="F832" s="4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3.5" customHeight="1">
      <c r="A833" s="35"/>
      <c r="B833" s="44"/>
      <c r="C833" s="44"/>
      <c r="D833" s="44"/>
      <c r="E833" s="44"/>
      <c r="F833" s="4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3.5" customHeight="1">
      <c r="A834" s="35"/>
      <c r="B834" s="44"/>
      <c r="C834" s="44"/>
      <c r="D834" s="44"/>
      <c r="E834" s="44"/>
      <c r="F834" s="4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3.5" customHeight="1">
      <c r="A835" s="35"/>
      <c r="B835" s="44"/>
      <c r="C835" s="44"/>
      <c r="D835" s="44"/>
      <c r="E835" s="44"/>
      <c r="F835" s="4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3.5" customHeight="1">
      <c r="A836" s="35"/>
      <c r="B836" s="44"/>
      <c r="C836" s="44"/>
      <c r="D836" s="44"/>
      <c r="E836" s="44"/>
      <c r="F836" s="4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3.5" customHeight="1">
      <c r="A837" s="35"/>
      <c r="B837" s="44"/>
      <c r="C837" s="44"/>
      <c r="D837" s="44"/>
      <c r="E837" s="44"/>
      <c r="F837" s="4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3.5" customHeight="1">
      <c r="A838" s="35"/>
      <c r="B838" s="44"/>
      <c r="C838" s="44"/>
      <c r="D838" s="44"/>
      <c r="E838" s="44"/>
      <c r="F838" s="4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3.5" customHeight="1">
      <c r="A839" s="35"/>
      <c r="B839" s="44"/>
      <c r="C839" s="44"/>
      <c r="D839" s="44"/>
      <c r="E839" s="44"/>
      <c r="F839" s="4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3.5" customHeight="1">
      <c r="A840" s="35"/>
      <c r="B840" s="44"/>
      <c r="C840" s="44"/>
      <c r="D840" s="44"/>
      <c r="E840" s="44"/>
      <c r="F840" s="4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3.5" customHeight="1">
      <c r="A841" s="35"/>
      <c r="B841" s="44"/>
      <c r="C841" s="44"/>
      <c r="D841" s="44"/>
      <c r="E841" s="44"/>
      <c r="F841" s="4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3.5" customHeight="1">
      <c r="A842" s="35"/>
      <c r="B842" s="44"/>
      <c r="C842" s="44"/>
      <c r="D842" s="44"/>
      <c r="E842" s="44"/>
      <c r="F842" s="4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3.5" customHeight="1">
      <c r="A843" s="35"/>
      <c r="B843" s="44"/>
      <c r="C843" s="44"/>
      <c r="D843" s="44"/>
      <c r="E843" s="44"/>
      <c r="F843" s="4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3.5" customHeight="1">
      <c r="A844" s="35"/>
      <c r="B844" s="44"/>
      <c r="C844" s="44"/>
      <c r="D844" s="44"/>
      <c r="E844" s="44"/>
      <c r="F844" s="4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3.5" customHeight="1">
      <c r="A845" s="35"/>
      <c r="B845" s="44"/>
      <c r="C845" s="44"/>
      <c r="D845" s="44"/>
      <c r="E845" s="44"/>
      <c r="F845" s="4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3.5" customHeight="1">
      <c r="A846" s="35"/>
      <c r="B846" s="44"/>
      <c r="C846" s="44"/>
      <c r="D846" s="44"/>
      <c r="E846" s="44"/>
      <c r="F846" s="4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3.5" customHeight="1">
      <c r="A847" s="35"/>
      <c r="B847" s="44"/>
      <c r="C847" s="44"/>
      <c r="D847" s="44"/>
      <c r="E847" s="44"/>
      <c r="F847" s="4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3.5" customHeight="1">
      <c r="A848" s="35"/>
      <c r="B848" s="44"/>
      <c r="C848" s="44"/>
      <c r="D848" s="44"/>
      <c r="E848" s="44"/>
      <c r="F848" s="4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3.5" customHeight="1">
      <c r="A849" s="35"/>
      <c r="B849" s="44"/>
      <c r="C849" s="44"/>
      <c r="D849" s="44"/>
      <c r="E849" s="44"/>
      <c r="F849" s="4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3.5" customHeight="1">
      <c r="A850" s="35"/>
      <c r="B850" s="44"/>
      <c r="C850" s="44"/>
      <c r="D850" s="44"/>
      <c r="E850" s="44"/>
      <c r="F850" s="4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3.5" customHeight="1">
      <c r="A851" s="35"/>
      <c r="B851" s="44"/>
      <c r="C851" s="44"/>
      <c r="D851" s="44"/>
      <c r="E851" s="44"/>
      <c r="F851" s="4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3.5" customHeight="1">
      <c r="A852" s="35"/>
      <c r="B852" s="44"/>
      <c r="C852" s="44"/>
      <c r="D852" s="44"/>
      <c r="E852" s="44"/>
      <c r="F852" s="4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3.5" customHeight="1">
      <c r="A853" s="35"/>
      <c r="B853" s="44"/>
      <c r="C853" s="44"/>
      <c r="D853" s="44"/>
      <c r="E853" s="44"/>
      <c r="F853" s="4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3.5" customHeight="1">
      <c r="A854" s="35"/>
      <c r="B854" s="44"/>
      <c r="C854" s="44"/>
      <c r="D854" s="44"/>
      <c r="E854" s="44"/>
      <c r="F854" s="4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3.5" customHeight="1">
      <c r="A855" s="35"/>
      <c r="B855" s="44"/>
      <c r="C855" s="44"/>
      <c r="D855" s="44"/>
      <c r="E855" s="44"/>
      <c r="F855" s="4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3.5" customHeight="1">
      <c r="A856" s="35"/>
      <c r="B856" s="44"/>
      <c r="C856" s="44"/>
      <c r="D856" s="44"/>
      <c r="E856" s="44"/>
      <c r="F856" s="4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3.5" customHeight="1">
      <c r="A857" s="35"/>
      <c r="B857" s="44"/>
      <c r="C857" s="44"/>
      <c r="D857" s="44"/>
      <c r="E857" s="44"/>
      <c r="F857" s="4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3.5" customHeight="1">
      <c r="A858" s="35"/>
      <c r="B858" s="44"/>
      <c r="C858" s="44"/>
      <c r="D858" s="44"/>
      <c r="E858" s="44"/>
      <c r="F858" s="4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3.5" customHeight="1">
      <c r="A859" s="35"/>
      <c r="B859" s="44"/>
      <c r="C859" s="44"/>
      <c r="D859" s="44"/>
      <c r="E859" s="44"/>
      <c r="F859" s="4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3.5" customHeight="1">
      <c r="A860" s="35"/>
      <c r="B860" s="44"/>
      <c r="C860" s="44"/>
      <c r="D860" s="44"/>
      <c r="E860" s="44"/>
      <c r="F860" s="4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3.5" customHeight="1">
      <c r="A861" s="35"/>
      <c r="B861" s="44"/>
      <c r="C861" s="44"/>
      <c r="D861" s="44"/>
      <c r="E861" s="44"/>
      <c r="F861" s="4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3.5" customHeight="1">
      <c r="A862" s="35"/>
      <c r="B862" s="44"/>
      <c r="C862" s="44"/>
      <c r="D862" s="44"/>
      <c r="E862" s="44"/>
      <c r="F862" s="4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3.5" customHeight="1">
      <c r="A863" s="35"/>
      <c r="B863" s="44"/>
      <c r="C863" s="44"/>
      <c r="D863" s="44"/>
      <c r="E863" s="44"/>
      <c r="F863" s="4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3.5" customHeight="1">
      <c r="A864" s="35"/>
      <c r="B864" s="44"/>
      <c r="C864" s="44"/>
      <c r="D864" s="44"/>
      <c r="E864" s="44"/>
      <c r="F864" s="4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3.5" customHeight="1">
      <c r="A865" s="35"/>
      <c r="B865" s="44"/>
      <c r="C865" s="44"/>
      <c r="D865" s="44"/>
      <c r="E865" s="44"/>
      <c r="F865" s="4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3.5" customHeight="1">
      <c r="A866" s="35"/>
      <c r="B866" s="44"/>
      <c r="C866" s="44"/>
      <c r="D866" s="44"/>
      <c r="E866" s="44"/>
      <c r="F866" s="4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3.5" customHeight="1">
      <c r="A867" s="35"/>
      <c r="B867" s="44"/>
      <c r="C867" s="44"/>
      <c r="D867" s="44"/>
      <c r="E867" s="44"/>
      <c r="F867" s="4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3.5" customHeight="1">
      <c r="A868" s="35"/>
      <c r="B868" s="44"/>
      <c r="C868" s="44"/>
      <c r="D868" s="44"/>
      <c r="E868" s="44"/>
      <c r="F868" s="4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3.5" customHeight="1">
      <c r="A869" s="35"/>
      <c r="B869" s="44"/>
      <c r="C869" s="44"/>
      <c r="D869" s="44"/>
      <c r="E869" s="44"/>
      <c r="F869" s="4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3.5" customHeight="1">
      <c r="A870" s="35"/>
      <c r="B870" s="44"/>
      <c r="C870" s="44"/>
      <c r="D870" s="44"/>
      <c r="E870" s="44"/>
      <c r="F870" s="4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3.5" customHeight="1">
      <c r="A871" s="35"/>
      <c r="B871" s="44"/>
      <c r="C871" s="44"/>
      <c r="D871" s="44"/>
      <c r="E871" s="44"/>
      <c r="F871" s="4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3.5" customHeight="1">
      <c r="A872" s="35"/>
      <c r="B872" s="44"/>
      <c r="C872" s="44"/>
      <c r="D872" s="44"/>
      <c r="E872" s="44"/>
      <c r="F872" s="4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3.5" customHeight="1">
      <c r="A873" s="35"/>
      <c r="B873" s="44"/>
      <c r="C873" s="44"/>
      <c r="D873" s="44"/>
      <c r="E873" s="44"/>
      <c r="F873" s="4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3.5" customHeight="1">
      <c r="A874" s="35"/>
      <c r="B874" s="44"/>
      <c r="C874" s="44"/>
      <c r="D874" s="44"/>
      <c r="E874" s="44"/>
      <c r="F874" s="4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3.5" customHeight="1">
      <c r="A875" s="35"/>
      <c r="B875" s="44"/>
      <c r="C875" s="44"/>
      <c r="D875" s="44"/>
      <c r="E875" s="44"/>
      <c r="F875" s="4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3.5" customHeight="1">
      <c r="A876" s="35"/>
      <c r="B876" s="44"/>
      <c r="C876" s="44"/>
      <c r="D876" s="44"/>
      <c r="E876" s="44"/>
      <c r="F876" s="4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3.5" customHeight="1">
      <c r="A877" s="35"/>
      <c r="B877" s="44"/>
      <c r="C877" s="44"/>
      <c r="D877" s="44"/>
      <c r="E877" s="44"/>
      <c r="F877" s="4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3.5" customHeight="1">
      <c r="A878" s="35"/>
      <c r="B878" s="44"/>
      <c r="C878" s="44"/>
      <c r="D878" s="44"/>
      <c r="E878" s="44"/>
      <c r="F878" s="4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3.5" customHeight="1">
      <c r="A879" s="35"/>
      <c r="B879" s="44"/>
      <c r="C879" s="44"/>
      <c r="D879" s="44"/>
      <c r="E879" s="44"/>
      <c r="F879" s="4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3.5" customHeight="1">
      <c r="A880" s="35"/>
      <c r="B880" s="44"/>
      <c r="C880" s="44"/>
      <c r="D880" s="44"/>
      <c r="E880" s="44"/>
      <c r="F880" s="4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3.5" customHeight="1">
      <c r="A881" s="35"/>
      <c r="B881" s="44"/>
      <c r="C881" s="44"/>
      <c r="D881" s="44"/>
      <c r="E881" s="44"/>
      <c r="F881" s="4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3.5" customHeight="1">
      <c r="A882" s="35"/>
      <c r="B882" s="44"/>
      <c r="C882" s="44"/>
      <c r="D882" s="44"/>
      <c r="E882" s="44"/>
      <c r="F882" s="4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3.5" customHeight="1">
      <c r="A883" s="35"/>
      <c r="B883" s="44"/>
      <c r="C883" s="44"/>
      <c r="D883" s="44"/>
      <c r="E883" s="44"/>
      <c r="F883" s="4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3.5" customHeight="1">
      <c r="A884" s="35"/>
      <c r="B884" s="44"/>
      <c r="C884" s="44"/>
      <c r="D884" s="44"/>
      <c r="E884" s="44"/>
      <c r="F884" s="4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3.5" customHeight="1">
      <c r="A885" s="35"/>
      <c r="B885" s="44"/>
      <c r="C885" s="44"/>
      <c r="D885" s="44"/>
      <c r="E885" s="44"/>
      <c r="F885" s="4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3.5" customHeight="1">
      <c r="A886" s="35"/>
      <c r="B886" s="44"/>
      <c r="C886" s="44"/>
      <c r="D886" s="44"/>
      <c r="E886" s="44"/>
      <c r="F886" s="4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3.5" customHeight="1">
      <c r="A887" s="35"/>
      <c r="B887" s="44"/>
      <c r="C887" s="44"/>
      <c r="D887" s="44"/>
      <c r="E887" s="44"/>
      <c r="F887" s="4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3.5" customHeight="1">
      <c r="A888" s="35"/>
      <c r="B888" s="44"/>
      <c r="C888" s="44"/>
      <c r="D888" s="44"/>
      <c r="E888" s="44"/>
      <c r="F888" s="4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3.5" customHeight="1">
      <c r="A889" s="35"/>
      <c r="B889" s="44"/>
      <c r="C889" s="44"/>
      <c r="D889" s="44"/>
      <c r="E889" s="44"/>
      <c r="F889" s="4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3.5" customHeight="1">
      <c r="A890" s="35"/>
      <c r="B890" s="44"/>
      <c r="C890" s="44"/>
      <c r="D890" s="44"/>
      <c r="E890" s="44"/>
      <c r="F890" s="4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3.5" customHeight="1">
      <c r="A891" s="35"/>
      <c r="B891" s="44"/>
      <c r="C891" s="44"/>
      <c r="D891" s="44"/>
      <c r="E891" s="44"/>
      <c r="F891" s="4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3.5" customHeight="1">
      <c r="A892" s="35"/>
      <c r="B892" s="44"/>
      <c r="C892" s="44"/>
      <c r="D892" s="44"/>
      <c r="E892" s="44"/>
      <c r="F892" s="4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3.5" customHeight="1">
      <c r="A893" s="35"/>
      <c r="B893" s="44"/>
      <c r="C893" s="44"/>
      <c r="D893" s="44"/>
      <c r="E893" s="44"/>
      <c r="F893" s="4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3.5" customHeight="1">
      <c r="A894" s="35"/>
      <c r="B894" s="44"/>
      <c r="C894" s="44"/>
      <c r="D894" s="44"/>
      <c r="E894" s="44"/>
      <c r="F894" s="4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3.5" customHeight="1">
      <c r="A895" s="35"/>
      <c r="B895" s="44"/>
      <c r="C895" s="44"/>
      <c r="D895" s="44"/>
      <c r="E895" s="44"/>
      <c r="F895" s="4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3.5" customHeight="1">
      <c r="A896" s="35"/>
      <c r="B896" s="44"/>
      <c r="C896" s="44"/>
      <c r="D896" s="44"/>
      <c r="E896" s="44"/>
      <c r="F896" s="4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3.5" customHeight="1">
      <c r="A897" s="35"/>
      <c r="B897" s="44"/>
      <c r="C897" s="44"/>
      <c r="D897" s="44"/>
      <c r="E897" s="44"/>
      <c r="F897" s="4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3.5" customHeight="1">
      <c r="A898" s="35"/>
      <c r="B898" s="44"/>
      <c r="C898" s="44"/>
      <c r="D898" s="44"/>
      <c r="E898" s="44"/>
      <c r="F898" s="4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3.5" customHeight="1">
      <c r="A899" s="35"/>
      <c r="B899" s="44"/>
      <c r="C899" s="44"/>
      <c r="D899" s="44"/>
      <c r="E899" s="44"/>
      <c r="F899" s="4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3.5" customHeight="1">
      <c r="A900" s="35"/>
      <c r="B900" s="44"/>
      <c r="C900" s="44"/>
      <c r="D900" s="44"/>
      <c r="E900" s="44"/>
      <c r="F900" s="4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3.5" customHeight="1">
      <c r="A901" s="35"/>
      <c r="B901" s="44"/>
      <c r="C901" s="44"/>
      <c r="D901" s="44"/>
      <c r="E901" s="44"/>
      <c r="F901" s="4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3.5" customHeight="1">
      <c r="A902" s="35"/>
      <c r="B902" s="44"/>
      <c r="C902" s="44"/>
      <c r="D902" s="44"/>
      <c r="E902" s="44"/>
      <c r="F902" s="4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3.5" customHeight="1">
      <c r="A903" s="35"/>
      <c r="B903" s="44"/>
      <c r="C903" s="44"/>
      <c r="D903" s="44"/>
      <c r="E903" s="44"/>
      <c r="F903" s="4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3.5" customHeight="1">
      <c r="A904" s="35"/>
      <c r="B904" s="44"/>
      <c r="C904" s="44"/>
      <c r="D904" s="44"/>
      <c r="E904" s="44"/>
      <c r="F904" s="4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3.5" customHeight="1">
      <c r="A905" s="35"/>
      <c r="B905" s="44"/>
      <c r="C905" s="44"/>
      <c r="D905" s="44"/>
      <c r="E905" s="44"/>
      <c r="F905" s="4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3.5" customHeight="1">
      <c r="A906" s="35"/>
      <c r="B906" s="44"/>
      <c r="C906" s="44"/>
      <c r="D906" s="44"/>
      <c r="E906" s="44"/>
      <c r="F906" s="4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3.5" customHeight="1">
      <c r="A907" s="35"/>
      <c r="B907" s="44"/>
      <c r="C907" s="44"/>
      <c r="D907" s="44"/>
      <c r="E907" s="44"/>
      <c r="F907" s="4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3.5" customHeight="1">
      <c r="A908" s="35"/>
      <c r="B908" s="44"/>
      <c r="C908" s="44"/>
      <c r="D908" s="44"/>
      <c r="E908" s="44"/>
      <c r="F908" s="4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3.5" customHeight="1">
      <c r="A909" s="35"/>
      <c r="B909" s="44"/>
      <c r="C909" s="44"/>
      <c r="D909" s="44"/>
      <c r="E909" s="44"/>
      <c r="F909" s="4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3.5" customHeight="1">
      <c r="A910" s="35"/>
      <c r="B910" s="44"/>
      <c r="C910" s="44"/>
      <c r="D910" s="44"/>
      <c r="E910" s="44"/>
      <c r="F910" s="4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3.5" customHeight="1">
      <c r="A911" s="35"/>
      <c r="B911" s="44"/>
      <c r="C911" s="44"/>
      <c r="D911" s="44"/>
      <c r="E911" s="44"/>
      <c r="F911" s="4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3.5" customHeight="1">
      <c r="A912" s="35"/>
      <c r="B912" s="44"/>
      <c r="C912" s="44"/>
      <c r="D912" s="44"/>
      <c r="E912" s="44"/>
      <c r="F912" s="4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3.5" customHeight="1">
      <c r="A913" s="35"/>
      <c r="B913" s="44"/>
      <c r="C913" s="44"/>
      <c r="D913" s="44"/>
      <c r="E913" s="44"/>
      <c r="F913" s="4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3.5" customHeight="1">
      <c r="A914" s="35"/>
      <c r="B914" s="44"/>
      <c r="C914" s="44"/>
      <c r="D914" s="44"/>
      <c r="E914" s="44"/>
      <c r="F914" s="4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3.5" customHeight="1">
      <c r="A915" s="35"/>
      <c r="B915" s="44"/>
      <c r="C915" s="44"/>
      <c r="D915" s="44"/>
      <c r="E915" s="44"/>
      <c r="F915" s="4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3.5" customHeight="1">
      <c r="A916" s="35"/>
      <c r="B916" s="44"/>
      <c r="C916" s="44"/>
      <c r="D916" s="44"/>
      <c r="E916" s="44"/>
      <c r="F916" s="4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3.5" customHeight="1">
      <c r="A917" s="35"/>
      <c r="B917" s="44"/>
      <c r="C917" s="44"/>
      <c r="D917" s="44"/>
      <c r="E917" s="44"/>
      <c r="F917" s="4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3.5" customHeight="1">
      <c r="A918" s="35"/>
      <c r="B918" s="44"/>
      <c r="C918" s="44"/>
      <c r="D918" s="44"/>
      <c r="E918" s="44"/>
      <c r="F918" s="4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3.5" customHeight="1">
      <c r="A919" s="35"/>
      <c r="B919" s="44"/>
      <c r="C919" s="44"/>
      <c r="D919" s="44"/>
      <c r="E919" s="44"/>
      <c r="F919" s="4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3.5" customHeight="1">
      <c r="A920" s="35"/>
      <c r="B920" s="44"/>
      <c r="C920" s="44"/>
      <c r="D920" s="44"/>
      <c r="E920" s="44"/>
      <c r="F920" s="4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3.5" customHeight="1">
      <c r="A921" s="35"/>
      <c r="B921" s="44"/>
      <c r="C921" s="44"/>
      <c r="D921" s="44"/>
      <c r="E921" s="44"/>
      <c r="F921" s="4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3.5" customHeight="1">
      <c r="A922" s="35"/>
      <c r="B922" s="44"/>
      <c r="C922" s="44"/>
      <c r="D922" s="44"/>
      <c r="E922" s="44"/>
      <c r="F922" s="4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3.5" customHeight="1">
      <c r="A923" s="35"/>
      <c r="B923" s="44"/>
      <c r="C923" s="44"/>
      <c r="D923" s="44"/>
      <c r="E923" s="44"/>
      <c r="F923" s="4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3.5" customHeight="1">
      <c r="A924" s="35"/>
      <c r="B924" s="44"/>
      <c r="C924" s="44"/>
      <c r="D924" s="44"/>
      <c r="E924" s="44"/>
      <c r="F924" s="4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3.5" customHeight="1">
      <c r="A925" s="35"/>
      <c r="B925" s="44"/>
      <c r="C925" s="44"/>
      <c r="D925" s="44"/>
      <c r="E925" s="44"/>
      <c r="F925" s="4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3.5" customHeight="1">
      <c r="A926" s="35"/>
      <c r="B926" s="44"/>
      <c r="C926" s="44"/>
      <c r="D926" s="44"/>
      <c r="E926" s="44"/>
      <c r="F926" s="4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3.5" customHeight="1">
      <c r="A927" s="35"/>
      <c r="B927" s="44"/>
      <c r="C927" s="44"/>
      <c r="D927" s="44"/>
      <c r="E927" s="44"/>
      <c r="F927" s="4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3.5" customHeight="1">
      <c r="A928" s="35"/>
      <c r="B928" s="44"/>
      <c r="C928" s="44"/>
      <c r="D928" s="44"/>
      <c r="E928" s="44"/>
      <c r="F928" s="4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3.5" customHeight="1">
      <c r="A929" s="35"/>
      <c r="B929" s="44"/>
      <c r="C929" s="44"/>
      <c r="D929" s="44"/>
      <c r="E929" s="44"/>
      <c r="F929" s="4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3.5" customHeight="1">
      <c r="A930" s="35"/>
      <c r="B930" s="44"/>
      <c r="C930" s="44"/>
      <c r="D930" s="44"/>
      <c r="E930" s="44"/>
      <c r="F930" s="4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3.5" customHeight="1">
      <c r="A931" s="35"/>
      <c r="B931" s="44"/>
      <c r="C931" s="44"/>
      <c r="D931" s="44"/>
      <c r="E931" s="44"/>
      <c r="F931" s="4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3.5" customHeight="1">
      <c r="A932" s="35"/>
      <c r="B932" s="44"/>
      <c r="C932" s="44"/>
      <c r="D932" s="44"/>
      <c r="E932" s="44"/>
      <c r="F932" s="4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3.5" customHeight="1">
      <c r="A933" s="35"/>
      <c r="B933" s="44"/>
      <c r="C933" s="44"/>
      <c r="D933" s="44"/>
      <c r="E933" s="44"/>
      <c r="F933" s="4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3.5" customHeight="1">
      <c r="A934" s="35"/>
      <c r="B934" s="44"/>
      <c r="C934" s="44"/>
      <c r="D934" s="44"/>
      <c r="E934" s="44"/>
      <c r="F934" s="4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3.5" customHeight="1">
      <c r="A935" s="35"/>
      <c r="B935" s="44"/>
      <c r="C935" s="44"/>
      <c r="D935" s="44"/>
      <c r="E935" s="44"/>
      <c r="F935" s="4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3.5" customHeight="1">
      <c r="A936" s="35"/>
      <c r="B936" s="44"/>
      <c r="C936" s="44"/>
      <c r="D936" s="44"/>
      <c r="E936" s="44"/>
      <c r="F936" s="4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3.5" customHeight="1">
      <c r="A937" s="35"/>
      <c r="B937" s="44"/>
      <c r="C937" s="44"/>
      <c r="D937" s="44"/>
      <c r="E937" s="44"/>
      <c r="F937" s="4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3.5" customHeight="1">
      <c r="A938" s="35"/>
      <c r="B938" s="44"/>
      <c r="C938" s="44"/>
      <c r="D938" s="44"/>
      <c r="E938" s="44"/>
      <c r="F938" s="4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3.5" customHeight="1">
      <c r="A939" s="35"/>
      <c r="B939" s="44"/>
      <c r="C939" s="44"/>
      <c r="D939" s="44"/>
      <c r="E939" s="44"/>
      <c r="F939" s="4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3.5" customHeight="1">
      <c r="A940" s="35"/>
      <c r="B940" s="44"/>
      <c r="C940" s="44"/>
      <c r="D940" s="44"/>
      <c r="E940" s="44"/>
      <c r="F940" s="4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3.5" customHeight="1">
      <c r="A941" s="35"/>
      <c r="B941" s="44"/>
      <c r="C941" s="44"/>
      <c r="D941" s="44"/>
      <c r="E941" s="44"/>
      <c r="F941" s="4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3.5" customHeight="1">
      <c r="A942" s="35"/>
      <c r="B942" s="44"/>
      <c r="C942" s="44"/>
      <c r="D942" s="44"/>
      <c r="E942" s="44"/>
      <c r="F942" s="4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3.5" customHeight="1">
      <c r="A943" s="35"/>
      <c r="B943" s="44"/>
      <c r="C943" s="44"/>
      <c r="D943" s="44"/>
      <c r="E943" s="44"/>
      <c r="F943" s="4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3.5" customHeight="1">
      <c r="A944" s="35"/>
      <c r="B944" s="44"/>
      <c r="C944" s="44"/>
      <c r="D944" s="44"/>
      <c r="E944" s="44"/>
      <c r="F944" s="4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3.5" customHeight="1">
      <c r="A945" s="35"/>
      <c r="B945" s="44"/>
      <c r="C945" s="44"/>
      <c r="D945" s="44"/>
      <c r="E945" s="44"/>
      <c r="F945" s="4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3.5" customHeight="1">
      <c r="A946" s="35"/>
      <c r="B946" s="44"/>
      <c r="C946" s="44"/>
      <c r="D946" s="44"/>
      <c r="E946" s="44"/>
      <c r="F946" s="4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3.5" customHeight="1">
      <c r="A947" s="35"/>
      <c r="B947" s="44"/>
      <c r="C947" s="44"/>
      <c r="D947" s="44"/>
      <c r="E947" s="44"/>
      <c r="F947" s="4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3.5" customHeight="1">
      <c r="A948" s="35"/>
      <c r="B948" s="44"/>
      <c r="C948" s="44"/>
      <c r="D948" s="44"/>
      <c r="E948" s="44"/>
      <c r="F948" s="4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3.5" customHeight="1">
      <c r="A949" s="35"/>
      <c r="B949" s="44"/>
      <c r="C949" s="44"/>
      <c r="D949" s="44"/>
      <c r="E949" s="44"/>
      <c r="F949" s="4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3.5" customHeight="1">
      <c r="A950" s="35"/>
      <c r="B950" s="44"/>
      <c r="C950" s="44"/>
      <c r="D950" s="44"/>
      <c r="E950" s="44"/>
      <c r="F950" s="4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3.5" customHeight="1">
      <c r="A951" s="35"/>
      <c r="B951" s="44"/>
      <c r="C951" s="44"/>
      <c r="D951" s="44"/>
      <c r="E951" s="44"/>
      <c r="F951" s="4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3.5" customHeight="1">
      <c r="A952" s="35"/>
      <c r="B952" s="44"/>
      <c r="C952" s="44"/>
      <c r="D952" s="44"/>
      <c r="E952" s="44"/>
      <c r="F952" s="4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3.5" customHeight="1">
      <c r="A953" s="35"/>
      <c r="B953" s="44"/>
      <c r="C953" s="44"/>
      <c r="D953" s="44"/>
      <c r="E953" s="44"/>
      <c r="F953" s="4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3.5" customHeight="1">
      <c r="A954" s="35"/>
      <c r="B954" s="44"/>
      <c r="C954" s="44"/>
      <c r="D954" s="44"/>
      <c r="E954" s="44"/>
      <c r="F954" s="4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3.5" customHeight="1">
      <c r="A955" s="35"/>
      <c r="B955" s="44"/>
      <c r="C955" s="44"/>
      <c r="D955" s="44"/>
      <c r="E955" s="44"/>
      <c r="F955" s="4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3.5" customHeight="1">
      <c r="A956" s="35"/>
      <c r="B956" s="44"/>
      <c r="C956" s="44"/>
      <c r="D956" s="44"/>
      <c r="E956" s="44"/>
      <c r="F956" s="4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3.5" customHeight="1">
      <c r="A957" s="35"/>
      <c r="B957" s="44"/>
      <c r="C957" s="44"/>
      <c r="D957" s="44"/>
      <c r="E957" s="44"/>
      <c r="F957" s="4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3.5" customHeight="1">
      <c r="A958" s="35"/>
      <c r="B958" s="44"/>
      <c r="C958" s="44"/>
      <c r="D958" s="44"/>
      <c r="E958" s="44"/>
      <c r="F958" s="4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3.5" customHeight="1">
      <c r="A959" s="35"/>
      <c r="B959" s="44"/>
      <c r="C959" s="44"/>
      <c r="D959" s="44"/>
      <c r="E959" s="44"/>
      <c r="F959" s="4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3.5" customHeight="1">
      <c r="A960" s="35"/>
      <c r="B960" s="44"/>
      <c r="C960" s="44"/>
      <c r="D960" s="44"/>
      <c r="E960" s="44"/>
      <c r="F960" s="4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3.5" customHeight="1">
      <c r="A961" s="35"/>
      <c r="B961" s="44"/>
      <c r="C961" s="44"/>
      <c r="D961" s="44"/>
      <c r="E961" s="44"/>
      <c r="F961" s="4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3.5" customHeight="1">
      <c r="A962" s="35"/>
      <c r="B962" s="44"/>
      <c r="C962" s="44"/>
      <c r="D962" s="44"/>
      <c r="E962" s="44"/>
      <c r="F962" s="4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3.5" customHeight="1">
      <c r="A963" s="35"/>
      <c r="B963" s="44"/>
      <c r="C963" s="44"/>
      <c r="D963" s="44"/>
      <c r="E963" s="44"/>
      <c r="F963" s="4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3.5" customHeight="1">
      <c r="A964" s="35"/>
      <c r="B964" s="44"/>
      <c r="C964" s="44"/>
      <c r="D964" s="44"/>
      <c r="E964" s="44"/>
      <c r="F964" s="4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3.5" customHeight="1">
      <c r="A965" s="35"/>
      <c r="B965" s="44"/>
      <c r="C965" s="44"/>
      <c r="D965" s="44"/>
      <c r="E965" s="44"/>
      <c r="F965" s="4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3.5" customHeight="1">
      <c r="A966" s="35"/>
      <c r="B966" s="44"/>
      <c r="C966" s="44"/>
      <c r="D966" s="44"/>
      <c r="E966" s="44"/>
      <c r="F966" s="4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3.5" customHeight="1">
      <c r="A967" s="35"/>
      <c r="B967" s="44"/>
      <c r="C967" s="44"/>
      <c r="D967" s="44"/>
      <c r="E967" s="44"/>
      <c r="F967" s="4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3.5" customHeight="1">
      <c r="A968" s="35"/>
      <c r="B968" s="44"/>
      <c r="C968" s="44"/>
      <c r="D968" s="44"/>
      <c r="E968" s="44"/>
      <c r="F968" s="4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3.5" customHeight="1">
      <c r="A969" s="35"/>
      <c r="B969" s="44"/>
      <c r="C969" s="44"/>
      <c r="D969" s="44"/>
      <c r="E969" s="44"/>
      <c r="F969" s="4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3.5" customHeight="1">
      <c r="A970" s="35"/>
      <c r="B970" s="44"/>
      <c r="C970" s="44"/>
      <c r="D970" s="44"/>
      <c r="E970" s="44"/>
      <c r="F970" s="4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3.5" customHeight="1">
      <c r="A971" s="35"/>
      <c r="B971" s="44"/>
      <c r="C971" s="44"/>
      <c r="D971" s="44"/>
      <c r="E971" s="44"/>
      <c r="F971" s="4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3.5" customHeight="1">
      <c r="A972" s="35"/>
      <c r="B972" s="44"/>
      <c r="C972" s="44"/>
      <c r="D972" s="44"/>
      <c r="E972" s="44"/>
      <c r="F972" s="4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3.5" customHeight="1">
      <c r="A973" s="35"/>
      <c r="B973" s="44"/>
      <c r="C973" s="44"/>
      <c r="D973" s="44"/>
      <c r="E973" s="44"/>
      <c r="F973" s="4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3.5" customHeight="1">
      <c r="A974" s="35"/>
      <c r="B974" s="44"/>
      <c r="C974" s="44"/>
      <c r="D974" s="44"/>
      <c r="E974" s="44"/>
      <c r="F974" s="4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3.5" customHeight="1">
      <c r="A975" s="35"/>
      <c r="B975" s="44"/>
      <c r="C975" s="44"/>
      <c r="D975" s="44"/>
      <c r="E975" s="44"/>
      <c r="F975" s="4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3.5" customHeight="1">
      <c r="A976" s="35"/>
      <c r="B976" s="44"/>
      <c r="C976" s="44"/>
      <c r="D976" s="44"/>
      <c r="E976" s="44"/>
      <c r="F976" s="4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3.5" customHeight="1">
      <c r="A977" s="35"/>
      <c r="B977" s="44"/>
      <c r="C977" s="44"/>
      <c r="D977" s="44"/>
      <c r="E977" s="44"/>
      <c r="F977" s="4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3.5" customHeight="1">
      <c r="A978" s="35"/>
      <c r="B978" s="44"/>
      <c r="C978" s="44"/>
      <c r="D978" s="44"/>
      <c r="E978" s="44"/>
      <c r="F978" s="4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3.5" customHeight="1">
      <c r="A979" s="35"/>
      <c r="B979" s="44"/>
      <c r="C979" s="44"/>
      <c r="D979" s="44"/>
      <c r="E979" s="44"/>
      <c r="F979" s="4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3.5" customHeight="1">
      <c r="A980" s="35"/>
      <c r="B980" s="44"/>
      <c r="C980" s="44"/>
      <c r="D980" s="44"/>
      <c r="E980" s="44"/>
      <c r="F980" s="4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3.5" customHeight="1">
      <c r="A981" s="35"/>
      <c r="B981" s="44"/>
      <c r="C981" s="44"/>
      <c r="D981" s="44"/>
      <c r="E981" s="44"/>
      <c r="F981" s="4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3.5" customHeight="1">
      <c r="A982" s="35"/>
      <c r="B982" s="44"/>
      <c r="C982" s="44"/>
      <c r="D982" s="44"/>
      <c r="E982" s="44"/>
      <c r="F982" s="4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3.5" customHeight="1">
      <c r="A983" s="35"/>
      <c r="B983" s="44"/>
      <c r="C983" s="44"/>
      <c r="D983" s="44"/>
      <c r="E983" s="44"/>
      <c r="F983" s="4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3.5" customHeight="1">
      <c r="A984" s="35"/>
      <c r="B984" s="44"/>
      <c r="C984" s="44"/>
      <c r="D984" s="44"/>
      <c r="E984" s="44"/>
      <c r="F984" s="4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3.5" customHeight="1">
      <c r="A985" s="35"/>
      <c r="B985" s="44"/>
      <c r="C985" s="44"/>
      <c r="D985" s="44"/>
      <c r="E985" s="44"/>
      <c r="F985" s="4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3.5" customHeight="1">
      <c r="A986" s="35"/>
      <c r="B986" s="44"/>
      <c r="C986" s="44"/>
      <c r="D986" s="44"/>
      <c r="E986" s="44"/>
      <c r="F986" s="4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3.5" customHeight="1">
      <c r="A987" s="35"/>
      <c r="B987" s="44"/>
      <c r="C987" s="44"/>
      <c r="D987" s="44"/>
      <c r="E987" s="44"/>
      <c r="F987" s="4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3.5" customHeight="1">
      <c r="A988" s="35"/>
      <c r="B988" s="44"/>
      <c r="C988" s="44"/>
      <c r="D988" s="44"/>
      <c r="E988" s="44"/>
      <c r="F988" s="4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3.5" customHeight="1">
      <c r="A989" s="35"/>
      <c r="B989" s="44"/>
      <c r="C989" s="44"/>
      <c r="D989" s="44"/>
      <c r="E989" s="44"/>
      <c r="F989" s="4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3.5" customHeight="1">
      <c r="A990" s="35"/>
      <c r="B990" s="44"/>
      <c r="C990" s="44"/>
      <c r="D990" s="44"/>
      <c r="E990" s="44"/>
      <c r="F990" s="4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3.5" customHeight="1">
      <c r="A991" s="35"/>
      <c r="B991" s="44"/>
      <c r="C991" s="44"/>
      <c r="D991" s="44"/>
      <c r="E991" s="44"/>
      <c r="F991" s="4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3.5" customHeight="1">
      <c r="A992" s="35"/>
      <c r="B992" s="44"/>
      <c r="C992" s="44"/>
      <c r="D992" s="44"/>
      <c r="E992" s="44"/>
      <c r="F992" s="4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3.5" customHeight="1">
      <c r="A993" s="35"/>
      <c r="B993" s="44"/>
      <c r="C993" s="44"/>
      <c r="D993" s="44"/>
      <c r="E993" s="44"/>
      <c r="F993" s="4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3.5" customHeight="1">
      <c r="A994" s="35"/>
      <c r="B994" s="44"/>
      <c r="C994" s="44"/>
      <c r="D994" s="44"/>
      <c r="E994" s="44"/>
      <c r="F994" s="4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3.5" customHeight="1">
      <c r="A995" s="35"/>
      <c r="B995" s="44"/>
      <c r="C995" s="44"/>
      <c r="D995" s="44"/>
      <c r="E995" s="44"/>
      <c r="F995" s="4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3.5" customHeight="1">
      <c r="A996" s="35"/>
      <c r="B996" s="44"/>
      <c r="C996" s="44"/>
      <c r="D996" s="44"/>
      <c r="E996" s="44"/>
      <c r="F996" s="4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3.5" customHeight="1">
      <c r="A997" s="35"/>
      <c r="B997" s="44"/>
      <c r="C997" s="44"/>
      <c r="D997" s="44"/>
      <c r="E997" s="44"/>
      <c r="F997" s="4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3.5" customHeight="1">
      <c r="A998" s="35"/>
      <c r="B998" s="44"/>
      <c r="C998" s="44"/>
      <c r="D998" s="44"/>
      <c r="E998" s="44"/>
      <c r="F998" s="4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3.5" customHeight="1">
      <c r="A999" s="35"/>
      <c r="B999" s="44"/>
      <c r="C999" s="44"/>
      <c r="D999" s="44"/>
      <c r="E999" s="44"/>
      <c r="F999" s="4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3.5" customHeight="1">
      <c r="A1000" s="35"/>
      <c r="B1000" s="44"/>
      <c r="C1000" s="44"/>
      <c r="D1000" s="44"/>
      <c r="E1000" s="44"/>
      <c r="F1000" s="4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2">
    <mergeCell ref="A1:F1"/>
    <mergeCell ref="B58:F58"/>
  </mergeCells>
  <hyperlinks>
    <hyperlink ref="A61" r:id="rId1" xr:uid="{00000000-0004-0000-0500-000000000000}"/>
  </hyperlinks>
  <pageMargins left="0.7" right="0.7" top="0.75" bottom="0.75" header="0" footer="0"/>
  <pageSetup orientation="landscape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000"/>
  <sheetViews>
    <sheetView workbookViewId="0"/>
  </sheetViews>
  <sheetFormatPr defaultColWidth="12.7109375" defaultRowHeight="15" customHeight="1"/>
  <cols>
    <col min="1" max="1" width="28.140625" customWidth="1"/>
    <col min="2" max="34" width="21.140625" customWidth="1"/>
    <col min="35" max="35" width="10.7109375" customWidth="1"/>
  </cols>
  <sheetData>
    <row r="1" spans="1:35" ht="114.75" customHeight="1">
      <c r="A1" s="58" t="s">
        <v>299</v>
      </c>
      <c r="B1" s="59" t="s">
        <v>174</v>
      </c>
      <c r="C1" s="59" t="s">
        <v>175</v>
      </c>
      <c r="D1" s="59" t="s">
        <v>176</v>
      </c>
      <c r="E1" s="59" t="s">
        <v>177</v>
      </c>
      <c r="F1" s="59" t="s">
        <v>178</v>
      </c>
      <c r="G1" s="59" t="s">
        <v>179</v>
      </c>
      <c r="H1" s="59" t="s">
        <v>180</v>
      </c>
      <c r="I1" s="59" t="s">
        <v>181</v>
      </c>
      <c r="J1" s="59" t="s">
        <v>182</v>
      </c>
      <c r="K1" s="59" t="s">
        <v>183</v>
      </c>
      <c r="L1" s="59" t="s">
        <v>184</v>
      </c>
      <c r="M1" s="59" t="s">
        <v>185</v>
      </c>
      <c r="N1" s="59" t="s">
        <v>186</v>
      </c>
      <c r="O1" s="59" t="s">
        <v>187</v>
      </c>
      <c r="P1" s="59" t="s">
        <v>188</v>
      </c>
      <c r="Q1" s="59" t="s">
        <v>189</v>
      </c>
      <c r="R1" s="59" t="s">
        <v>190</v>
      </c>
      <c r="S1" s="59" t="s">
        <v>191</v>
      </c>
      <c r="T1" s="59" t="s">
        <v>192</v>
      </c>
      <c r="U1" s="59" t="s">
        <v>193</v>
      </c>
      <c r="V1" s="59" t="s">
        <v>194</v>
      </c>
      <c r="W1" s="59" t="s">
        <v>195</v>
      </c>
      <c r="X1" s="59" t="s">
        <v>196</v>
      </c>
      <c r="Y1" s="59" t="s">
        <v>197</v>
      </c>
      <c r="Z1" s="59" t="s">
        <v>198</v>
      </c>
      <c r="AA1" s="59" t="s">
        <v>199</v>
      </c>
      <c r="AB1" s="59" t="s">
        <v>200</v>
      </c>
      <c r="AC1" s="59" t="s">
        <v>201</v>
      </c>
      <c r="AD1" s="59" t="s">
        <v>202</v>
      </c>
      <c r="AE1" s="59" t="s">
        <v>203</v>
      </c>
      <c r="AF1" s="59" t="s">
        <v>204</v>
      </c>
      <c r="AG1" s="59" t="s">
        <v>205</v>
      </c>
      <c r="AH1" s="59" t="s">
        <v>206</v>
      </c>
      <c r="AI1" s="60"/>
    </row>
    <row r="2" spans="1:35" ht="15.75" customHeight="1">
      <c r="A2" s="61" t="s">
        <v>289</v>
      </c>
      <c r="B2" s="62">
        <v>78200</v>
      </c>
      <c r="C2" s="62">
        <v>30900</v>
      </c>
      <c r="D2" s="63">
        <v>0.67</v>
      </c>
      <c r="E2" s="64">
        <v>3</v>
      </c>
      <c r="F2" s="64">
        <v>5</v>
      </c>
      <c r="G2" s="62">
        <v>4200</v>
      </c>
      <c r="H2" s="63">
        <v>0.05</v>
      </c>
      <c r="I2" s="62">
        <v>12000</v>
      </c>
      <c r="J2" s="63">
        <v>0.15</v>
      </c>
      <c r="K2" s="62">
        <v>18400</v>
      </c>
      <c r="L2" s="62">
        <v>40200</v>
      </c>
      <c r="M2" s="63">
        <v>0.81</v>
      </c>
      <c r="N2" s="62">
        <v>4100</v>
      </c>
      <c r="O2" s="64">
        <v>400</v>
      </c>
      <c r="P2" s="62">
        <v>27800</v>
      </c>
      <c r="Q2" s="62">
        <v>13700</v>
      </c>
      <c r="R2" s="62">
        <v>2400</v>
      </c>
      <c r="S2" s="65">
        <v>0.38100000000000001</v>
      </c>
      <c r="T2" s="65">
        <v>0.17</v>
      </c>
      <c r="U2" s="65">
        <v>0.48499999999999999</v>
      </c>
      <c r="V2" s="65">
        <v>0.38900000000000001</v>
      </c>
      <c r="W2" s="65">
        <v>0.11799999999999999</v>
      </c>
      <c r="X2" s="65">
        <v>7.8E-2</v>
      </c>
      <c r="Y2" s="65">
        <v>0.16900000000000001</v>
      </c>
      <c r="Z2" s="65">
        <v>9.8000000000000004E-2</v>
      </c>
      <c r="AA2" s="63">
        <v>0.69</v>
      </c>
      <c r="AB2" s="66">
        <v>175789000</v>
      </c>
      <c r="AC2" s="62">
        <v>14000</v>
      </c>
      <c r="AD2" s="63">
        <v>0.14000000000000001</v>
      </c>
      <c r="AE2" s="63">
        <v>0.68</v>
      </c>
      <c r="AF2" s="63">
        <v>0.18</v>
      </c>
      <c r="AG2" s="62">
        <v>4500</v>
      </c>
      <c r="AH2" s="64">
        <v>40000</v>
      </c>
      <c r="AI2" s="67"/>
    </row>
    <row r="3" spans="1:35" ht="15.75" customHeight="1">
      <c r="A3" s="61" t="s">
        <v>239</v>
      </c>
      <c r="B3" s="62">
        <v>10600</v>
      </c>
      <c r="C3" s="62">
        <v>5100</v>
      </c>
      <c r="D3" s="63">
        <v>0.67</v>
      </c>
      <c r="E3" s="64">
        <v>2</v>
      </c>
      <c r="F3" s="64">
        <v>3</v>
      </c>
      <c r="G3" s="62">
        <v>1300</v>
      </c>
      <c r="H3" s="63">
        <v>0.13</v>
      </c>
      <c r="I3" s="62">
        <v>2500</v>
      </c>
      <c r="J3" s="63">
        <v>0.23</v>
      </c>
      <c r="K3" s="62">
        <v>1800</v>
      </c>
      <c r="L3" s="62">
        <v>4200</v>
      </c>
      <c r="M3" s="63">
        <v>0.66</v>
      </c>
      <c r="N3" s="62">
        <v>1900</v>
      </c>
      <c r="O3" s="64">
        <v>100</v>
      </c>
      <c r="P3" s="62">
        <v>9900</v>
      </c>
      <c r="Q3" s="62">
        <v>4900</v>
      </c>
      <c r="R3" s="64">
        <v>400</v>
      </c>
      <c r="S3" s="65">
        <v>0.38100000000000001</v>
      </c>
      <c r="T3" s="65">
        <v>0.17</v>
      </c>
      <c r="U3" s="65">
        <v>0.48499999999999999</v>
      </c>
      <c r="V3" s="65">
        <v>0.38900000000000001</v>
      </c>
      <c r="W3" s="65">
        <v>0.11799999999999999</v>
      </c>
      <c r="X3" s="65">
        <v>7.8E-2</v>
      </c>
      <c r="Y3" s="65">
        <v>0.16900000000000001</v>
      </c>
      <c r="Z3" s="65">
        <v>9.8000000000000004E-2</v>
      </c>
      <c r="AA3" s="63">
        <v>0.66</v>
      </c>
      <c r="AB3" s="66">
        <v>34900000</v>
      </c>
      <c r="AC3" s="62">
        <v>3000</v>
      </c>
      <c r="AD3" s="63">
        <v>0.46</v>
      </c>
      <c r="AE3" s="63">
        <v>0.25</v>
      </c>
      <c r="AF3" s="63">
        <v>0.28999999999999998</v>
      </c>
      <c r="AG3" s="62">
        <v>1400</v>
      </c>
      <c r="AH3" s="64">
        <v>59200</v>
      </c>
      <c r="AI3" s="67"/>
    </row>
    <row r="4" spans="1:35" ht="15.75" customHeight="1">
      <c r="A4" s="61" t="s">
        <v>282</v>
      </c>
      <c r="B4" s="62">
        <v>58100</v>
      </c>
      <c r="C4" s="62">
        <v>21800</v>
      </c>
      <c r="D4" s="63">
        <v>0.68</v>
      </c>
      <c r="E4" s="64">
        <v>3</v>
      </c>
      <c r="F4" s="64">
        <v>4</v>
      </c>
      <c r="G4" s="62">
        <v>5600</v>
      </c>
      <c r="H4" s="63">
        <v>0.1</v>
      </c>
      <c r="I4" s="62">
        <v>12000</v>
      </c>
      <c r="J4" s="63">
        <v>0.21</v>
      </c>
      <c r="K4" s="62">
        <v>10600</v>
      </c>
      <c r="L4" s="62">
        <v>26600</v>
      </c>
      <c r="M4" s="63">
        <v>0.74</v>
      </c>
      <c r="N4" s="62">
        <v>9700</v>
      </c>
      <c r="O4" s="62">
        <v>1400</v>
      </c>
      <c r="P4" s="62">
        <v>46700</v>
      </c>
      <c r="Q4" s="62">
        <v>23000</v>
      </c>
      <c r="R4" s="62">
        <v>1700</v>
      </c>
      <c r="S4" s="65">
        <v>0.38100000000000001</v>
      </c>
      <c r="T4" s="65">
        <v>0.17</v>
      </c>
      <c r="U4" s="65">
        <v>0.48499999999999999</v>
      </c>
      <c r="V4" s="65">
        <v>0.38900000000000001</v>
      </c>
      <c r="W4" s="65">
        <v>0.11799999999999999</v>
      </c>
      <c r="X4" s="65">
        <v>7.8E-2</v>
      </c>
      <c r="Y4" s="65">
        <v>0.16900000000000001</v>
      </c>
      <c r="Z4" s="65">
        <v>9.8000000000000004E-2</v>
      </c>
      <c r="AA4" s="63">
        <v>0.61</v>
      </c>
      <c r="AB4" s="66">
        <v>155457000</v>
      </c>
      <c r="AC4" s="62">
        <v>2500</v>
      </c>
      <c r="AD4" s="63">
        <v>0.6</v>
      </c>
      <c r="AE4" s="63">
        <v>0.36</v>
      </c>
      <c r="AF4" s="63">
        <v>0.04</v>
      </c>
      <c r="AG4" s="62">
        <v>4200</v>
      </c>
      <c r="AH4" s="64">
        <v>42300</v>
      </c>
      <c r="AI4" s="67"/>
    </row>
    <row r="5" spans="1:35" ht="15.75" customHeight="1">
      <c r="A5" s="61" t="s">
        <v>280</v>
      </c>
      <c r="B5" s="62">
        <v>46900</v>
      </c>
      <c r="C5" s="62">
        <v>20800</v>
      </c>
      <c r="D5" s="63">
        <v>0.7</v>
      </c>
      <c r="E5" s="64">
        <v>2</v>
      </c>
      <c r="F5" s="64">
        <v>3</v>
      </c>
      <c r="G5" s="62">
        <v>4200</v>
      </c>
      <c r="H5" s="63">
        <v>0.09</v>
      </c>
      <c r="I5" s="62">
        <v>11200</v>
      </c>
      <c r="J5" s="63">
        <v>0.24</v>
      </c>
      <c r="K5" s="62">
        <v>10100</v>
      </c>
      <c r="L5" s="62">
        <v>21400</v>
      </c>
      <c r="M5" s="63">
        <v>0.72</v>
      </c>
      <c r="N5" s="62">
        <v>2500</v>
      </c>
      <c r="O5" s="64">
        <v>500</v>
      </c>
      <c r="P5" s="62">
        <v>23600</v>
      </c>
      <c r="Q5" s="62">
        <v>11600</v>
      </c>
      <c r="R5" s="62">
        <v>1600</v>
      </c>
      <c r="S5" s="65">
        <v>0.38100000000000001</v>
      </c>
      <c r="T5" s="65">
        <v>0.17</v>
      </c>
      <c r="U5" s="65">
        <v>0.48499999999999999</v>
      </c>
      <c r="V5" s="65">
        <v>0.38900000000000001</v>
      </c>
      <c r="W5" s="65">
        <v>0.11799999999999999</v>
      </c>
      <c r="X5" s="65">
        <v>7.8E-2</v>
      </c>
      <c r="Y5" s="65">
        <v>0.16900000000000001</v>
      </c>
      <c r="Z5" s="65">
        <v>9.8000000000000004E-2</v>
      </c>
      <c r="AA5" s="63">
        <v>0.67</v>
      </c>
      <c r="AB5" s="66">
        <v>88382000</v>
      </c>
      <c r="AC5" s="62">
        <v>20100</v>
      </c>
      <c r="AD5" s="63">
        <v>0.09</v>
      </c>
      <c r="AE5" s="63">
        <v>0.48</v>
      </c>
      <c r="AF5" s="63">
        <v>0.43</v>
      </c>
      <c r="AG5" s="62">
        <v>2800</v>
      </c>
      <c r="AH5" s="64">
        <v>37200</v>
      </c>
      <c r="AI5" s="67"/>
    </row>
    <row r="6" spans="1:35" ht="15.75" customHeight="1">
      <c r="A6" s="61" t="s">
        <v>241</v>
      </c>
      <c r="B6" s="62">
        <v>710900</v>
      </c>
      <c r="C6" s="62">
        <v>304500</v>
      </c>
      <c r="D6" s="63">
        <v>0.64</v>
      </c>
      <c r="E6" s="64">
        <v>3</v>
      </c>
      <c r="F6" s="64">
        <v>4</v>
      </c>
      <c r="G6" s="62">
        <v>132400</v>
      </c>
      <c r="H6" s="63">
        <v>0.19</v>
      </c>
      <c r="I6" s="62">
        <v>189500</v>
      </c>
      <c r="J6" s="63">
        <v>0.27</v>
      </c>
      <c r="K6" s="62">
        <v>109400</v>
      </c>
      <c r="L6" s="62">
        <v>236800</v>
      </c>
      <c r="M6" s="63">
        <v>0.6</v>
      </c>
      <c r="N6" s="62">
        <v>118100</v>
      </c>
      <c r="O6" s="62">
        <v>31500</v>
      </c>
      <c r="P6" s="62">
        <v>494600</v>
      </c>
      <c r="Q6" s="62">
        <v>243300</v>
      </c>
      <c r="R6" s="62">
        <v>24100</v>
      </c>
      <c r="S6" s="65">
        <v>0.38100000000000001</v>
      </c>
      <c r="T6" s="65">
        <v>0.17</v>
      </c>
      <c r="U6" s="65">
        <v>0.48499999999999999</v>
      </c>
      <c r="V6" s="65">
        <v>0.38900000000000001</v>
      </c>
      <c r="W6" s="65">
        <v>0.11799999999999999</v>
      </c>
      <c r="X6" s="65">
        <v>7.8E-2</v>
      </c>
      <c r="Y6" s="65">
        <v>0.16900000000000001</v>
      </c>
      <c r="Z6" s="65">
        <v>9.8000000000000004E-2</v>
      </c>
      <c r="AA6" s="63">
        <v>0.7</v>
      </c>
      <c r="AB6" s="66">
        <v>3103715000</v>
      </c>
      <c r="AC6" s="62">
        <v>23900</v>
      </c>
      <c r="AD6" s="63">
        <v>0.76</v>
      </c>
      <c r="AE6" s="63">
        <v>0.21</v>
      </c>
      <c r="AF6" s="63">
        <v>0.03</v>
      </c>
      <c r="AG6" s="62">
        <v>45000</v>
      </c>
      <c r="AH6" s="64">
        <v>50400</v>
      </c>
      <c r="AI6" s="67"/>
    </row>
    <row r="7" spans="1:35" ht="15.75" customHeight="1">
      <c r="A7" s="61" t="s">
        <v>292</v>
      </c>
      <c r="B7" s="62">
        <v>67900</v>
      </c>
      <c r="C7" s="62">
        <v>29700</v>
      </c>
      <c r="D7" s="63">
        <v>0.7</v>
      </c>
      <c r="E7" s="64">
        <v>7</v>
      </c>
      <c r="F7" s="64">
        <v>10</v>
      </c>
      <c r="G7" s="62">
        <v>7900</v>
      </c>
      <c r="H7" s="63">
        <v>0.12</v>
      </c>
      <c r="I7" s="62">
        <v>17500</v>
      </c>
      <c r="J7" s="63">
        <v>0.26</v>
      </c>
      <c r="K7" s="62">
        <v>12700</v>
      </c>
      <c r="L7" s="62">
        <v>28400</v>
      </c>
      <c r="M7" s="63">
        <v>0.69</v>
      </c>
      <c r="N7" s="62">
        <v>10600</v>
      </c>
      <c r="O7" s="62">
        <v>1800</v>
      </c>
      <c r="P7" s="62">
        <v>45300</v>
      </c>
      <c r="Q7" s="62">
        <v>22300</v>
      </c>
      <c r="R7" s="62">
        <v>2300</v>
      </c>
      <c r="S7" s="65">
        <v>0.38100000000000001</v>
      </c>
      <c r="T7" s="65">
        <v>0.17</v>
      </c>
      <c r="U7" s="65">
        <v>0.48499999999999999</v>
      </c>
      <c r="V7" s="65">
        <v>0.38900000000000001</v>
      </c>
      <c r="W7" s="65">
        <v>0.11799999999999999</v>
      </c>
      <c r="X7" s="65">
        <v>7.8E-2</v>
      </c>
      <c r="Y7" s="65">
        <v>0.16900000000000001</v>
      </c>
      <c r="Z7" s="65">
        <v>9.8000000000000004E-2</v>
      </c>
      <c r="AA7" s="63">
        <v>0.69</v>
      </c>
      <c r="AB7" s="66">
        <v>245697000</v>
      </c>
      <c r="AC7" s="62">
        <v>6000</v>
      </c>
      <c r="AD7" s="63">
        <v>0.61</v>
      </c>
      <c r="AE7" s="63">
        <v>0.3</v>
      </c>
      <c r="AF7" s="63">
        <v>0.09</v>
      </c>
      <c r="AG7" s="62">
        <v>7400</v>
      </c>
      <c r="AH7" s="64">
        <v>53200</v>
      </c>
      <c r="AI7" s="67"/>
    </row>
    <row r="8" spans="1:35" ht="15.75" customHeight="1">
      <c r="A8" s="61" t="s">
        <v>273</v>
      </c>
      <c r="B8" s="62">
        <v>87000</v>
      </c>
      <c r="C8" s="62">
        <v>37000</v>
      </c>
      <c r="D8" s="63">
        <v>0.61</v>
      </c>
      <c r="E8" s="64">
        <v>7</v>
      </c>
      <c r="F8" s="64">
        <v>10</v>
      </c>
      <c r="G8" s="62">
        <v>8600</v>
      </c>
      <c r="H8" s="63">
        <v>0.1</v>
      </c>
      <c r="I8" s="62">
        <v>17200</v>
      </c>
      <c r="J8" s="63">
        <v>0.2</v>
      </c>
      <c r="K8" s="62">
        <v>17200</v>
      </c>
      <c r="L8" s="62">
        <v>34300</v>
      </c>
      <c r="M8" s="63">
        <v>0.69</v>
      </c>
      <c r="N8" s="62">
        <v>3900</v>
      </c>
      <c r="O8" s="64">
        <v>500</v>
      </c>
      <c r="P8" s="62">
        <v>7800</v>
      </c>
      <c r="Q8" s="62">
        <v>3800</v>
      </c>
      <c r="R8" s="62">
        <v>2900</v>
      </c>
      <c r="S8" s="65">
        <v>0.38100000000000001</v>
      </c>
      <c r="T8" s="65">
        <v>0.17</v>
      </c>
      <c r="U8" s="65">
        <v>0.48499999999999999</v>
      </c>
      <c r="V8" s="65">
        <v>0.38900000000000001</v>
      </c>
      <c r="W8" s="65">
        <v>0.11799999999999999</v>
      </c>
      <c r="X8" s="65">
        <v>7.8E-2</v>
      </c>
      <c r="Y8" s="65">
        <v>0.16900000000000001</v>
      </c>
      <c r="Z8" s="65">
        <v>9.8000000000000004E-2</v>
      </c>
      <c r="AA8" s="63">
        <v>0.73</v>
      </c>
      <c r="AB8" s="66">
        <v>362752000</v>
      </c>
      <c r="AC8" s="62">
        <v>2200</v>
      </c>
      <c r="AD8" s="63">
        <v>0.72</v>
      </c>
      <c r="AE8" s="63">
        <v>0.26</v>
      </c>
      <c r="AF8" s="63">
        <v>0.03</v>
      </c>
      <c r="AG8" s="62">
        <v>7900</v>
      </c>
      <c r="AH8" s="64">
        <v>59200</v>
      </c>
      <c r="AI8" s="67"/>
    </row>
    <row r="9" spans="1:35" ht="15.75" customHeight="1">
      <c r="A9" s="61" t="s">
        <v>251</v>
      </c>
      <c r="B9" s="62">
        <v>11600</v>
      </c>
      <c r="C9" s="62">
        <v>4600</v>
      </c>
      <c r="D9" s="63">
        <v>0.67</v>
      </c>
      <c r="E9" s="64">
        <v>7</v>
      </c>
      <c r="F9" s="64">
        <v>10</v>
      </c>
      <c r="G9" s="64">
        <v>900</v>
      </c>
      <c r="H9" s="63">
        <v>0.08</v>
      </c>
      <c r="I9" s="62">
        <v>2500</v>
      </c>
      <c r="J9" s="63">
        <v>0.21</v>
      </c>
      <c r="K9" s="62">
        <v>2500</v>
      </c>
      <c r="L9" s="62">
        <v>5400</v>
      </c>
      <c r="M9" s="63">
        <v>0.76</v>
      </c>
      <c r="N9" s="62">
        <v>1100</v>
      </c>
      <c r="O9" s="64">
        <v>100</v>
      </c>
      <c r="P9" s="62">
        <v>6400</v>
      </c>
      <c r="Q9" s="62">
        <v>3100</v>
      </c>
      <c r="R9" s="64">
        <v>400</v>
      </c>
      <c r="S9" s="65">
        <v>0.38100000000000001</v>
      </c>
      <c r="T9" s="65">
        <v>0.17</v>
      </c>
      <c r="U9" s="65">
        <v>0.48499999999999999</v>
      </c>
      <c r="V9" s="65">
        <v>0.38900000000000001</v>
      </c>
      <c r="W9" s="65">
        <v>0.11799999999999999</v>
      </c>
      <c r="X9" s="65">
        <v>7.8E-2</v>
      </c>
      <c r="Y9" s="65">
        <v>0.16900000000000001</v>
      </c>
      <c r="Z9" s="65">
        <v>9.8000000000000004E-2</v>
      </c>
      <c r="AA9" s="63">
        <v>0.71</v>
      </c>
      <c r="AB9" s="66">
        <v>35722000</v>
      </c>
      <c r="AC9" s="64">
        <v>400</v>
      </c>
      <c r="AD9" s="63">
        <v>0.56000000000000005</v>
      </c>
      <c r="AE9" s="63">
        <v>0.41</v>
      </c>
      <c r="AF9" s="63">
        <v>0.03</v>
      </c>
      <c r="AG9" s="62">
        <v>1300</v>
      </c>
      <c r="AH9" s="64">
        <v>51300</v>
      </c>
      <c r="AI9" s="67"/>
    </row>
    <row r="10" spans="1:35" ht="15.75" customHeight="1">
      <c r="A10" s="61" t="s">
        <v>243</v>
      </c>
      <c r="B10" s="62">
        <v>26400</v>
      </c>
      <c r="C10" s="62">
        <v>11400</v>
      </c>
      <c r="D10" s="63">
        <v>0.57999999999999996</v>
      </c>
      <c r="E10" s="64">
        <v>7</v>
      </c>
      <c r="F10" s="64">
        <v>10</v>
      </c>
      <c r="G10" s="62">
        <v>3100</v>
      </c>
      <c r="H10" s="63">
        <v>0.12</v>
      </c>
      <c r="I10" s="62">
        <v>6100</v>
      </c>
      <c r="J10" s="63">
        <v>0.23</v>
      </c>
      <c r="K10" s="62">
        <v>4200</v>
      </c>
      <c r="L10" s="62">
        <v>8600</v>
      </c>
      <c r="M10" s="63">
        <v>0.62</v>
      </c>
      <c r="N10" s="62">
        <v>8400</v>
      </c>
      <c r="O10" s="62">
        <v>1600</v>
      </c>
      <c r="P10" s="62">
        <v>12000</v>
      </c>
      <c r="Q10" s="62">
        <v>5900</v>
      </c>
      <c r="R10" s="64">
        <v>900</v>
      </c>
      <c r="S10" s="65">
        <v>0.38100000000000001</v>
      </c>
      <c r="T10" s="65">
        <v>0.17</v>
      </c>
      <c r="U10" s="65">
        <v>0.48499999999999999</v>
      </c>
      <c r="V10" s="65">
        <v>0.38900000000000001</v>
      </c>
      <c r="W10" s="65">
        <v>0.11799999999999999</v>
      </c>
      <c r="X10" s="65">
        <v>7.8E-2</v>
      </c>
      <c r="Y10" s="65">
        <v>0.16900000000000001</v>
      </c>
      <c r="Z10" s="65">
        <v>9.8000000000000004E-2</v>
      </c>
      <c r="AA10" s="63">
        <v>0.49</v>
      </c>
      <c r="AB10" s="66">
        <v>161161000</v>
      </c>
      <c r="AC10" s="64" t="s">
        <v>246</v>
      </c>
      <c r="AD10" s="63">
        <v>0.95</v>
      </c>
      <c r="AE10" s="63">
        <v>0.05</v>
      </c>
      <c r="AF10" s="63">
        <v>0</v>
      </c>
      <c r="AG10" s="64">
        <v>900</v>
      </c>
      <c r="AH10" s="64">
        <v>53400</v>
      </c>
      <c r="AI10" s="67"/>
    </row>
    <row r="11" spans="1:35" ht="15.75" customHeight="1">
      <c r="A11" s="61" t="s">
        <v>281</v>
      </c>
      <c r="B11" s="62">
        <v>261000</v>
      </c>
      <c r="C11" s="62">
        <v>101300</v>
      </c>
      <c r="D11" s="63">
        <v>0.68</v>
      </c>
      <c r="E11" s="64">
        <v>4</v>
      </c>
      <c r="F11" s="64">
        <v>5</v>
      </c>
      <c r="G11" s="62">
        <v>30300</v>
      </c>
      <c r="H11" s="63">
        <v>0.12</v>
      </c>
      <c r="I11" s="62">
        <v>56100</v>
      </c>
      <c r="J11" s="63">
        <v>0.22</v>
      </c>
      <c r="K11" s="62">
        <v>50000</v>
      </c>
      <c r="L11" s="62">
        <v>117400</v>
      </c>
      <c r="M11" s="63">
        <v>0.73</v>
      </c>
      <c r="N11" s="62">
        <v>33600</v>
      </c>
      <c r="O11" s="62">
        <v>5900</v>
      </c>
      <c r="P11" s="62">
        <v>143300</v>
      </c>
      <c r="Q11" s="62">
        <v>70500</v>
      </c>
      <c r="R11" s="62">
        <v>8000</v>
      </c>
      <c r="S11" s="65">
        <v>0.38100000000000001</v>
      </c>
      <c r="T11" s="65">
        <v>0.17</v>
      </c>
      <c r="U11" s="65">
        <v>0.48499999999999999</v>
      </c>
      <c r="V11" s="65">
        <v>0.38900000000000001</v>
      </c>
      <c r="W11" s="65">
        <v>0.11799999999999999</v>
      </c>
      <c r="X11" s="65">
        <v>7.8E-2</v>
      </c>
      <c r="Y11" s="65">
        <v>0.16900000000000001</v>
      </c>
      <c r="Z11" s="65">
        <v>9.8000000000000004E-2</v>
      </c>
      <c r="AA11" s="63">
        <v>0.7</v>
      </c>
      <c r="AB11" s="66">
        <v>830291000</v>
      </c>
      <c r="AC11" s="62">
        <v>7200</v>
      </c>
      <c r="AD11" s="63">
        <v>0.53</v>
      </c>
      <c r="AE11" s="63">
        <v>0.44</v>
      </c>
      <c r="AF11" s="63">
        <v>0.03</v>
      </c>
      <c r="AG11" s="62">
        <v>16600</v>
      </c>
      <c r="AH11" s="64">
        <v>41200</v>
      </c>
      <c r="AI11" s="67"/>
    </row>
    <row r="12" spans="1:35" ht="15.75" customHeight="1">
      <c r="A12" s="61" t="s">
        <v>283</v>
      </c>
      <c r="B12" s="62">
        <v>159400</v>
      </c>
      <c r="C12" s="62">
        <v>55300</v>
      </c>
      <c r="D12" s="63">
        <v>0.65</v>
      </c>
      <c r="E12" s="64">
        <v>3</v>
      </c>
      <c r="F12" s="64">
        <v>4</v>
      </c>
      <c r="G12" s="62">
        <v>12900</v>
      </c>
      <c r="H12" s="63">
        <v>0.08</v>
      </c>
      <c r="I12" s="62">
        <v>24900</v>
      </c>
      <c r="J12" s="63">
        <v>0.16</v>
      </c>
      <c r="K12" s="62">
        <v>33300</v>
      </c>
      <c r="L12" s="62">
        <v>76500</v>
      </c>
      <c r="M12" s="63">
        <v>0.78</v>
      </c>
      <c r="N12" s="62">
        <v>12900</v>
      </c>
      <c r="O12" s="62">
        <v>1800</v>
      </c>
      <c r="P12" s="62">
        <v>78100</v>
      </c>
      <c r="Q12" s="62">
        <v>38400</v>
      </c>
      <c r="R12" s="62">
        <v>4400</v>
      </c>
      <c r="S12" s="65">
        <v>0.38100000000000001</v>
      </c>
      <c r="T12" s="65">
        <v>0.17</v>
      </c>
      <c r="U12" s="65">
        <v>0.48499999999999999</v>
      </c>
      <c r="V12" s="65">
        <v>0.38900000000000001</v>
      </c>
      <c r="W12" s="65">
        <v>0.11799999999999999</v>
      </c>
      <c r="X12" s="65">
        <v>7.8E-2</v>
      </c>
      <c r="Y12" s="65">
        <v>0.16900000000000001</v>
      </c>
      <c r="Z12" s="65">
        <v>9.8000000000000004E-2</v>
      </c>
      <c r="AA12" s="63">
        <v>0.71</v>
      </c>
      <c r="AB12" s="66">
        <v>403223000</v>
      </c>
      <c r="AC12" s="62">
        <v>12900</v>
      </c>
      <c r="AD12" s="63">
        <v>0.15</v>
      </c>
      <c r="AE12" s="63">
        <v>0.76</v>
      </c>
      <c r="AF12" s="63">
        <v>0.08</v>
      </c>
      <c r="AG12" s="62">
        <v>10000</v>
      </c>
      <c r="AH12" s="64">
        <v>42500</v>
      </c>
      <c r="AI12" s="67"/>
    </row>
    <row r="13" spans="1:35" ht="15.75" customHeight="1">
      <c r="A13" s="61" t="s">
        <v>352</v>
      </c>
      <c r="B13" s="62">
        <v>10300</v>
      </c>
      <c r="C13" s="62">
        <v>2400</v>
      </c>
      <c r="D13" s="63">
        <v>0.62</v>
      </c>
      <c r="E13" s="64" t="s">
        <v>246</v>
      </c>
      <c r="F13" s="64" t="s">
        <v>246</v>
      </c>
      <c r="G13" s="64">
        <v>300</v>
      </c>
      <c r="H13" s="63">
        <v>0.03</v>
      </c>
      <c r="I13" s="64">
        <v>400</v>
      </c>
      <c r="J13" s="63">
        <v>0.04</v>
      </c>
      <c r="K13" s="62">
        <v>1900</v>
      </c>
      <c r="L13" s="62">
        <v>5700</v>
      </c>
      <c r="M13" s="63">
        <v>0.91</v>
      </c>
      <c r="N13" s="62">
        <v>1100</v>
      </c>
      <c r="O13" s="64">
        <v>100</v>
      </c>
      <c r="P13" s="64" t="s">
        <v>246</v>
      </c>
      <c r="Q13" s="64" t="s">
        <v>246</v>
      </c>
      <c r="R13" s="64">
        <v>200</v>
      </c>
      <c r="S13" s="65">
        <v>0.38100000000000001</v>
      </c>
      <c r="T13" s="65">
        <v>0.17</v>
      </c>
      <c r="U13" s="65">
        <v>0.48499999999999999</v>
      </c>
      <c r="V13" s="65">
        <v>0.38900000000000001</v>
      </c>
      <c r="W13" s="65">
        <v>0.11799999999999999</v>
      </c>
      <c r="X13" s="65">
        <v>7.8E-2</v>
      </c>
      <c r="Y13" s="65">
        <v>0.16900000000000001</v>
      </c>
      <c r="Z13" s="65">
        <v>9.8000000000000004E-2</v>
      </c>
      <c r="AA13" s="63">
        <v>0.68</v>
      </c>
      <c r="AB13" s="66">
        <v>29909000</v>
      </c>
      <c r="AC13" s="64" t="s">
        <v>246</v>
      </c>
      <c r="AD13" s="63">
        <v>0</v>
      </c>
      <c r="AE13" s="63">
        <v>0</v>
      </c>
      <c r="AF13" s="63">
        <v>0</v>
      </c>
      <c r="AG13" s="64" t="s">
        <v>246</v>
      </c>
      <c r="AH13" s="64"/>
      <c r="AI13" s="67"/>
    </row>
    <row r="14" spans="1:35" ht="15.75" customHeight="1">
      <c r="A14" s="61" t="s">
        <v>247</v>
      </c>
      <c r="B14" s="62">
        <v>28500</v>
      </c>
      <c r="C14" s="62">
        <v>10000</v>
      </c>
      <c r="D14" s="63">
        <v>0.64</v>
      </c>
      <c r="E14" s="64">
        <v>3</v>
      </c>
      <c r="F14" s="64">
        <v>4</v>
      </c>
      <c r="G14" s="62">
        <v>3100</v>
      </c>
      <c r="H14" s="63">
        <v>0.11</v>
      </c>
      <c r="I14" s="62">
        <v>5100</v>
      </c>
      <c r="J14" s="63">
        <v>0.18</v>
      </c>
      <c r="K14" s="62">
        <v>5000</v>
      </c>
      <c r="L14" s="62">
        <v>12200</v>
      </c>
      <c r="M14" s="63">
        <v>0.74</v>
      </c>
      <c r="N14" s="62">
        <v>7900</v>
      </c>
      <c r="O14" s="62">
        <v>1900</v>
      </c>
      <c r="P14" s="62">
        <v>7500</v>
      </c>
      <c r="Q14" s="62">
        <v>3700</v>
      </c>
      <c r="R14" s="64">
        <v>800</v>
      </c>
      <c r="S14" s="65">
        <v>0.38100000000000001</v>
      </c>
      <c r="T14" s="65">
        <v>0.17</v>
      </c>
      <c r="U14" s="65">
        <v>0.48499999999999999</v>
      </c>
      <c r="V14" s="65">
        <v>0.38900000000000001</v>
      </c>
      <c r="W14" s="65">
        <v>0.11799999999999999</v>
      </c>
      <c r="X14" s="65">
        <v>7.8E-2</v>
      </c>
      <c r="Y14" s="65">
        <v>0.16900000000000001</v>
      </c>
      <c r="Z14" s="65">
        <v>9.8000000000000004E-2</v>
      </c>
      <c r="AA14" s="63">
        <v>0.83</v>
      </c>
      <c r="AB14" s="66">
        <v>114072000</v>
      </c>
      <c r="AC14" s="62">
        <v>8800</v>
      </c>
      <c r="AD14" s="63">
        <v>0.36</v>
      </c>
      <c r="AE14" s="63">
        <v>0.33</v>
      </c>
      <c r="AF14" s="63">
        <v>0.31</v>
      </c>
      <c r="AG14" s="62">
        <v>3600</v>
      </c>
      <c r="AH14" s="64">
        <v>59200</v>
      </c>
      <c r="AI14" s="67"/>
    </row>
    <row r="15" spans="1:35" ht="15.75" customHeight="1">
      <c r="A15" s="61" t="s">
        <v>262</v>
      </c>
      <c r="B15" s="62">
        <v>15400</v>
      </c>
      <c r="C15" s="62">
        <v>6600</v>
      </c>
      <c r="D15" s="63">
        <v>0.75</v>
      </c>
      <c r="E15" s="64">
        <v>2</v>
      </c>
      <c r="F15" s="64">
        <v>3</v>
      </c>
      <c r="G15" s="62">
        <v>1700</v>
      </c>
      <c r="H15" s="63">
        <v>0.11</v>
      </c>
      <c r="I15" s="62">
        <v>4700</v>
      </c>
      <c r="J15" s="63">
        <v>0.31</v>
      </c>
      <c r="K15" s="62">
        <v>2900</v>
      </c>
      <c r="L15" s="62">
        <v>6700</v>
      </c>
      <c r="M15" s="63">
        <v>0.7</v>
      </c>
      <c r="N15" s="62">
        <v>2200</v>
      </c>
      <c r="O15" s="64">
        <v>300</v>
      </c>
      <c r="P15" s="62">
        <v>14500</v>
      </c>
      <c r="Q15" s="62">
        <v>7100</v>
      </c>
      <c r="R15" s="64">
        <v>500</v>
      </c>
      <c r="S15" s="65">
        <v>0.38100000000000001</v>
      </c>
      <c r="T15" s="65">
        <v>0.17</v>
      </c>
      <c r="U15" s="65">
        <v>0.48499999999999999</v>
      </c>
      <c r="V15" s="65">
        <v>0.38900000000000001</v>
      </c>
      <c r="W15" s="65">
        <v>0.11799999999999999</v>
      </c>
      <c r="X15" s="65">
        <v>7.8E-2</v>
      </c>
      <c r="Y15" s="65">
        <v>0.16900000000000001</v>
      </c>
      <c r="Z15" s="65">
        <v>9.8000000000000004E-2</v>
      </c>
      <c r="AA15" s="63">
        <v>0.71</v>
      </c>
      <c r="AB15" s="66">
        <v>34564000</v>
      </c>
      <c r="AC15" s="62">
        <v>3300</v>
      </c>
      <c r="AD15" s="63">
        <v>0.25</v>
      </c>
      <c r="AE15" s="63">
        <v>0.53</v>
      </c>
      <c r="AF15" s="63">
        <v>0.22</v>
      </c>
      <c r="AG15" s="62">
        <v>1700</v>
      </c>
      <c r="AH15" s="64">
        <v>41600</v>
      </c>
      <c r="AI15" s="67"/>
    </row>
    <row r="16" spans="1:35" ht="15.75" customHeight="1">
      <c r="A16" s="61" t="s">
        <v>257</v>
      </c>
      <c r="B16" s="62">
        <v>227200</v>
      </c>
      <c r="C16" s="62">
        <v>94200</v>
      </c>
      <c r="D16" s="63">
        <v>0.62</v>
      </c>
      <c r="E16" s="64">
        <v>2</v>
      </c>
      <c r="F16" s="64">
        <v>3</v>
      </c>
      <c r="G16" s="62">
        <v>20600</v>
      </c>
      <c r="H16" s="63">
        <v>0.09</v>
      </c>
      <c r="I16" s="62">
        <v>41500</v>
      </c>
      <c r="J16" s="63">
        <v>0.18</v>
      </c>
      <c r="K16" s="62">
        <v>45000</v>
      </c>
      <c r="L16" s="62">
        <v>96000</v>
      </c>
      <c r="M16" s="63">
        <v>0.72</v>
      </c>
      <c r="N16" s="62">
        <v>11600</v>
      </c>
      <c r="O16" s="62">
        <v>1000</v>
      </c>
      <c r="P16" s="62">
        <v>100500</v>
      </c>
      <c r="Q16" s="62">
        <v>49500</v>
      </c>
      <c r="R16" s="62">
        <v>7400</v>
      </c>
      <c r="S16" s="65">
        <v>0.38100000000000001</v>
      </c>
      <c r="T16" s="65">
        <v>0.17</v>
      </c>
      <c r="U16" s="65">
        <v>0.48499999999999999</v>
      </c>
      <c r="V16" s="65">
        <v>0.38900000000000001</v>
      </c>
      <c r="W16" s="65">
        <v>0.11799999999999999</v>
      </c>
      <c r="X16" s="65">
        <v>7.8E-2</v>
      </c>
      <c r="Y16" s="65">
        <v>0.16900000000000001</v>
      </c>
      <c r="Z16" s="65">
        <v>9.8000000000000004E-2</v>
      </c>
      <c r="AA16" s="63">
        <v>0.69</v>
      </c>
      <c r="AB16" s="66">
        <v>776115000</v>
      </c>
      <c r="AC16" s="62">
        <v>9100</v>
      </c>
      <c r="AD16" s="63">
        <v>0.68</v>
      </c>
      <c r="AE16" s="63">
        <v>0.28000000000000003</v>
      </c>
      <c r="AF16" s="63">
        <v>0.04</v>
      </c>
      <c r="AG16" s="62">
        <v>15800</v>
      </c>
      <c r="AH16" s="64">
        <v>51400</v>
      </c>
      <c r="AI16" s="67"/>
    </row>
    <row r="17" spans="1:35" ht="15.75" customHeight="1">
      <c r="A17" s="61" t="s">
        <v>270</v>
      </c>
      <c r="B17" s="62">
        <v>83200</v>
      </c>
      <c r="C17" s="62">
        <v>36200</v>
      </c>
      <c r="D17" s="63">
        <v>0.69</v>
      </c>
      <c r="E17" s="64">
        <v>3</v>
      </c>
      <c r="F17" s="64">
        <v>5</v>
      </c>
      <c r="G17" s="62">
        <v>6400</v>
      </c>
      <c r="H17" s="63">
        <v>0.08</v>
      </c>
      <c r="I17" s="62">
        <v>18100</v>
      </c>
      <c r="J17" s="63">
        <v>0.22</v>
      </c>
      <c r="K17" s="62">
        <v>17800</v>
      </c>
      <c r="L17" s="62">
        <v>39300</v>
      </c>
      <c r="M17" s="63">
        <v>0.74</v>
      </c>
      <c r="N17" s="62">
        <v>5800</v>
      </c>
      <c r="O17" s="64">
        <v>600</v>
      </c>
      <c r="P17" s="62">
        <v>35200</v>
      </c>
      <c r="Q17" s="62">
        <v>17300</v>
      </c>
      <c r="R17" s="62">
        <v>2900</v>
      </c>
      <c r="S17" s="65">
        <v>0.38100000000000001</v>
      </c>
      <c r="T17" s="65">
        <v>0.17</v>
      </c>
      <c r="U17" s="65">
        <v>0.48499999999999999</v>
      </c>
      <c r="V17" s="65">
        <v>0.38900000000000001</v>
      </c>
      <c r="W17" s="65">
        <v>0.11799999999999999</v>
      </c>
      <c r="X17" s="65">
        <v>7.8E-2</v>
      </c>
      <c r="Y17" s="65">
        <v>0.16900000000000001</v>
      </c>
      <c r="Z17" s="65">
        <v>9.8000000000000004E-2</v>
      </c>
      <c r="AA17" s="63">
        <v>0.66</v>
      </c>
      <c r="AB17" s="66">
        <v>187516000</v>
      </c>
      <c r="AC17" s="62">
        <v>14300</v>
      </c>
      <c r="AD17" s="63">
        <v>0.32</v>
      </c>
      <c r="AE17" s="63">
        <v>0.51</v>
      </c>
      <c r="AF17" s="63">
        <v>0.17</v>
      </c>
      <c r="AG17" s="62">
        <v>5600</v>
      </c>
      <c r="AH17" s="64">
        <v>43900</v>
      </c>
      <c r="AI17" s="67"/>
    </row>
    <row r="18" spans="1:35" ht="15.75" customHeight="1">
      <c r="A18" s="61" t="s">
        <v>272</v>
      </c>
      <c r="B18" s="62">
        <v>42700</v>
      </c>
      <c r="C18" s="62">
        <v>20800</v>
      </c>
      <c r="D18" s="63">
        <v>0.72</v>
      </c>
      <c r="E18" s="64">
        <v>1</v>
      </c>
      <c r="F18" s="64">
        <v>2</v>
      </c>
      <c r="G18" s="62">
        <v>4700</v>
      </c>
      <c r="H18" s="63">
        <v>0.11</v>
      </c>
      <c r="I18" s="62">
        <v>11100</v>
      </c>
      <c r="J18" s="63">
        <v>0.26</v>
      </c>
      <c r="K18" s="62">
        <v>8300</v>
      </c>
      <c r="L18" s="62">
        <v>18400</v>
      </c>
      <c r="M18" s="63">
        <v>0.68</v>
      </c>
      <c r="N18" s="62">
        <v>3100</v>
      </c>
      <c r="O18" s="64">
        <v>200</v>
      </c>
      <c r="P18" s="62">
        <v>13600</v>
      </c>
      <c r="Q18" s="62">
        <v>6700</v>
      </c>
      <c r="R18" s="62">
        <v>1600</v>
      </c>
      <c r="S18" s="65">
        <v>0.38100000000000001</v>
      </c>
      <c r="T18" s="65">
        <v>0.17</v>
      </c>
      <c r="U18" s="65">
        <v>0.48499999999999999</v>
      </c>
      <c r="V18" s="65">
        <v>0.38900000000000001</v>
      </c>
      <c r="W18" s="65">
        <v>0.11799999999999999</v>
      </c>
      <c r="X18" s="65">
        <v>7.8E-2</v>
      </c>
      <c r="Y18" s="65">
        <v>0.16900000000000001</v>
      </c>
      <c r="Z18" s="65">
        <v>9.8000000000000004E-2</v>
      </c>
      <c r="AA18" s="63">
        <v>0.67</v>
      </c>
      <c r="AB18" s="66">
        <v>86739000</v>
      </c>
      <c r="AC18" s="62">
        <v>16700</v>
      </c>
      <c r="AD18" s="63">
        <v>0.2</v>
      </c>
      <c r="AE18" s="63">
        <v>0.4</v>
      </c>
      <c r="AF18" s="63">
        <v>0.39</v>
      </c>
      <c r="AG18" s="62">
        <v>5500</v>
      </c>
      <c r="AH18" s="64">
        <v>49300</v>
      </c>
      <c r="AI18" s="67"/>
    </row>
    <row r="19" spans="1:35" ht="15.75" customHeight="1">
      <c r="A19" s="61" t="s">
        <v>263</v>
      </c>
      <c r="B19" s="62">
        <v>24200</v>
      </c>
      <c r="C19" s="62">
        <v>11500</v>
      </c>
      <c r="D19" s="63">
        <v>0.73</v>
      </c>
      <c r="E19" s="64">
        <v>3</v>
      </c>
      <c r="F19" s="64">
        <v>5</v>
      </c>
      <c r="G19" s="62">
        <v>2700</v>
      </c>
      <c r="H19" s="63">
        <v>0.11</v>
      </c>
      <c r="I19" s="62">
        <v>6500</v>
      </c>
      <c r="J19" s="63">
        <v>0.27</v>
      </c>
      <c r="K19" s="62">
        <v>4700</v>
      </c>
      <c r="L19" s="62">
        <v>10400</v>
      </c>
      <c r="M19" s="63">
        <v>0.67</v>
      </c>
      <c r="N19" s="62">
        <v>2300</v>
      </c>
      <c r="O19" s="64">
        <v>400</v>
      </c>
      <c r="P19" s="62">
        <v>19900</v>
      </c>
      <c r="Q19" s="62">
        <v>9800</v>
      </c>
      <c r="R19" s="64">
        <v>900</v>
      </c>
      <c r="S19" s="65">
        <v>0.38100000000000001</v>
      </c>
      <c r="T19" s="65">
        <v>0.17</v>
      </c>
      <c r="U19" s="65">
        <v>0.48499999999999999</v>
      </c>
      <c r="V19" s="65">
        <v>0.38900000000000001</v>
      </c>
      <c r="W19" s="65">
        <v>0.11799999999999999</v>
      </c>
      <c r="X19" s="65">
        <v>7.8E-2</v>
      </c>
      <c r="Y19" s="65">
        <v>0.16900000000000001</v>
      </c>
      <c r="Z19" s="65">
        <v>9.8000000000000004E-2</v>
      </c>
      <c r="AA19" s="63">
        <v>0.71</v>
      </c>
      <c r="AB19" s="66">
        <v>59306000</v>
      </c>
      <c r="AC19" s="62">
        <v>5900</v>
      </c>
      <c r="AD19" s="63">
        <v>0.3</v>
      </c>
      <c r="AE19" s="63">
        <v>0.45</v>
      </c>
      <c r="AF19" s="63">
        <v>0.25</v>
      </c>
      <c r="AG19" s="62">
        <v>2400</v>
      </c>
      <c r="AH19" s="64">
        <v>48000</v>
      </c>
      <c r="AI19" s="67"/>
    </row>
    <row r="20" spans="1:35" ht="15.75" customHeight="1">
      <c r="A20" s="61" t="s">
        <v>287</v>
      </c>
      <c r="B20" s="62">
        <v>71600</v>
      </c>
      <c r="C20" s="62">
        <v>31700</v>
      </c>
      <c r="D20" s="63">
        <v>0.68</v>
      </c>
      <c r="E20" s="64">
        <v>3</v>
      </c>
      <c r="F20" s="64">
        <v>5</v>
      </c>
      <c r="G20" s="62">
        <v>5800</v>
      </c>
      <c r="H20" s="63">
        <v>0.08</v>
      </c>
      <c r="I20" s="62">
        <v>16900</v>
      </c>
      <c r="J20" s="63">
        <v>0.24</v>
      </c>
      <c r="K20" s="62">
        <v>15100</v>
      </c>
      <c r="L20" s="62">
        <v>32100</v>
      </c>
      <c r="M20" s="63">
        <v>0.73</v>
      </c>
      <c r="N20" s="62">
        <v>4200</v>
      </c>
      <c r="O20" s="64">
        <v>400</v>
      </c>
      <c r="P20" s="62">
        <v>58200</v>
      </c>
      <c r="Q20" s="62">
        <v>28600</v>
      </c>
      <c r="R20" s="62">
        <v>2500</v>
      </c>
      <c r="S20" s="65">
        <v>0.38100000000000001</v>
      </c>
      <c r="T20" s="65">
        <v>0.17</v>
      </c>
      <c r="U20" s="65">
        <v>0.48499999999999999</v>
      </c>
      <c r="V20" s="65">
        <v>0.38900000000000001</v>
      </c>
      <c r="W20" s="65">
        <v>0.11799999999999999</v>
      </c>
      <c r="X20" s="65">
        <v>7.8E-2</v>
      </c>
      <c r="Y20" s="65">
        <v>0.16900000000000001</v>
      </c>
      <c r="Z20" s="65">
        <v>9.8000000000000004E-2</v>
      </c>
      <c r="AA20" s="63">
        <v>0.6</v>
      </c>
      <c r="AB20" s="66">
        <v>167853000</v>
      </c>
      <c r="AC20" s="62">
        <v>24300</v>
      </c>
      <c r="AD20" s="63">
        <v>0.33</v>
      </c>
      <c r="AE20" s="63">
        <v>0.33</v>
      </c>
      <c r="AF20" s="63">
        <v>0.34</v>
      </c>
      <c r="AG20" s="62">
        <v>5700</v>
      </c>
      <c r="AH20" s="64">
        <v>40400</v>
      </c>
      <c r="AI20" s="67"/>
    </row>
    <row r="21" spans="1:35" ht="15.75" customHeight="1">
      <c r="A21" s="61" t="s">
        <v>248</v>
      </c>
      <c r="B21" s="62">
        <v>121500</v>
      </c>
      <c r="C21" s="62">
        <v>47800</v>
      </c>
      <c r="D21" s="63">
        <v>0.68</v>
      </c>
      <c r="E21" s="64">
        <v>7</v>
      </c>
      <c r="F21" s="64">
        <v>10</v>
      </c>
      <c r="G21" s="62">
        <v>8200</v>
      </c>
      <c r="H21" s="63">
        <v>7.0000000000000007E-2</v>
      </c>
      <c r="I21" s="62">
        <v>24200</v>
      </c>
      <c r="J21" s="63">
        <v>0.2</v>
      </c>
      <c r="K21" s="62">
        <v>26500</v>
      </c>
      <c r="L21" s="62">
        <v>59800</v>
      </c>
      <c r="M21" s="63">
        <v>0.77</v>
      </c>
      <c r="N21" s="62">
        <v>4000</v>
      </c>
      <c r="O21" s="64">
        <v>600</v>
      </c>
      <c r="P21" s="62">
        <v>39900</v>
      </c>
      <c r="Q21" s="62">
        <v>19600</v>
      </c>
      <c r="R21" s="62">
        <v>3800</v>
      </c>
      <c r="S21" s="65">
        <v>0.38100000000000001</v>
      </c>
      <c r="T21" s="65">
        <v>0.17</v>
      </c>
      <c r="U21" s="65">
        <v>0.48499999999999999</v>
      </c>
      <c r="V21" s="65">
        <v>0.38900000000000001</v>
      </c>
      <c r="W21" s="65">
        <v>0.11799999999999999</v>
      </c>
      <c r="X21" s="65">
        <v>7.8E-2</v>
      </c>
      <c r="Y21" s="65">
        <v>0.16900000000000001</v>
      </c>
      <c r="Z21" s="65">
        <v>9.8000000000000004E-2</v>
      </c>
      <c r="AA21" s="63">
        <v>0.69</v>
      </c>
      <c r="AB21" s="66">
        <v>326111000</v>
      </c>
      <c r="AC21" s="62">
        <v>14000</v>
      </c>
      <c r="AD21" s="63">
        <v>0.45</v>
      </c>
      <c r="AE21" s="63">
        <v>0.44</v>
      </c>
      <c r="AF21" s="63">
        <v>0.12</v>
      </c>
      <c r="AG21" s="62">
        <v>5500</v>
      </c>
      <c r="AH21" s="64">
        <v>41300</v>
      </c>
      <c r="AI21" s="67"/>
    </row>
    <row r="22" spans="1:35" ht="15.75" customHeight="1">
      <c r="A22" s="61" t="s">
        <v>264</v>
      </c>
      <c r="B22" s="62">
        <v>24200</v>
      </c>
      <c r="C22" s="62">
        <v>12000</v>
      </c>
      <c r="D22" s="63">
        <v>0.74</v>
      </c>
      <c r="E22" s="64">
        <v>3</v>
      </c>
      <c r="F22" s="64">
        <v>5</v>
      </c>
      <c r="G22" s="62">
        <v>3100</v>
      </c>
      <c r="H22" s="63">
        <v>0.13</v>
      </c>
      <c r="I22" s="62">
        <v>8500</v>
      </c>
      <c r="J22" s="63">
        <v>0.35</v>
      </c>
      <c r="K22" s="62">
        <v>4200</v>
      </c>
      <c r="L22" s="62">
        <v>8700</v>
      </c>
      <c r="M22" s="63">
        <v>0.61</v>
      </c>
      <c r="N22" s="62">
        <v>2200</v>
      </c>
      <c r="O22" s="64">
        <v>200</v>
      </c>
      <c r="P22" s="62">
        <v>4300</v>
      </c>
      <c r="Q22" s="62">
        <v>2100</v>
      </c>
      <c r="R22" s="64">
        <v>900</v>
      </c>
      <c r="S22" s="65">
        <v>0.38100000000000001</v>
      </c>
      <c r="T22" s="65">
        <v>0.17</v>
      </c>
      <c r="U22" s="65">
        <v>0.48499999999999999</v>
      </c>
      <c r="V22" s="65">
        <v>0.38900000000000001</v>
      </c>
      <c r="W22" s="65">
        <v>0.11799999999999999</v>
      </c>
      <c r="X22" s="65">
        <v>7.8E-2</v>
      </c>
      <c r="Y22" s="65">
        <v>0.16900000000000001</v>
      </c>
      <c r="Z22" s="65">
        <v>9.8000000000000004E-2</v>
      </c>
      <c r="AA22" s="63">
        <v>0.64</v>
      </c>
      <c r="AB22" s="66">
        <v>77294000</v>
      </c>
      <c r="AC22" s="62">
        <v>9800</v>
      </c>
      <c r="AD22" s="63">
        <v>0.28999999999999998</v>
      </c>
      <c r="AE22" s="63">
        <v>0.31</v>
      </c>
      <c r="AF22" s="63">
        <v>0.41</v>
      </c>
      <c r="AG22" s="62">
        <v>2300</v>
      </c>
      <c r="AH22" s="64">
        <v>44400</v>
      </c>
      <c r="AI22" s="67"/>
    </row>
    <row r="23" spans="1:35" ht="15.75" customHeight="1">
      <c r="A23" s="61" t="s">
        <v>354</v>
      </c>
      <c r="B23" s="62">
        <v>1400</v>
      </c>
      <c r="C23" s="64">
        <v>300</v>
      </c>
      <c r="D23" s="63">
        <v>0.63</v>
      </c>
      <c r="E23" s="64" t="s">
        <v>246</v>
      </c>
      <c r="F23" s="64" t="s">
        <v>246</v>
      </c>
      <c r="G23" s="64" t="s">
        <v>246</v>
      </c>
      <c r="H23" s="63">
        <v>0.02</v>
      </c>
      <c r="I23" s="64">
        <v>100</v>
      </c>
      <c r="J23" s="63">
        <v>0.04</v>
      </c>
      <c r="K23" s="64">
        <v>300</v>
      </c>
      <c r="L23" s="64">
        <v>800</v>
      </c>
      <c r="M23" s="63">
        <v>0.94</v>
      </c>
      <c r="N23" s="64" t="s">
        <v>246</v>
      </c>
      <c r="O23" s="64">
        <v>0</v>
      </c>
      <c r="P23" s="64" t="s">
        <v>246</v>
      </c>
      <c r="Q23" s="64" t="s">
        <v>246</v>
      </c>
      <c r="R23" s="64" t="s">
        <v>246</v>
      </c>
      <c r="S23" s="65">
        <v>0.38100000000000001</v>
      </c>
      <c r="T23" s="65">
        <v>0.17</v>
      </c>
      <c r="U23" s="65">
        <v>0.48499999999999999</v>
      </c>
      <c r="V23" s="65">
        <v>0.38900000000000001</v>
      </c>
      <c r="W23" s="65">
        <v>0.11799999999999999</v>
      </c>
      <c r="X23" s="65">
        <v>7.8E-2</v>
      </c>
      <c r="Y23" s="65">
        <v>0.16900000000000001</v>
      </c>
      <c r="Z23" s="65">
        <v>9.8000000000000004E-2</v>
      </c>
      <c r="AA23" s="63">
        <v>0.55000000000000004</v>
      </c>
      <c r="AB23" s="66">
        <v>2827000</v>
      </c>
      <c r="AC23" s="64" t="s">
        <v>246</v>
      </c>
      <c r="AD23" s="63">
        <v>0</v>
      </c>
      <c r="AE23" s="63">
        <v>0</v>
      </c>
      <c r="AF23" s="63">
        <v>0</v>
      </c>
      <c r="AG23" s="64" t="s">
        <v>246</v>
      </c>
      <c r="AH23" s="64"/>
      <c r="AI23" s="67"/>
    </row>
    <row r="24" spans="1:35" ht="15.75" customHeight="1">
      <c r="A24" s="61" t="s">
        <v>274</v>
      </c>
      <c r="B24" s="62">
        <v>114600</v>
      </c>
      <c r="C24" s="62">
        <v>47600</v>
      </c>
      <c r="D24" s="63">
        <v>0.66</v>
      </c>
      <c r="E24" s="64">
        <v>7</v>
      </c>
      <c r="F24" s="64">
        <v>10</v>
      </c>
      <c r="G24" s="62">
        <v>11600</v>
      </c>
      <c r="H24" s="63">
        <v>0.1</v>
      </c>
      <c r="I24" s="62">
        <v>27200</v>
      </c>
      <c r="J24" s="63">
        <v>0.24</v>
      </c>
      <c r="K24" s="62">
        <v>22000</v>
      </c>
      <c r="L24" s="62">
        <v>47100</v>
      </c>
      <c r="M24" s="63">
        <v>0.7</v>
      </c>
      <c r="N24" s="62">
        <v>7700</v>
      </c>
      <c r="O24" s="62">
        <v>1400</v>
      </c>
      <c r="P24" s="62">
        <v>32500</v>
      </c>
      <c r="Q24" s="62">
        <v>16000</v>
      </c>
      <c r="R24" s="62">
        <v>3800</v>
      </c>
      <c r="S24" s="65">
        <v>0.38100000000000001</v>
      </c>
      <c r="T24" s="65">
        <v>0.17</v>
      </c>
      <c r="U24" s="65">
        <v>0.48499999999999999</v>
      </c>
      <c r="V24" s="65">
        <v>0.38900000000000001</v>
      </c>
      <c r="W24" s="65">
        <v>0.11799999999999999</v>
      </c>
      <c r="X24" s="65">
        <v>7.8E-2</v>
      </c>
      <c r="Y24" s="65">
        <v>0.16900000000000001</v>
      </c>
      <c r="Z24" s="65">
        <v>9.8000000000000004E-2</v>
      </c>
      <c r="AA24" s="63">
        <v>0.71</v>
      </c>
      <c r="AB24" s="66">
        <v>518544000</v>
      </c>
      <c r="AC24" s="62">
        <v>2300</v>
      </c>
      <c r="AD24" s="63">
        <v>0.64</v>
      </c>
      <c r="AE24" s="63">
        <v>0.34</v>
      </c>
      <c r="AF24" s="63">
        <v>0.02</v>
      </c>
      <c r="AG24" s="62">
        <v>15700</v>
      </c>
      <c r="AH24" s="64">
        <v>59200</v>
      </c>
      <c r="AI24" s="67"/>
    </row>
    <row r="25" spans="1:35" ht="15.75" customHeight="1">
      <c r="A25" s="61" t="s">
        <v>260</v>
      </c>
      <c r="B25" s="62">
        <v>184900</v>
      </c>
      <c r="C25" s="62">
        <v>84100</v>
      </c>
      <c r="D25" s="63">
        <v>0.67</v>
      </c>
      <c r="E25" s="64">
        <v>2</v>
      </c>
      <c r="F25" s="64">
        <v>3</v>
      </c>
      <c r="G25" s="62">
        <v>23700</v>
      </c>
      <c r="H25" s="63">
        <v>0.13</v>
      </c>
      <c r="I25" s="62">
        <v>54800</v>
      </c>
      <c r="J25" s="63">
        <v>0.3</v>
      </c>
      <c r="K25" s="62">
        <v>33900</v>
      </c>
      <c r="L25" s="62">
        <v>64700</v>
      </c>
      <c r="M25" s="63">
        <v>0.62</v>
      </c>
      <c r="N25" s="62">
        <v>19600</v>
      </c>
      <c r="O25" s="62">
        <v>2300</v>
      </c>
      <c r="P25" s="62">
        <v>41200</v>
      </c>
      <c r="Q25" s="62">
        <v>20300</v>
      </c>
      <c r="R25" s="62">
        <v>6600</v>
      </c>
      <c r="S25" s="65">
        <v>0.38100000000000001</v>
      </c>
      <c r="T25" s="65">
        <v>0.17</v>
      </c>
      <c r="U25" s="65">
        <v>0.48499999999999999</v>
      </c>
      <c r="V25" s="65">
        <v>0.38900000000000001</v>
      </c>
      <c r="W25" s="65">
        <v>0.11799999999999999</v>
      </c>
      <c r="X25" s="65">
        <v>7.8E-2</v>
      </c>
      <c r="Y25" s="65">
        <v>0.16900000000000001</v>
      </c>
      <c r="Z25" s="65">
        <v>9.8000000000000004E-2</v>
      </c>
      <c r="AA25" s="63">
        <v>0.76</v>
      </c>
      <c r="AB25" s="66">
        <v>870321000</v>
      </c>
      <c r="AC25" s="62">
        <v>3000</v>
      </c>
      <c r="AD25" s="63">
        <v>0.73</v>
      </c>
      <c r="AE25" s="63">
        <v>0.25</v>
      </c>
      <c r="AF25" s="63">
        <v>0.02</v>
      </c>
      <c r="AG25" s="62">
        <v>16500</v>
      </c>
      <c r="AH25" s="64">
        <v>59200</v>
      </c>
      <c r="AI25" s="67"/>
    </row>
    <row r="26" spans="1:35" ht="15.75" customHeight="1">
      <c r="A26" s="61" t="s">
        <v>266</v>
      </c>
      <c r="B26" s="62">
        <v>126200</v>
      </c>
      <c r="C26" s="62">
        <v>55100</v>
      </c>
      <c r="D26" s="63">
        <v>0.68</v>
      </c>
      <c r="E26" s="64">
        <v>2</v>
      </c>
      <c r="F26" s="64">
        <v>3</v>
      </c>
      <c r="G26" s="62">
        <v>10000</v>
      </c>
      <c r="H26" s="63">
        <v>0.08</v>
      </c>
      <c r="I26" s="62">
        <v>30400</v>
      </c>
      <c r="J26" s="63">
        <v>0.24</v>
      </c>
      <c r="K26" s="62">
        <v>25500</v>
      </c>
      <c r="L26" s="62">
        <v>55500</v>
      </c>
      <c r="M26" s="63">
        <v>0.71</v>
      </c>
      <c r="N26" s="62">
        <v>9300</v>
      </c>
      <c r="O26" s="64">
        <v>800</v>
      </c>
      <c r="P26" s="62">
        <v>82200</v>
      </c>
      <c r="Q26" s="62">
        <v>40500</v>
      </c>
      <c r="R26" s="62">
        <v>4400</v>
      </c>
      <c r="S26" s="65">
        <v>0.38100000000000001</v>
      </c>
      <c r="T26" s="65">
        <v>0.17</v>
      </c>
      <c r="U26" s="65">
        <v>0.48499999999999999</v>
      </c>
      <c r="V26" s="65">
        <v>0.38900000000000001</v>
      </c>
      <c r="W26" s="65">
        <v>0.11799999999999999</v>
      </c>
      <c r="X26" s="65">
        <v>7.8E-2</v>
      </c>
      <c r="Y26" s="65">
        <v>0.16900000000000001</v>
      </c>
      <c r="Z26" s="65">
        <v>9.8000000000000004E-2</v>
      </c>
      <c r="AA26" s="63">
        <v>0.64</v>
      </c>
      <c r="AB26" s="66">
        <v>335654000</v>
      </c>
      <c r="AC26" s="62">
        <v>14300</v>
      </c>
      <c r="AD26" s="63">
        <v>0.55000000000000004</v>
      </c>
      <c r="AE26" s="63">
        <v>0.33</v>
      </c>
      <c r="AF26" s="63">
        <v>0.11</v>
      </c>
      <c r="AG26" s="62">
        <v>7500</v>
      </c>
      <c r="AH26" s="64">
        <v>45000</v>
      </c>
      <c r="AI26" s="67"/>
    </row>
    <row r="27" spans="1:35" ht="15.75" customHeight="1">
      <c r="A27" s="61" t="s">
        <v>275</v>
      </c>
      <c r="B27" s="62">
        <v>86900</v>
      </c>
      <c r="C27" s="62">
        <v>31300</v>
      </c>
      <c r="D27" s="63">
        <v>0.7</v>
      </c>
      <c r="E27" s="64">
        <v>3</v>
      </c>
      <c r="F27" s="64">
        <v>5</v>
      </c>
      <c r="G27" s="62">
        <v>6600</v>
      </c>
      <c r="H27" s="63">
        <v>0.08</v>
      </c>
      <c r="I27" s="62">
        <v>17600</v>
      </c>
      <c r="J27" s="63">
        <v>0.2</v>
      </c>
      <c r="K27" s="62">
        <v>16500</v>
      </c>
      <c r="L27" s="62">
        <v>42300</v>
      </c>
      <c r="M27" s="63">
        <v>0.77</v>
      </c>
      <c r="N27" s="62">
        <v>7300</v>
      </c>
      <c r="O27" s="64">
        <v>900</v>
      </c>
      <c r="P27" s="62">
        <v>32600</v>
      </c>
      <c r="Q27" s="62">
        <v>16000</v>
      </c>
      <c r="R27" s="62">
        <v>2500</v>
      </c>
      <c r="S27" s="65">
        <v>0.38100000000000001</v>
      </c>
      <c r="T27" s="65">
        <v>0.17</v>
      </c>
      <c r="U27" s="65">
        <v>0.48499999999999999</v>
      </c>
      <c r="V27" s="65">
        <v>0.38900000000000001</v>
      </c>
      <c r="W27" s="65">
        <v>0.11799999999999999</v>
      </c>
      <c r="X27" s="65">
        <v>7.8E-2</v>
      </c>
      <c r="Y27" s="65">
        <v>0.16900000000000001</v>
      </c>
      <c r="Z27" s="65">
        <v>9.8000000000000004E-2</v>
      </c>
      <c r="AA27" s="63">
        <v>0.74</v>
      </c>
      <c r="AB27" s="66">
        <v>209999000</v>
      </c>
      <c r="AC27" s="62">
        <v>13800</v>
      </c>
      <c r="AD27" s="63">
        <v>0.46</v>
      </c>
      <c r="AE27" s="63">
        <v>0.38</v>
      </c>
      <c r="AF27" s="63">
        <v>0.16</v>
      </c>
      <c r="AG27" s="62">
        <v>9700</v>
      </c>
      <c r="AH27" s="64">
        <v>55500</v>
      </c>
      <c r="AI27" s="67"/>
    </row>
    <row r="28" spans="1:35" ht="15.75" customHeight="1">
      <c r="A28" s="61" t="s">
        <v>285</v>
      </c>
      <c r="B28" s="62">
        <v>69200</v>
      </c>
      <c r="C28" s="62">
        <v>25600</v>
      </c>
      <c r="D28" s="63">
        <v>0.66</v>
      </c>
      <c r="E28" s="64">
        <v>7</v>
      </c>
      <c r="F28" s="64">
        <v>10</v>
      </c>
      <c r="G28" s="62">
        <v>3700</v>
      </c>
      <c r="H28" s="63">
        <v>0.05</v>
      </c>
      <c r="I28" s="62">
        <v>11100</v>
      </c>
      <c r="J28" s="63">
        <v>0.16</v>
      </c>
      <c r="K28" s="62">
        <v>15800</v>
      </c>
      <c r="L28" s="62">
        <v>34800</v>
      </c>
      <c r="M28" s="63">
        <v>0.81</v>
      </c>
      <c r="N28" s="62">
        <v>1700</v>
      </c>
      <c r="O28" s="64">
        <v>200</v>
      </c>
      <c r="P28" s="62">
        <v>20800</v>
      </c>
      <c r="Q28" s="62">
        <v>10200</v>
      </c>
      <c r="R28" s="62">
        <v>2000</v>
      </c>
      <c r="S28" s="65">
        <v>0.38100000000000001</v>
      </c>
      <c r="T28" s="65">
        <v>0.17</v>
      </c>
      <c r="U28" s="65">
        <v>0.48499999999999999</v>
      </c>
      <c r="V28" s="65">
        <v>0.38900000000000001</v>
      </c>
      <c r="W28" s="65">
        <v>0.11799999999999999</v>
      </c>
      <c r="X28" s="65">
        <v>7.8E-2</v>
      </c>
      <c r="Y28" s="65">
        <v>0.16900000000000001</v>
      </c>
      <c r="Z28" s="65">
        <v>9.8000000000000004E-2</v>
      </c>
      <c r="AA28" s="63">
        <v>0.64</v>
      </c>
      <c r="AB28" s="66">
        <v>146453000</v>
      </c>
      <c r="AC28" s="62">
        <v>31500</v>
      </c>
      <c r="AD28" s="63">
        <v>0.03</v>
      </c>
      <c r="AE28" s="63">
        <v>0.52</v>
      </c>
      <c r="AF28" s="63">
        <v>0.46</v>
      </c>
      <c r="AG28" s="62">
        <v>3500</v>
      </c>
      <c r="AH28" s="64">
        <v>35200</v>
      </c>
      <c r="AI28" s="67"/>
    </row>
    <row r="29" spans="1:35" ht="15.75" customHeight="1">
      <c r="A29" s="61" t="s">
        <v>290</v>
      </c>
      <c r="B29" s="62">
        <v>96800</v>
      </c>
      <c r="C29" s="62">
        <v>40600</v>
      </c>
      <c r="D29" s="63">
        <v>0.69</v>
      </c>
      <c r="E29" s="64">
        <v>3</v>
      </c>
      <c r="F29" s="64">
        <v>5</v>
      </c>
      <c r="G29" s="62">
        <v>7100</v>
      </c>
      <c r="H29" s="63">
        <v>7.0000000000000007E-2</v>
      </c>
      <c r="I29" s="62">
        <v>19100</v>
      </c>
      <c r="J29" s="63">
        <v>0.2</v>
      </c>
      <c r="K29" s="62">
        <v>20900</v>
      </c>
      <c r="L29" s="62">
        <v>46900</v>
      </c>
      <c r="M29" s="63">
        <v>0.76</v>
      </c>
      <c r="N29" s="62">
        <v>6200</v>
      </c>
      <c r="O29" s="62">
        <v>1100</v>
      </c>
      <c r="P29" s="62">
        <v>63300</v>
      </c>
      <c r="Q29" s="62">
        <v>31100</v>
      </c>
      <c r="R29" s="62">
        <v>3200</v>
      </c>
      <c r="S29" s="65">
        <v>0.38100000000000001</v>
      </c>
      <c r="T29" s="65">
        <v>0.17</v>
      </c>
      <c r="U29" s="65">
        <v>0.48499999999999999</v>
      </c>
      <c r="V29" s="65">
        <v>0.38900000000000001</v>
      </c>
      <c r="W29" s="65">
        <v>0.11799999999999999</v>
      </c>
      <c r="X29" s="65">
        <v>7.8E-2</v>
      </c>
      <c r="Y29" s="65">
        <v>0.16900000000000001</v>
      </c>
      <c r="Z29" s="65">
        <v>9.8000000000000004E-2</v>
      </c>
      <c r="AA29" s="63">
        <v>0.67</v>
      </c>
      <c r="AB29" s="66">
        <v>229362000</v>
      </c>
      <c r="AC29" s="62">
        <v>15600</v>
      </c>
      <c r="AD29" s="63">
        <v>0.35</v>
      </c>
      <c r="AE29" s="63">
        <v>0.48</v>
      </c>
      <c r="AF29" s="63">
        <v>0.16</v>
      </c>
      <c r="AG29" s="62">
        <v>8500</v>
      </c>
      <c r="AH29" s="64">
        <v>43400</v>
      </c>
      <c r="AI29" s="67"/>
    </row>
    <row r="30" spans="1:35" ht="15.75" customHeight="1">
      <c r="A30" s="61" t="s">
        <v>249</v>
      </c>
      <c r="B30" s="62">
        <v>11300</v>
      </c>
      <c r="C30" s="62">
        <v>5800</v>
      </c>
      <c r="D30" s="63">
        <v>0.72</v>
      </c>
      <c r="E30" s="64">
        <v>3</v>
      </c>
      <c r="F30" s="64">
        <v>5</v>
      </c>
      <c r="G30" s="62">
        <v>1500</v>
      </c>
      <c r="H30" s="63">
        <v>0.13</v>
      </c>
      <c r="I30" s="62">
        <v>3600</v>
      </c>
      <c r="J30" s="63">
        <v>0.32</v>
      </c>
      <c r="K30" s="62">
        <v>2100</v>
      </c>
      <c r="L30" s="62">
        <v>4300</v>
      </c>
      <c r="M30" s="63">
        <v>0.63</v>
      </c>
      <c r="N30" s="62">
        <v>1400</v>
      </c>
      <c r="O30" s="64">
        <v>100</v>
      </c>
      <c r="P30" s="62">
        <v>6000</v>
      </c>
      <c r="Q30" s="62">
        <v>3000</v>
      </c>
      <c r="R30" s="64">
        <v>500</v>
      </c>
      <c r="S30" s="65">
        <v>0.38100000000000001</v>
      </c>
      <c r="T30" s="65">
        <v>0.17</v>
      </c>
      <c r="U30" s="65">
        <v>0.48499999999999999</v>
      </c>
      <c r="V30" s="65">
        <v>0.38900000000000001</v>
      </c>
      <c r="W30" s="65">
        <v>0.11799999999999999</v>
      </c>
      <c r="X30" s="65">
        <v>7.8E-2</v>
      </c>
      <c r="Y30" s="65">
        <v>0.16900000000000001</v>
      </c>
      <c r="Z30" s="65">
        <v>9.8000000000000004E-2</v>
      </c>
      <c r="AA30" s="63">
        <v>0.63</v>
      </c>
      <c r="AB30" s="66">
        <v>30891000</v>
      </c>
      <c r="AC30" s="62">
        <v>5700</v>
      </c>
      <c r="AD30" s="63">
        <v>0.2</v>
      </c>
      <c r="AE30" s="63">
        <v>0.28999999999999998</v>
      </c>
      <c r="AF30" s="63">
        <v>0.51</v>
      </c>
      <c r="AG30" s="62">
        <v>1200</v>
      </c>
      <c r="AH30" s="64">
        <v>44400</v>
      </c>
      <c r="AI30" s="67"/>
    </row>
    <row r="31" spans="1:35" ht="15.75" customHeight="1">
      <c r="A31" s="61" t="s">
        <v>276</v>
      </c>
      <c r="B31" s="62">
        <v>28000</v>
      </c>
      <c r="C31" s="62">
        <v>11600</v>
      </c>
      <c r="D31" s="63">
        <v>0.71</v>
      </c>
      <c r="E31" s="64">
        <v>3</v>
      </c>
      <c r="F31" s="64">
        <v>5</v>
      </c>
      <c r="G31" s="62">
        <v>2400</v>
      </c>
      <c r="H31" s="63">
        <v>0.08</v>
      </c>
      <c r="I31" s="62">
        <v>5800</v>
      </c>
      <c r="J31" s="63">
        <v>0.21</v>
      </c>
      <c r="K31" s="62">
        <v>5900</v>
      </c>
      <c r="L31" s="62">
        <v>13600</v>
      </c>
      <c r="M31" s="63">
        <v>0.76</v>
      </c>
      <c r="N31" s="62">
        <v>2800</v>
      </c>
      <c r="O31" s="64">
        <v>200</v>
      </c>
      <c r="P31" s="62">
        <v>6900</v>
      </c>
      <c r="Q31" s="62">
        <v>3400</v>
      </c>
      <c r="R31" s="64">
        <v>900</v>
      </c>
      <c r="S31" s="65">
        <v>0.38100000000000001</v>
      </c>
      <c r="T31" s="65">
        <v>0.17</v>
      </c>
      <c r="U31" s="65">
        <v>0.48499999999999999</v>
      </c>
      <c r="V31" s="65">
        <v>0.38900000000000001</v>
      </c>
      <c r="W31" s="65">
        <v>0.11799999999999999</v>
      </c>
      <c r="X31" s="65">
        <v>7.8E-2</v>
      </c>
      <c r="Y31" s="65">
        <v>0.16900000000000001</v>
      </c>
      <c r="Z31" s="65">
        <v>9.8000000000000004E-2</v>
      </c>
      <c r="AA31" s="63">
        <v>0.73</v>
      </c>
      <c r="AB31" s="66">
        <v>59758000</v>
      </c>
      <c r="AC31" s="62">
        <v>4500</v>
      </c>
      <c r="AD31" s="63">
        <v>0.38</v>
      </c>
      <c r="AE31" s="63">
        <v>0.46</v>
      </c>
      <c r="AF31" s="63">
        <v>0.16</v>
      </c>
      <c r="AG31" s="62">
        <v>2900</v>
      </c>
      <c r="AH31" s="64">
        <v>47900</v>
      </c>
      <c r="AI31" s="67"/>
    </row>
    <row r="32" spans="1:35" ht="15.75" customHeight="1">
      <c r="A32" s="61" t="s">
        <v>278</v>
      </c>
      <c r="B32" s="62">
        <v>37100</v>
      </c>
      <c r="C32" s="62">
        <v>15300</v>
      </c>
      <c r="D32" s="63">
        <v>0.69</v>
      </c>
      <c r="E32" s="64">
        <v>3</v>
      </c>
      <c r="F32" s="64">
        <v>4</v>
      </c>
      <c r="G32" s="62">
        <v>3900</v>
      </c>
      <c r="H32" s="63">
        <v>0.1</v>
      </c>
      <c r="I32" s="62">
        <v>8300</v>
      </c>
      <c r="J32" s="63">
        <v>0.22</v>
      </c>
      <c r="K32" s="62">
        <v>7100</v>
      </c>
      <c r="L32" s="62">
        <v>16900</v>
      </c>
      <c r="M32" s="63">
        <v>0.73</v>
      </c>
      <c r="N32" s="62">
        <v>7400</v>
      </c>
      <c r="O32" s="64">
        <v>300</v>
      </c>
      <c r="P32" s="62">
        <v>40700</v>
      </c>
      <c r="Q32" s="62">
        <v>20000</v>
      </c>
      <c r="R32" s="62">
        <v>1200</v>
      </c>
      <c r="S32" s="65">
        <v>0.38100000000000001</v>
      </c>
      <c r="T32" s="65">
        <v>0.17</v>
      </c>
      <c r="U32" s="65">
        <v>0.48499999999999999</v>
      </c>
      <c r="V32" s="65">
        <v>0.38900000000000001</v>
      </c>
      <c r="W32" s="65">
        <v>0.11799999999999999</v>
      </c>
      <c r="X32" s="65">
        <v>7.8E-2</v>
      </c>
      <c r="Y32" s="65">
        <v>0.16900000000000001</v>
      </c>
      <c r="Z32" s="65">
        <v>9.8000000000000004E-2</v>
      </c>
      <c r="AA32" s="63">
        <v>0.6</v>
      </c>
      <c r="AB32" s="66">
        <v>128510000</v>
      </c>
      <c r="AC32" s="62">
        <v>2100</v>
      </c>
      <c r="AD32" s="63">
        <v>0.69</v>
      </c>
      <c r="AE32" s="63">
        <v>0.25</v>
      </c>
      <c r="AF32" s="63">
        <v>0.06</v>
      </c>
      <c r="AG32" s="62">
        <v>4600</v>
      </c>
      <c r="AH32" s="64">
        <v>43900</v>
      </c>
      <c r="AI32" s="67"/>
    </row>
    <row r="33" spans="1:35" ht="15.75" customHeight="1">
      <c r="A33" s="61" t="s">
        <v>250</v>
      </c>
      <c r="B33" s="62">
        <v>19300</v>
      </c>
      <c r="C33" s="62">
        <v>9700</v>
      </c>
      <c r="D33" s="63">
        <v>0.75</v>
      </c>
      <c r="E33" s="64">
        <v>3</v>
      </c>
      <c r="F33" s="64">
        <v>5</v>
      </c>
      <c r="G33" s="62">
        <v>2800</v>
      </c>
      <c r="H33" s="63">
        <v>0.14000000000000001</v>
      </c>
      <c r="I33" s="62">
        <v>7000</v>
      </c>
      <c r="J33" s="63">
        <v>0.36</v>
      </c>
      <c r="K33" s="62">
        <v>3400</v>
      </c>
      <c r="L33" s="62">
        <v>6600</v>
      </c>
      <c r="M33" s="63">
        <v>0.59</v>
      </c>
      <c r="N33" s="62">
        <v>1400</v>
      </c>
      <c r="O33" s="64">
        <v>300</v>
      </c>
      <c r="P33" s="62">
        <v>6600</v>
      </c>
      <c r="Q33" s="62">
        <v>3200</v>
      </c>
      <c r="R33" s="64">
        <v>800</v>
      </c>
      <c r="S33" s="65">
        <v>0.38100000000000001</v>
      </c>
      <c r="T33" s="65">
        <v>0.17</v>
      </c>
      <c r="U33" s="65">
        <v>0.48499999999999999</v>
      </c>
      <c r="V33" s="65">
        <v>0.38900000000000001</v>
      </c>
      <c r="W33" s="65">
        <v>0.11799999999999999</v>
      </c>
      <c r="X33" s="65">
        <v>7.8E-2</v>
      </c>
      <c r="Y33" s="65">
        <v>0.16900000000000001</v>
      </c>
      <c r="Z33" s="65">
        <v>9.8000000000000004E-2</v>
      </c>
      <c r="AA33" s="63">
        <v>0.75</v>
      </c>
      <c r="AB33" s="66">
        <v>75255000</v>
      </c>
      <c r="AC33" s="62">
        <v>6200</v>
      </c>
      <c r="AD33" s="63">
        <v>0.33</v>
      </c>
      <c r="AE33" s="63">
        <v>0.35</v>
      </c>
      <c r="AF33" s="63">
        <v>0.32</v>
      </c>
      <c r="AG33" s="62">
        <v>2400</v>
      </c>
      <c r="AH33" s="64">
        <v>57400</v>
      </c>
      <c r="AI33" s="67"/>
    </row>
    <row r="34" spans="1:35" ht="15.75" customHeight="1">
      <c r="A34" s="61" t="s">
        <v>269</v>
      </c>
      <c r="B34" s="62">
        <v>165800</v>
      </c>
      <c r="C34" s="62">
        <v>70000</v>
      </c>
      <c r="D34" s="63">
        <v>0.63</v>
      </c>
      <c r="E34" s="64">
        <v>3</v>
      </c>
      <c r="F34" s="64">
        <v>4</v>
      </c>
      <c r="G34" s="62">
        <v>20700</v>
      </c>
      <c r="H34" s="63">
        <v>0.13</v>
      </c>
      <c r="I34" s="62">
        <v>33400</v>
      </c>
      <c r="J34" s="63">
        <v>0.2</v>
      </c>
      <c r="K34" s="62">
        <v>29300</v>
      </c>
      <c r="L34" s="62">
        <v>65000</v>
      </c>
      <c r="M34" s="63">
        <v>0.67</v>
      </c>
      <c r="N34" s="62">
        <v>8900</v>
      </c>
      <c r="O34" s="64">
        <v>800</v>
      </c>
      <c r="P34" s="62">
        <v>20500</v>
      </c>
      <c r="Q34" s="62">
        <v>10100</v>
      </c>
      <c r="R34" s="62">
        <v>5500</v>
      </c>
      <c r="S34" s="65">
        <v>0.38100000000000001</v>
      </c>
      <c r="T34" s="65">
        <v>0.17</v>
      </c>
      <c r="U34" s="65">
        <v>0.48499999999999999</v>
      </c>
      <c r="V34" s="65">
        <v>0.38900000000000001</v>
      </c>
      <c r="W34" s="65">
        <v>0.11799999999999999</v>
      </c>
      <c r="X34" s="65">
        <v>7.8E-2</v>
      </c>
      <c r="Y34" s="65">
        <v>0.16900000000000001</v>
      </c>
      <c r="Z34" s="65">
        <v>9.8000000000000004E-2</v>
      </c>
      <c r="AA34" s="63">
        <v>0.76</v>
      </c>
      <c r="AB34" s="66">
        <v>681513000</v>
      </c>
      <c r="AC34" s="62">
        <v>1400</v>
      </c>
      <c r="AD34" s="63">
        <v>0.73</v>
      </c>
      <c r="AE34" s="63">
        <v>0.26</v>
      </c>
      <c r="AF34" s="63">
        <v>0.01</v>
      </c>
      <c r="AG34" s="62">
        <v>13600</v>
      </c>
      <c r="AH34" s="64">
        <v>59200</v>
      </c>
      <c r="AI34" s="67"/>
    </row>
    <row r="35" spans="1:35" ht="15.75" customHeight="1">
      <c r="A35" s="61" t="s">
        <v>279</v>
      </c>
      <c r="B35" s="62">
        <v>27300</v>
      </c>
      <c r="C35" s="62">
        <v>12400</v>
      </c>
      <c r="D35" s="63">
        <v>0.71</v>
      </c>
      <c r="E35" s="64">
        <v>7</v>
      </c>
      <c r="F35" s="64">
        <v>10</v>
      </c>
      <c r="G35" s="62">
        <v>3300</v>
      </c>
      <c r="H35" s="63">
        <v>0.12</v>
      </c>
      <c r="I35" s="62">
        <v>7700</v>
      </c>
      <c r="J35" s="63">
        <v>0.28000000000000003</v>
      </c>
      <c r="K35" s="62">
        <v>5300</v>
      </c>
      <c r="L35" s="62">
        <v>11400</v>
      </c>
      <c r="M35" s="63">
        <v>0.68</v>
      </c>
      <c r="N35" s="62">
        <v>2300</v>
      </c>
      <c r="O35" s="64">
        <v>600</v>
      </c>
      <c r="P35" s="62">
        <v>19800</v>
      </c>
      <c r="Q35" s="62">
        <v>9800</v>
      </c>
      <c r="R35" s="62">
        <v>1000</v>
      </c>
      <c r="S35" s="65">
        <v>0.38100000000000001</v>
      </c>
      <c r="T35" s="65">
        <v>0.17</v>
      </c>
      <c r="U35" s="65">
        <v>0.48499999999999999</v>
      </c>
      <c r="V35" s="65">
        <v>0.38900000000000001</v>
      </c>
      <c r="W35" s="65">
        <v>0.11799999999999999</v>
      </c>
      <c r="X35" s="65">
        <v>7.8E-2</v>
      </c>
      <c r="Y35" s="65">
        <v>0.16900000000000001</v>
      </c>
      <c r="Z35" s="65">
        <v>9.8000000000000004E-2</v>
      </c>
      <c r="AA35" s="63">
        <v>0.67</v>
      </c>
      <c r="AB35" s="66">
        <v>70574000</v>
      </c>
      <c r="AC35" s="62">
        <v>7400</v>
      </c>
      <c r="AD35" s="63">
        <v>0.38</v>
      </c>
      <c r="AE35" s="63">
        <v>0.34</v>
      </c>
      <c r="AF35" s="63">
        <v>0.27</v>
      </c>
      <c r="AG35" s="62">
        <v>1900</v>
      </c>
      <c r="AH35" s="64">
        <v>40300</v>
      </c>
      <c r="AI35" s="67"/>
    </row>
    <row r="36" spans="1:35" ht="15.75" customHeight="1">
      <c r="A36" s="61" t="s">
        <v>261</v>
      </c>
      <c r="B36" s="62">
        <v>524500</v>
      </c>
      <c r="C36" s="62">
        <v>226800</v>
      </c>
      <c r="D36" s="63">
        <v>0.64</v>
      </c>
      <c r="E36" s="64">
        <v>7</v>
      </c>
      <c r="F36" s="64">
        <v>10</v>
      </c>
      <c r="G36" s="62">
        <v>76500</v>
      </c>
      <c r="H36" s="63">
        <v>0.15</v>
      </c>
      <c r="I36" s="62">
        <v>129800</v>
      </c>
      <c r="J36" s="63">
        <v>0.25</v>
      </c>
      <c r="K36" s="62">
        <v>86700</v>
      </c>
      <c r="L36" s="62">
        <v>195000</v>
      </c>
      <c r="M36" s="63">
        <v>0.65</v>
      </c>
      <c r="N36" s="62">
        <v>86400</v>
      </c>
      <c r="O36" s="62">
        <v>5400</v>
      </c>
      <c r="P36" s="62">
        <v>339900</v>
      </c>
      <c r="Q36" s="62">
        <v>167200</v>
      </c>
      <c r="R36" s="62">
        <v>17900</v>
      </c>
      <c r="S36" s="65">
        <v>0.38100000000000001</v>
      </c>
      <c r="T36" s="65">
        <v>0.17</v>
      </c>
      <c r="U36" s="65">
        <v>0.48499999999999999</v>
      </c>
      <c r="V36" s="65">
        <v>0.38900000000000001</v>
      </c>
      <c r="W36" s="65">
        <v>0.11799999999999999</v>
      </c>
      <c r="X36" s="65">
        <v>7.8E-2</v>
      </c>
      <c r="Y36" s="65">
        <v>0.16900000000000001</v>
      </c>
      <c r="Z36" s="65">
        <v>9.8000000000000004E-2</v>
      </c>
      <c r="AA36" s="63">
        <v>0.76</v>
      </c>
      <c r="AB36" s="66">
        <v>2261095000</v>
      </c>
      <c r="AC36" s="62">
        <v>38300</v>
      </c>
      <c r="AD36" s="63">
        <v>0.8</v>
      </c>
      <c r="AE36" s="63">
        <v>0.12</v>
      </c>
      <c r="AF36" s="63">
        <v>7.0000000000000007E-2</v>
      </c>
      <c r="AG36" s="62">
        <v>25400</v>
      </c>
      <c r="AH36" s="64">
        <v>52100</v>
      </c>
      <c r="AI36" s="67"/>
    </row>
    <row r="37" spans="1:35" ht="15.75" customHeight="1">
      <c r="A37" s="61" t="s">
        <v>271</v>
      </c>
      <c r="B37" s="62">
        <v>140600</v>
      </c>
      <c r="C37" s="62">
        <v>58900</v>
      </c>
      <c r="D37" s="63">
        <v>0.68</v>
      </c>
      <c r="E37" s="64">
        <v>2</v>
      </c>
      <c r="F37" s="64">
        <v>3</v>
      </c>
      <c r="G37" s="62">
        <v>13100</v>
      </c>
      <c r="H37" s="63">
        <v>0.09</v>
      </c>
      <c r="I37" s="62">
        <v>28300</v>
      </c>
      <c r="J37" s="63">
        <v>0.2</v>
      </c>
      <c r="K37" s="62">
        <v>30200</v>
      </c>
      <c r="L37" s="62">
        <v>64500</v>
      </c>
      <c r="M37" s="63">
        <v>0.74</v>
      </c>
      <c r="N37" s="62">
        <v>9600</v>
      </c>
      <c r="O37" s="62">
        <v>1200</v>
      </c>
      <c r="P37" s="62">
        <v>52900</v>
      </c>
      <c r="Q37" s="62">
        <v>26000</v>
      </c>
      <c r="R37" s="62">
        <v>4700</v>
      </c>
      <c r="S37" s="65">
        <v>0.38100000000000001</v>
      </c>
      <c r="T37" s="65">
        <v>0.17</v>
      </c>
      <c r="U37" s="65">
        <v>0.48499999999999999</v>
      </c>
      <c r="V37" s="65">
        <v>0.38900000000000001</v>
      </c>
      <c r="W37" s="65">
        <v>0.11799999999999999</v>
      </c>
      <c r="X37" s="65">
        <v>7.8E-2</v>
      </c>
      <c r="Y37" s="65">
        <v>0.16900000000000001</v>
      </c>
      <c r="Z37" s="65">
        <v>9.8000000000000004E-2</v>
      </c>
      <c r="AA37" s="63">
        <v>0.67</v>
      </c>
      <c r="AB37" s="66">
        <v>321490000</v>
      </c>
      <c r="AC37" s="62">
        <v>38700</v>
      </c>
      <c r="AD37" s="63">
        <v>0.12</v>
      </c>
      <c r="AE37" s="63">
        <v>0.6</v>
      </c>
      <c r="AF37" s="63">
        <v>0.28000000000000003</v>
      </c>
      <c r="AG37" s="62">
        <v>10700</v>
      </c>
      <c r="AH37" s="64">
        <v>41500</v>
      </c>
      <c r="AI37" s="67"/>
    </row>
    <row r="38" spans="1:35" ht="15.75" customHeight="1">
      <c r="A38" s="61" t="s">
        <v>293</v>
      </c>
      <c r="B38" s="62">
        <v>11800</v>
      </c>
      <c r="C38" s="62">
        <v>6400</v>
      </c>
      <c r="D38" s="63">
        <v>0.72</v>
      </c>
      <c r="E38" s="64">
        <v>1</v>
      </c>
      <c r="F38" s="64">
        <v>2</v>
      </c>
      <c r="G38" s="62">
        <v>1900</v>
      </c>
      <c r="H38" s="63">
        <v>0.16</v>
      </c>
      <c r="I38" s="62">
        <v>3100</v>
      </c>
      <c r="J38" s="63">
        <v>0.26</v>
      </c>
      <c r="K38" s="62">
        <v>2100</v>
      </c>
      <c r="L38" s="62">
        <v>4500</v>
      </c>
      <c r="M38" s="63">
        <v>0.62</v>
      </c>
      <c r="N38" s="64">
        <v>900</v>
      </c>
      <c r="O38" s="64">
        <v>100</v>
      </c>
      <c r="P38" s="62">
        <v>4400</v>
      </c>
      <c r="Q38" s="62">
        <v>2200</v>
      </c>
      <c r="R38" s="64">
        <v>500</v>
      </c>
      <c r="S38" s="65">
        <v>0.38100000000000001</v>
      </c>
      <c r="T38" s="65">
        <v>0.17</v>
      </c>
      <c r="U38" s="65">
        <v>0.48499999999999999</v>
      </c>
      <c r="V38" s="65">
        <v>0.38900000000000001</v>
      </c>
      <c r="W38" s="65">
        <v>0.11799999999999999</v>
      </c>
      <c r="X38" s="65">
        <v>7.8E-2</v>
      </c>
      <c r="Y38" s="65">
        <v>0.16900000000000001</v>
      </c>
      <c r="Z38" s="65">
        <v>9.8000000000000004E-2</v>
      </c>
      <c r="AA38" s="63">
        <v>0.72</v>
      </c>
      <c r="AB38" s="66">
        <v>32212000</v>
      </c>
      <c r="AC38" s="62">
        <v>4000</v>
      </c>
      <c r="AD38" s="63">
        <v>0.32</v>
      </c>
      <c r="AE38" s="63">
        <v>0.35</v>
      </c>
      <c r="AF38" s="63">
        <v>0.34</v>
      </c>
      <c r="AG38" s="62">
        <v>1500</v>
      </c>
      <c r="AH38" s="64">
        <v>54600</v>
      </c>
      <c r="AI38" s="67"/>
    </row>
    <row r="39" spans="1:35" ht="15.75" customHeight="1">
      <c r="A39" s="61" t="s">
        <v>268</v>
      </c>
      <c r="B39" s="62">
        <v>212000</v>
      </c>
      <c r="C39" s="62">
        <v>91700</v>
      </c>
      <c r="D39" s="63">
        <v>0.69</v>
      </c>
      <c r="E39" s="64">
        <v>3</v>
      </c>
      <c r="F39" s="64">
        <v>5</v>
      </c>
      <c r="G39" s="62">
        <v>16300</v>
      </c>
      <c r="H39" s="63">
        <v>0.08</v>
      </c>
      <c r="I39" s="62">
        <v>50300</v>
      </c>
      <c r="J39" s="63">
        <v>0.24</v>
      </c>
      <c r="K39" s="62">
        <v>43700</v>
      </c>
      <c r="L39" s="62">
        <v>96700</v>
      </c>
      <c r="M39" s="63">
        <v>0.72</v>
      </c>
      <c r="N39" s="62">
        <v>10400</v>
      </c>
      <c r="O39" s="64">
        <v>800</v>
      </c>
      <c r="P39" s="62">
        <v>59400</v>
      </c>
      <c r="Q39" s="62">
        <v>29200</v>
      </c>
      <c r="R39" s="62">
        <v>7200</v>
      </c>
      <c r="S39" s="65">
        <v>0.38100000000000001</v>
      </c>
      <c r="T39" s="65">
        <v>0.17</v>
      </c>
      <c r="U39" s="65">
        <v>0.48499999999999999</v>
      </c>
      <c r="V39" s="65">
        <v>0.38900000000000001</v>
      </c>
      <c r="W39" s="65">
        <v>0.11799999999999999</v>
      </c>
      <c r="X39" s="65">
        <v>7.8E-2</v>
      </c>
      <c r="Y39" s="65">
        <v>0.16900000000000001</v>
      </c>
      <c r="Z39" s="65">
        <v>9.8000000000000004E-2</v>
      </c>
      <c r="AA39" s="63">
        <v>0.64</v>
      </c>
      <c r="AB39" s="66">
        <v>507589000</v>
      </c>
      <c r="AC39" s="62">
        <v>34800</v>
      </c>
      <c r="AD39" s="63">
        <v>0.47</v>
      </c>
      <c r="AE39" s="63">
        <v>0.37</v>
      </c>
      <c r="AF39" s="63">
        <v>0.16</v>
      </c>
      <c r="AG39" s="62">
        <v>13700</v>
      </c>
      <c r="AH39" s="64">
        <v>45100</v>
      </c>
      <c r="AI39" s="67"/>
    </row>
    <row r="40" spans="1:35" ht="15.75" customHeight="1">
      <c r="A40" s="61" t="s">
        <v>286</v>
      </c>
      <c r="B40" s="62">
        <v>51900</v>
      </c>
      <c r="C40" s="62">
        <v>23400</v>
      </c>
      <c r="D40" s="63">
        <v>0.72</v>
      </c>
      <c r="E40" s="64">
        <v>3</v>
      </c>
      <c r="F40" s="64">
        <v>5</v>
      </c>
      <c r="G40" s="62">
        <v>4600</v>
      </c>
      <c r="H40" s="63">
        <v>0.09</v>
      </c>
      <c r="I40" s="62">
        <v>13100</v>
      </c>
      <c r="J40" s="63">
        <v>0.25</v>
      </c>
      <c r="K40" s="62">
        <v>11000</v>
      </c>
      <c r="L40" s="62">
        <v>24500</v>
      </c>
      <c r="M40" s="63">
        <v>0.73</v>
      </c>
      <c r="N40" s="62">
        <v>4100</v>
      </c>
      <c r="O40" s="64">
        <v>700</v>
      </c>
      <c r="P40" s="62">
        <v>51700</v>
      </c>
      <c r="Q40" s="62">
        <v>25400</v>
      </c>
      <c r="R40" s="62">
        <v>1800</v>
      </c>
      <c r="S40" s="65">
        <v>0.38100000000000001</v>
      </c>
      <c r="T40" s="65">
        <v>0.17</v>
      </c>
      <c r="U40" s="65">
        <v>0.48499999999999999</v>
      </c>
      <c r="V40" s="65">
        <v>0.38900000000000001</v>
      </c>
      <c r="W40" s="65">
        <v>0.11799999999999999</v>
      </c>
      <c r="X40" s="65">
        <v>7.8E-2</v>
      </c>
      <c r="Y40" s="65">
        <v>0.16900000000000001</v>
      </c>
      <c r="Z40" s="65">
        <v>9.8000000000000004E-2</v>
      </c>
      <c r="AA40" s="63">
        <v>0.57999999999999996</v>
      </c>
      <c r="AB40" s="66">
        <v>127420000</v>
      </c>
      <c r="AC40" s="62">
        <v>9200</v>
      </c>
      <c r="AD40" s="63">
        <v>0.37</v>
      </c>
      <c r="AE40" s="63">
        <v>0.46</v>
      </c>
      <c r="AF40" s="63">
        <v>0.18</v>
      </c>
      <c r="AG40" s="62">
        <v>3600</v>
      </c>
      <c r="AH40" s="64">
        <v>41900</v>
      </c>
      <c r="AI40" s="67"/>
    </row>
    <row r="41" spans="1:35" ht="15.75" customHeight="1">
      <c r="A41" s="61" t="s">
        <v>258</v>
      </c>
      <c r="B41" s="62">
        <v>74100</v>
      </c>
      <c r="C41" s="62">
        <v>33600</v>
      </c>
      <c r="D41" s="63">
        <v>0.69</v>
      </c>
      <c r="E41" s="64">
        <v>3</v>
      </c>
      <c r="F41" s="64">
        <v>4</v>
      </c>
      <c r="G41" s="62">
        <v>9800</v>
      </c>
      <c r="H41" s="63">
        <v>0.13</v>
      </c>
      <c r="I41" s="62">
        <v>20400</v>
      </c>
      <c r="J41" s="63">
        <v>0.27</v>
      </c>
      <c r="K41" s="62">
        <v>13100</v>
      </c>
      <c r="L41" s="62">
        <v>28100</v>
      </c>
      <c r="M41" s="63">
        <v>0.65</v>
      </c>
      <c r="N41" s="62">
        <v>13200</v>
      </c>
      <c r="O41" s="62">
        <v>3500</v>
      </c>
      <c r="P41" s="62">
        <v>46800</v>
      </c>
      <c r="Q41" s="62">
        <v>23000</v>
      </c>
      <c r="R41" s="62">
        <v>2700</v>
      </c>
      <c r="S41" s="65">
        <v>0.38100000000000001</v>
      </c>
      <c r="T41" s="65">
        <v>0.17</v>
      </c>
      <c r="U41" s="65">
        <v>0.48499999999999999</v>
      </c>
      <c r="V41" s="65">
        <v>0.38900000000000001</v>
      </c>
      <c r="W41" s="65">
        <v>0.11799999999999999</v>
      </c>
      <c r="X41" s="65">
        <v>7.8E-2</v>
      </c>
      <c r="Y41" s="65">
        <v>0.16900000000000001</v>
      </c>
      <c r="Z41" s="65">
        <v>9.8000000000000004E-2</v>
      </c>
      <c r="AA41" s="63">
        <v>0.63</v>
      </c>
      <c r="AB41" s="66">
        <v>215163000</v>
      </c>
      <c r="AC41" s="62">
        <v>19500</v>
      </c>
      <c r="AD41" s="63">
        <v>0.45</v>
      </c>
      <c r="AE41" s="63">
        <v>0.28999999999999998</v>
      </c>
      <c r="AF41" s="63">
        <v>0.26</v>
      </c>
      <c r="AG41" s="62">
        <v>6300</v>
      </c>
      <c r="AH41" s="64">
        <v>45700</v>
      </c>
      <c r="AI41" s="67"/>
    </row>
    <row r="42" spans="1:35" ht="15.75" customHeight="1">
      <c r="A42" s="61" t="s">
        <v>295</v>
      </c>
      <c r="B42" s="62">
        <v>175600</v>
      </c>
      <c r="C42" s="62">
        <v>78200</v>
      </c>
      <c r="D42" s="63">
        <v>0.69</v>
      </c>
      <c r="E42" s="64">
        <v>2</v>
      </c>
      <c r="F42" s="64">
        <v>3</v>
      </c>
      <c r="G42" s="62">
        <v>18300</v>
      </c>
      <c r="H42" s="63">
        <v>0.1</v>
      </c>
      <c r="I42" s="62">
        <v>47200</v>
      </c>
      <c r="J42" s="63">
        <v>0.27</v>
      </c>
      <c r="K42" s="62">
        <v>34800</v>
      </c>
      <c r="L42" s="62">
        <v>73300</v>
      </c>
      <c r="M42" s="63">
        <v>0.7</v>
      </c>
      <c r="N42" s="62">
        <v>15300</v>
      </c>
      <c r="O42" s="62">
        <v>1300</v>
      </c>
      <c r="P42" s="62">
        <v>45800</v>
      </c>
      <c r="Q42" s="62">
        <v>22500</v>
      </c>
      <c r="R42" s="62">
        <v>6200</v>
      </c>
      <c r="S42" s="65">
        <v>0.38100000000000001</v>
      </c>
      <c r="T42" s="65">
        <v>0.17</v>
      </c>
      <c r="U42" s="65">
        <v>0.48499999999999999</v>
      </c>
      <c r="V42" s="65">
        <v>0.38900000000000001</v>
      </c>
      <c r="W42" s="65">
        <v>0.11799999999999999</v>
      </c>
      <c r="X42" s="65">
        <v>7.8E-2</v>
      </c>
      <c r="Y42" s="65">
        <v>0.16900000000000001</v>
      </c>
      <c r="Z42" s="65">
        <v>9.8000000000000004E-2</v>
      </c>
      <c r="AA42" s="63">
        <v>0.66</v>
      </c>
      <c r="AB42" s="66">
        <v>530660000</v>
      </c>
      <c r="AC42" s="62">
        <v>18500</v>
      </c>
      <c r="AD42" s="63">
        <v>0.68</v>
      </c>
      <c r="AE42" s="63">
        <v>0.21</v>
      </c>
      <c r="AF42" s="63">
        <v>0.11</v>
      </c>
      <c r="AG42" s="62">
        <v>13600</v>
      </c>
      <c r="AH42" s="64">
        <v>49200</v>
      </c>
      <c r="AI42" s="67"/>
    </row>
    <row r="43" spans="1:35" ht="15.75" customHeight="1">
      <c r="A43" s="61" t="s">
        <v>298</v>
      </c>
      <c r="B43" s="62">
        <v>76400</v>
      </c>
      <c r="C43" s="62">
        <v>29700</v>
      </c>
      <c r="D43" s="63">
        <v>0.53</v>
      </c>
      <c r="E43" s="64" t="s">
        <v>246</v>
      </c>
      <c r="F43" s="64" t="s">
        <v>246</v>
      </c>
      <c r="G43" s="62">
        <v>5500</v>
      </c>
      <c r="H43" s="63">
        <v>7.0000000000000007E-2</v>
      </c>
      <c r="I43" s="62">
        <v>5100</v>
      </c>
      <c r="J43" s="63">
        <v>7.0000000000000007E-2</v>
      </c>
      <c r="K43" s="62">
        <v>16600</v>
      </c>
      <c r="L43" s="62">
        <v>31600</v>
      </c>
      <c r="M43" s="63">
        <v>0.74</v>
      </c>
      <c r="N43" s="62">
        <v>4400</v>
      </c>
      <c r="O43" s="62">
        <v>1800</v>
      </c>
      <c r="P43" s="62">
        <v>7900</v>
      </c>
      <c r="Q43" s="62">
        <v>3900</v>
      </c>
      <c r="R43" s="62">
        <v>2300</v>
      </c>
      <c r="S43" s="65">
        <v>0.38100000000000001</v>
      </c>
      <c r="T43" s="65">
        <v>0.17</v>
      </c>
      <c r="U43" s="65">
        <v>0.48499999999999999</v>
      </c>
      <c r="V43" s="65">
        <v>0.38900000000000001</v>
      </c>
      <c r="W43" s="65">
        <v>0.11799999999999999</v>
      </c>
      <c r="X43" s="65">
        <v>7.8E-2</v>
      </c>
      <c r="Y43" s="65">
        <v>0.16900000000000001</v>
      </c>
      <c r="Z43" s="65">
        <v>9.8000000000000004E-2</v>
      </c>
      <c r="AA43" s="63">
        <v>0.39</v>
      </c>
      <c r="AB43" s="66">
        <v>170824000</v>
      </c>
      <c r="AC43" s="64" t="s">
        <v>246</v>
      </c>
      <c r="AD43" s="63">
        <v>0</v>
      </c>
      <c r="AE43" s="63">
        <v>0</v>
      </c>
      <c r="AF43" s="63">
        <v>0</v>
      </c>
      <c r="AG43" s="64">
        <v>800</v>
      </c>
      <c r="AH43" s="64"/>
      <c r="AI43" s="67"/>
    </row>
    <row r="44" spans="1:35" ht="15.75" customHeight="1">
      <c r="A44" s="61" t="s">
        <v>284</v>
      </c>
      <c r="B44" s="62">
        <v>22600</v>
      </c>
      <c r="C44" s="62">
        <v>9500</v>
      </c>
      <c r="D44" s="63">
        <v>0.66</v>
      </c>
      <c r="E44" s="64">
        <v>3</v>
      </c>
      <c r="F44" s="64">
        <v>5</v>
      </c>
      <c r="G44" s="62">
        <v>1900</v>
      </c>
      <c r="H44" s="63">
        <v>0.08</v>
      </c>
      <c r="I44" s="62">
        <v>5300</v>
      </c>
      <c r="J44" s="63">
        <v>0.23</v>
      </c>
      <c r="K44" s="62">
        <v>4600</v>
      </c>
      <c r="L44" s="62">
        <v>9300</v>
      </c>
      <c r="M44" s="63">
        <v>0.7</v>
      </c>
      <c r="N44" s="62">
        <v>1200</v>
      </c>
      <c r="O44" s="64">
        <v>100</v>
      </c>
      <c r="P44" s="62">
        <v>2100</v>
      </c>
      <c r="Q44" s="62">
        <v>1000</v>
      </c>
      <c r="R44" s="64">
        <v>700</v>
      </c>
      <c r="S44" s="65">
        <v>0.38100000000000001</v>
      </c>
      <c r="T44" s="65">
        <v>0.17</v>
      </c>
      <c r="U44" s="65">
        <v>0.48499999999999999</v>
      </c>
      <c r="V44" s="65">
        <v>0.38900000000000001</v>
      </c>
      <c r="W44" s="65">
        <v>0.11799999999999999</v>
      </c>
      <c r="X44" s="65">
        <v>7.8E-2</v>
      </c>
      <c r="Y44" s="65">
        <v>0.16900000000000001</v>
      </c>
      <c r="Z44" s="65">
        <v>9.8000000000000004E-2</v>
      </c>
      <c r="AA44" s="63">
        <v>0.76</v>
      </c>
      <c r="AB44" s="66">
        <v>73923000</v>
      </c>
      <c r="AC44" s="64" t="s">
        <v>246</v>
      </c>
      <c r="AD44" s="63">
        <v>0.75</v>
      </c>
      <c r="AE44" s="63">
        <v>0.25</v>
      </c>
      <c r="AF44" s="63">
        <v>0</v>
      </c>
      <c r="AG44" s="62">
        <v>1900</v>
      </c>
      <c r="AH44" s="64">
        <v>52900</v>
      </c>
      <c r="AI44" s="67"/>
    </row>
    <row r="45" spans="1:35" ht="15.75" customHeight="1">
      <c r="A45" s="61" t="s">
        <v>259</v>
      </c>
      <c r="B45" s="62">
        <v>61600</v>
      </c>
      <c r="C45" s="62">
        <v>25600</v>
      </c>
      <c r="D45" s="63">
        <v>0.68</v>
      </c>
      <c r="E45" s="64">
        <v>2</v>
      </c>
      <c r="F45" s="64">
        <v>3</v>
      </c>
      <c r="G45" s="62">
        <v>5000</v>
      </c>
      <c r="H45" s="63">
        <v>0.08</v>
      </c>
      <c r="I45" s="62">
        <v>10300</v>
      </c>
      <c r="J45" s="63">
        <v>0.17</v>
      </c>
      <c r="K45" s="62">
        <v>13900</v>
      </c>
      <c r="L45" s="62">
        <v>30500</v>
      </c>
      <c r="M45" s="63">
        <v>0.77</v>
      </c>
      <c r="N45" s="62">
        <v>5100</v>
      </c>
      <c r="O45" s="62">
        <v>1000</v>
      </c>
      <c r="P45" s="62">
        <v>28300</v>
      </c>
      <c r="Q45" s="62">
        <v>13900</v>
      </c>
      <c r="R45" s="62">
        <v>2000</v>
      </c>
      <c r="S45" s="65">
        <v>0.38100000000000001</v>
      </c>
      <c r="T45" s="65">
        <v>0.17</v>
      </c>
      <c r="U45" s="65">
        <v>0.48499999999999999</v>
      </c>
      <c r="V45" s="65">
        <v>0.38900000000000001</v>
      </c>
      <c r="W45" s="65">
        <v>0.11799999999999999</v>
      </c>
      <c r="X45" s="65">
        <v>7.8E-2</v>
      </c>
      <c r="Y45" s="65">
        <v>0.16900000000000001</v>
      </c>
      <c r="Z45" s="65">
        <v>9.8000000000000004E-2</v>
      </c>
      <c r="AA45" s="63">
        <v>0.71</v>
      </c>
      <c r="AB45" s="66">
        <v>140491000</v>
      </c>
      <c r="AC45" s="62">
        <v>11600</v>
      </c>
      <c r="AD45" s="63">
        <v>7.0000000000000007E-2</v>
      </c>
      <c r="AE45" s="63">
        <v>0.74</v>
      </c>
      <c r="AF45" s="63">
        <v>0.19</v>
      </c>
      <c r="AG45" s="62">
        <v>5300</v>
      </c>
      <c r="AH45" s="64">
        <v>40400</v>
      </c>
      <c r="AI45" s="67"/>
    </row>
    <row r="46" spans="1:35" ht="15.75" customHeight="1">
      <c r="A46" s="61" t="s">
        <v>265</v>
      </c>
      <c r="B46" s="62">
        <v>11400</v>
      </c>
      <c r="C46" s="62">
        <v>5400</v>
      </c>
      <c r="D46" s="63">
        <v>0.72</v>
      </c>
      <c r="E46" s="64">
        <v>1</v>
      </c>
      <c r="F46" s="64">
        <v>2</v>
      </c>
      <c r="G46" s="62">
        <v>1300</v>
      </c>
      <c r="H46" s="63">
        <v>0.12</v>
      </c>
      <c r="I46" s="62">
        <v>2700</v>
      </c>
      <c r="J46" s="63">
        <v>0.24</v>
      </c>
      <c r="K46" s="62">
        <v>2200</v>
      </c>
      <c r="L46" s="62">
        <v>5000</v>
      </c>
      <c r="M46" s="63">
        <v>0.69</v>
      </c>
      <c r="N46" s="62">
        <v>1100</v>
      </c>
      <c r="O46" s="64">
        <v>0</v>
      </c>
      <c r="P46" s="62">
        <v>4000</v>
      </c>
      <c r="Q46" s="62">
        <v>2000</v>
      </c>
      <c r="R46" s="64">
        <v>400</v>
      </c>
      <c r="S46" s="65">
        <v>0.38100000000000001</v>
      </c>
      <c r="T46" s="65">
        <v>0.17</v>
      </c>
      <c r="U46" s="65">
        <v>0.48499999999999999</v>
      </c>
      <c r="V46" s="65">
        <v>0.38900000000000001</v>
      </c>
      <c r="W46" s="65">
        <v>0.11799999999999999</v>
      </c>
      <c r="X46" s="65">
        <v>7.8E-2</v>
      </c>
      <c r="Y46" s="65">
        <v>0.16900000000000001</v>
      </c>
      <c r="Z46" s="65">
        <v>9.8000000000000004E-2</v>
      </c>
      <c r="AA46" s="63">
        <v>0.64</v>
      </c>
      <c r="AB46" s="66">
        <v>27113000</v>
      </c>
      <c r="AC46" s="62">
        <v>4700</v>
      </c>
      <c r="AD46" s="63">
        <v>0.14000000000000001</v>
      </c>
      <c r="AE46" s="63">
        <v>0.44</v>
      </c>
      <c r="AF46" s="63">
        <v>0.41</v>
      </c>
      <c r="AG46" s="62">
        <v>1600</v>
      </c>
      <c r="AH46" s="64">
        <v>40300</v>
      </c>
      <c r="AI46" s="67"/>
    </row>
    <row r="47" spans="1:35" ht="15.75" customHeight="1">
      <c r="A47" s="61" t="s">
        <v>288</v>
      </c>
      <c r="B47" s="62">
        <v>89700</v>
      </c>
      <c r="C47" s="62">
        <v>36300</v>
      </c>
      <c r="D47" s="63">
        <v>0.68</v>
      </c>
      <c r="E47" s="64">
        <v>2</v>
      </c>
      <c r="F47" s="64">
        <v>3</v>
      </c>
      <c r="G47" s="62">
        <v>5700</v>
      </c>
      <c r="H47" s="63">
        <v>0.06</v>
      </c>
      <c r="I47" s="62">
        <v>16500</v>
      </c>
      <c r="J47" s="63">
        <v>0.18</v>
      </c>
      <c r="K47" s="62">
        <v>19800</v>
      </c>
      <c r="L47" s="62">
        <v>44300</v>
      </c>
      <c r="M47" s="63">
        <v>0.78</v>
      </c>
      <c r="N47" s="62">
        <v>8800</v>
      </c>
      <c r="O47" s="62">
        <v>1800</v>
      </c>
      <c r="P47" s="62">
        <v>29100</v>
      </c>
      <c r="Q47" s="62">
        <v>14300</v>
      </c>
      <c r="R47" s="62">
        <v>2900</v>
      </c>
      <c r="S47" s="65">
        <v>0.38100000000000001</v>
      </c>
      <c r="T47" s="65">
        <v>0.17</v>
      </c>
      <c r="U47" s="65">
        <v>0.48499999999999999</v>
      </c>
      <c r="V47" s="65">
        <v>0.38900000000000001</v>
      </c>
      <c r="W47" s="65">
        <v>0.11799999999999999</v>
      </c>
      <c r="X47" s="65">
        <v>7.8E-2</v>
      </c>
      <c r="Y47" s="65">
        <v>0.16900000000000001</v>
      </c>
      <c r="Z47" s="65">
        <v>9.8000000000000004E-2</v>
      </c>
      <c r="AA47" s="63">
        <v>0.66</v>
      </c>
      <c r="AB47" s="66">
        <v>203699000</v>
      </c>
      <c r="AC47" s="62">
        <v>11600</v>
      </c>
      <c r="AD47" s="63">
        <v>0.18</v>
      </c>
      <c r="AE47" s="63">
        <v>0.69</v>
      </c>
      <c r="AF47" s="63">
        <v>0.13</v>
      </c>
      <c r="AG47" s="62">
        <v>6200</v>
      </c>
      <c r="AH47" s="64">
        <v>40400</v>
      </c>
      <c r="AI47" s="67"/>
    </row>
    <row r="48" spans="1:35" ht="15.75" customHeight="1">
      <c r="A48" s="61" t="s">
        <v>256</v>
      </c>
      <c r="B48" s="62">
        <v>377400</v>
      </c>
      <c r="C48" s="62">
        <v>148800</v>
      </c>
      <c r="D48" s="63">
        <v>0.69</v>
      </c>
      <c r="E48" s="64">
        <v>7</v>
      </c>
      <c r="F48" s="64">
        <v>10</v>
      </c>
      <c r="G48" s="62">
        <v>34500</v>
      </c>
      <c r="H48" s="63">
        <v>0.09</v>
      </c>
      <c r="I48" s="62">
        <v>78400</v>
      </c>
      <c r="J48" s="63">
        <v>0.21</v>
      </c>
      <c r="K48" s="62">
        <v>78800</v>
      </c>
      <c r="L48" s="62">
        <v>183500</v>
      </c>
      <c r="M48" s="63">
        <v>0.77</v>
      </c>
      <c r="N48" s="62">
        <v>23100</v>
      </c>
      <c r="O48" s="62">
        <v>3700</v>
      </c>
      <c r="P48" s="62">
        <v>237400</v>
      </c>
      <c r="Q48" s="62">
        <v>116800</v>
      </c>
      <c r="R48" s="62">
        <v>11800</v>
      </c>
      <c r="S48" s="65">
        <v>0.38100000000000001</v>
      </c>
      <c r="T48" s="65">
        <v>0.17</v>
      </c>
      <c r="U48" s="65">
        <v>0.48499999999999999</v>
      </c>
      <c r="V48" s="65">
        <v>0.38900000000000001</v>
      </c>
      <c r="W48" s="65">
        <v>0.11799999999999999</v>
      </c>
      <c r="X48" s="65">
        <v>7.8E-2</v>
      </c>
      <c r="Y48" s="65">
        <v>0.16900000000000001</v>
      </c>
      <c r="Z48" s="65">
        <v>9.8000000000000004E-2</v>
      </c>
      <c r="AA48" s="63">
        <v>0.71</v>
      </c>
      <c r="AB48" s="66">
        <v>958959000</v>
      </c>
      <c r="AC48" s="62">
        <v>37900</v>
      </c>
      <c r="AD48" s="63">
        <v>0.35</v>
      </c>
      <c r="AE48" s="63">
        <v>0.54</v>
      </c>
      <c r="AF48" s="63">
        <v>0.1</v>
      </c>
      <c r="AG48" s="62">
        <v>29600</v>
      </c>
      <c r="AH48" s="64">
        <v>45200</v>
      </c>
      <c r="AI48" s="67"/>
    </row>
    <row r="49" spans="1:35" ht="15.75" customHeight="1">
      <c r="A49" s="61" t="s">
        <v>252</v>
      </c>
      <c r="B49" s="62">
        <v>26000</v>
      </c>
      <c r="C49" s="62">
        <v>11000</v>
      </c>
      <c r="D49" s="63">
        <v>0.74</v>
      </c>
      <c r="E49" s="64">
        <v>3</v>
      </c>
      <c r="F49" s="64">
        <v>5</v>
      </c>
      <c r="G49" s="62">
        <v>2600</v>
      </c>
      <c r="H49" s="63">
        <v>0.1</v>
      </c>
      <c r="I49" s="62">
        <v>7300</v>
      </c>
      <c r="J49" s="63">
        <v>0.28000000000000003</v>
      </c>
      <c r="K49" s="62">
        <v>4600</v>
      </c>
      <c r="L49" s="62">
        <v>11400</v>
      </c>
      <c r="M49" s="63">
        <v>0.7</v>
      </c>
      <c r="N49" s="62">
        <v>2800</v>
      </c>
      <c r="O49" s="64">
        <v>200</v>
      </c>
      <c r="P49" s="62">
        <v>29700</v>
      </c>
      <c r="Q49" s="62">
        <v>14600</v>
      </c>
      <c r="R49" s="64">
        <v>900</v>
      </c>
      <c r="S49" s="65">
        <v>0.38100000000000001</v>
      </c>
      <c r="T49" s="65">
        <v>0.17</v>
      </c>
      <c r="U49" s="65">
        <v>0.48499999999999999</v>
      </c>
      <c r="V49" s="65">
        <v>0.38900000000000001</v>
      </c>
      <c r="W49" s="65">
        <v>0.11799999999999999</v>
      </c>
      <c r="X49" s="65">
        <v>7.8E-2</v>
      </c>
      <c r="Y49" s="65">
        <v>0.16900000000000001</v>
      </c>
      <c r="Z49" s="65">
        <v>9.8000000000000004E-2</v>
      </c>
      <c r="AA49" s="63">
        <v>0.7</v>
      </c>
      <c r="AB49" s="66">
        <v>69877000</v>
      </c>
      <c r="AC49" s="62">
        <v>497200</v>
      </c>
      <c r="AD49" s="63">
        <v>0.49</v>
      </c>
      <c r="AE49" s="63">
        <v>0.45</v>
      </c>
      <c r="AF49" s="63">
        <v>0.06</v>
      </c>
      <c r="AG49" s="62">
        <v>2600</v>
      </c>
      <c r="AH49" s="64">
        <v>49700</v>
      </c>
      <c r="AI49" s="67"/>
    </row>
    <row r="50" spans="1:35" ht="15.75" customHeight="1">
      <c r="A50" s="61" t="s">
        <v>253</v>
      </c>
      <c r="B50" s="62">
        <v>13300</v>
      </c>
      <c r="C50" s="62">
        <v>6500</v>
      </c>
      <c r="D50" s="63">
        <v>0.73</v>
      </c>
      <c r="E50" s="64">
        <v>3</v>
      </c>
      <c r="F50" s="64">
        <v>5</v>
      </c>
      <c r="G50" s="62">
        <v>1800</v>
      </c>
      <c r="H50" s="63">
        <v>0.14000000000000001</v>
      </c>
      <c r="I50" s="62">
        <v>4500</v>
      </c>
      <c r="J50" s="63">
        <v>0.34</v>
      </c>
      <c r="K50" s="62">
        <v>2400</v>
      </c>
      <c r="L50" s="62">
        <v>4700</v>
      </c>
      <c r="M50" s="63">
        <v>0.61</v>
      </c>
      <c r="N50" s="62">
        <v>1100</v>
      </c>
      <c r="O50" s="64">
        <v>100</v>
      </c>
      <c r="P50" s="62">
        <v>2200</v>
      </c>
      <c r="Q50" s="62">
        <v>1100</v>
      </c>
      <c r="R50" s="64">
        <v>500</v>
      </c>
      <c r="S50" s="65">
        <v>0.38100000000000001</v>
      </c>
      <c r="T50" s="65">
        <v>0.17</v>
      </c>
      <c r="U50" s="65">
        <v>0.48499999999999999</v>
      </c>
      <c r="V50" s="65">
        <v>0.38900000000000001</v>
      </c>
      <c r="W50" s="65">
        <v>0.11799999999999999</v>
      </c>
      <c r="X50" s="65">
        <v>7.8E-2</v>
      </c>
      <c r="Y50" s="65">
        <v>0.16900000000000001</v>
      </c>
      <c r="Z50" s="65">
        <v>9.8000000000000004E-2</v>
      </c>
      <c r="AA50" s="63">
        <v>0.69</v>
      </c>
      <c r="AB50" s="66">
        <v>47363000</v>
      </c>
      <c r="AC50" s="62">
        <v>1700</v>
      </c>
      <c r="AD50" s="63">
        <v>0.19</v>
      </c>
      <c r="AE50" s="63">
        <v>0.28999999999999998</v>
      </c>
      <c r="AF50" s="63">
        <v>0.52</v>
      </c>
      <c r="AG50" s="62">
        <v>1700</v>
      </c>
      <c r="AH50" s="64">
        <v>50600</v>
      </c>
      <c r="AI50" s="67"/>
    </row>
    <row r="51" spans="1:35" ht="15.75" customHeight="1">
      <c r="A51" s="61" t="s">
        <v>355</v>
      </c>
      <c r="B51" s="62">
        <v>3900</v>
      </c>
      <c r="C51" s="62">
        <v>1600</v>
      </c>
      <c r="D51" s="63">
        <v>0.59</v>
      </c>
      <c r="E51" s="64" t="s">
        <v>246</v>
      </c>
      <c r="F51" s="64" t="s">
        <v>246</v>
      </c>
      <c r="G51" s="64">
        <v>300</v>
      </c>
      <c r="H51" s="63">
        <v>7.0000000000000007E-2</v>
      </c>
      <c r="I51" s="64">
        <v>100</v>
      </c>
      <c r="J51" s="63">
        <v>0.02</v>
      </c>
      <c r="K51" s="64">
        <v>900</v>
      </c>
      <c r="L51" s="62">
        <v>2000</v>
      </c>
      <c r="M51" s="63">
        <v>0.82</v>
      </c>
      <c r="N51" s="64">
        <v>300</v>
      </c>
      <c r="O51" s="64">
        <v>0</v>
      </c>
      <c r="P51" s="64" t="s">
        <v>246</v>
      </c>
      <c r="Q51" s="64" t="s">
        <v>246</v>
      </c>
      <c r="R51" s="64">
        <v>100</v>
      </c>
      <c r="S51" s="65">
        <v>0.38100000000000001</v>
      </c>
      <c r="T51" s="65">
        <v>0.17</v>
      </c>
      <c r="U51" s="65">
        <v>0.48499999999999999</v>
      </c>
      <c r="V51" s="65">
        <v>0.38900000000000001</v>
      </c>
      <c r="W51" s="65">
        <v>0.11799999999999999</v>
      </c>
      <c r="X51" s="65">
        <v>7.8E-2</v>
      </c>
      <c r="Y51" s="65">
        <v>0.16900000000000001</v>
      </c>
      <c r="Z51" s="65">
        <v>9.8000000000000004E-2</v>
      </c>
      <c r="AA51" s="63">
        <v>0.79</v>
      </c>
      <c r="AB51" s="66">
        <v>13420000</v>
      </c>
      <c r="AC51" s="62">
        <v>6900</v>
      </c>
      <c r="AD51" s="63">
        <v>0</v>
      </c>
      <c r="AE51" s="63">
        <v>0</v>
      </c>
      <c r="AF51" s="63">
        <v>0</v>
      </c>
      <c r="AG51" s="64" t="s">
        <v>246</v>
      </c>
      <c r="AH51" s="64"/>
      <c r="AI51" s="67"/>
    </row>
    <row r="52" spans="1:35" ht="15.75" customHeight="1">
      <c r="A52" s="61" t="s">
        <v>267</v>
      </c>
      <c r="B52" s="62">
        <v>113200</v>
      </c>
      <c r="C52" s="62">
        <v>46300</v>
      </c>
      <c r="D52" s="63">
        <v>0.66</v>
      </c>
      <c r="E52" s="64">
        <v>7</v>
      </c>
      <c r="F52" s="64">
        <v>10</v>
      </c>
      <c r="G52" s="62">
        <v>10500</v>
      </c>
      <c r="H52" s="63">
        <v>0.09</v>
      </c>
      <c r="I52" s="62">
        <v>24600</v>
      </c>
      <c r="J52" s="63">
        <v>0.22</v>
      </c>
      <c r="K52" s="62">
        <v>22700</v>
      </c>
      <c r="L52" s="62">
        <v>49300</v>
      </c>
      <c r="M52" s="63">
        <v>0.72</v>
      </c>
      <c r="N52" s="62">
        <v>6300</v>
      </c>
      <c r="O52" s="64">
        <v>800</v>
      </c>
      <c r="P52" s="62">
        <v>37400</v>
      </c>
      <c r="Q52" s="62">
        <v>18400</v>
      </c>
      <c r="R52" s="62">
        <v>3700</v>
      </c>
      <c r="S52" s="65">
        <v>0.38100000000000001</v>
      </c>
      <c r="T52" s="65">
        <v>0.17</v>
      </c>
      <c r="U52" s="65">
        <v>0.48499999999999999</v>
      </c>
      <c r="V52" s="65">
        <v>0.38900000000000001</v>
      </c>
      <c r="W52" s="65">
        <v>0.11799999999999999</v>
      </c>
      <c r="X52" s="65">
        <v>7.8E-2</v>
      </c>
      <c r="Y52" s="65">
        <v>0.16900000000000001</v>
      </c>
      <c r="Z52" s="65">
        <v>9.8000000000000004E-2</v>
      </c>
      <c r="AA52" s="63">
        <v>0.73</v>
      </c>
      <c r="AB52" s="66">
        <v>380256000</v>
      </c>
      <c r="AC52" s="64" t="s">
        <v>246</v>
      </c>
      <c r="AD52" s="63">
        <v>0.39</v>
      </c>
      <c r="AE52" s="63">
        <v>0.47</v>
      </c>
      <c r="AF52" s="63">
        <v>0.14000000000000001</v>
      </c>
      <c r="AG52" s="62">
        <v>13900</v>
      </c>
      <c r="AH52" s="64">
        <v>55800</v>
      </c>
      <c r="AI52" s="67"/>
    </row>
    <row r="53" spans="1:35" ht="15.75" customHeight="1">
      <c r="A53" s="61" t="s">
        <v>291</v>
      </c>
      <c r="B53" s="62">
        <v>123500</v>
      </c>
      <c r="C53" s="62">
        <v>52800</v>
      </c>
      <c r="D53" s="63">
        <v>0.7</v>
      </c>
      <c r="E53" s="64">
        <v>7</v>
      </c>
      <c r="F53" s="64">
        <v>10</v>
      </c>
      <c r="G53" s="62">
        <v>16300</v>
      </c>
      <c r="H53" s="63">
        <v>0.13</v>
      </c>
      <c r="I53" s="62">
        <v>35300</v>
      </c>
      <c r="J53" s="63">
        <v>0.28999999999999998</v>
      </c>
      <c r="K53" s="62">
        <v>21400</v>
      </c>
      <c r="L53" s="62">
        <v>47300</v>
      </c>
      <c r="M53" s="63">
        <v>0.65</v>
      </c>
      <c r="N53" s="62">
        <v>20800</v>
      </c>
      <c r="O53" s="62">
        <v>2600</v>
      </c>
      <c r="P53" s="62">
        <v>77000</v>
      </c>
      <c r="Q53" s="62">
        <v>37900</v>
      </c>
      <c r="R53" s="62">
        <v>4200</v>
      </c>
      <c r="S53" s="65">
        <v>0.38100000000000001</v>
      </c>
      <c r="T53" s="65">
        <v>0.17</v>
      </c>
      <c r="U53" s="65">
        <v>0.48499999999999999</v>
      </c>
      <c r="V53" s="65">
        <v>0.38900000000000001</v>
      </c>
      <c r="W53" s="65">
        <v>0.11799999999999999</v>
      </c>
      <c r="X53" s="65">
        <v>7.8E-2</v>
      </c>
      <c r="Y53" s="65">
        <v>0.16900000000000001</v>
      </c>
      <c r="Z53" s="65">
        <v>9.8000000000000004E-2</v>
      </c>
      <c r="AA53" s="63">
        <v>0.65</v>
      </c>
      <c r="AB53" s="66">
        <v>413235000</v>
      </c>
      <c r="AC53" s="62">
        <v>16000</v>
      </c>
      <c r="AD53" s="63">
        <v>0.55000000000000004</v>
      </c>
      <c r="AE53" s="63">
        <v>0.4</v>
      </c>
      <c r="AF53" s="63">
        <v>0.05</v>
      </c>
      <c r="AG53" s="62">
        <v>13200</v>
      </c>
      <c r="AH53" s="64">
        <v>52800</v>
      </c>
      <c r="AI53" s="67"/>
    </row>
    <row r="54" spans="1:35" ht="15.75" customHeight="1">
      <c r="A54" s="61" t="s">
        <v>296</v>
      </c>
      <c r="B54" s="62">
        <v>28900</v>
      </c>
      <c r="C54" s="62">
        <v>13600</v>
      </c>
      <c r="D54" s="63">
        <v>0.66</v>
      </c>
      <c r="E54" s="64">
        <v>3</v>
      </c>
      <c r="F54" s="64">
        <v>5</v>
      </c>
      <c r="G54" s="62">
        <v>2300</v>
      </c>
      <c r="H54" s="63">
        <v>0.08</v>
      </c>
      <c r="I54" s="62">
        <v>7000</v>
      </c>
      <c r="J54" s="63">
        <v>0.24</v>
      </c>
      <c r="K54" s="62">
        <v>6200</v>
      </c>
      <c r="L54" s="62">
        <v>11500</v>
      </c>
      <c r="M54" s="63">
        <v>0.68</v>
      </c>
      <c r="N54" s="62">
        <v>1400</v>
      </c>
      <c r="O54" s="64">
        <v>200</v>
      </c>
      <c r="P54" s="62">
        <v>17900</v>
      </c>
      <c r="Q54" s="62">
        <v>8800</v>
      </c>
      <c r="R54" s="62">
        <v>1100</v>
      </c>
      <c r="S54" s="65">
        <v>0.38100000000000001</v>
      </c>
      <c r="T54" s="65">
        <v>0.17</v>
      </c>
      <c r="U54" s="65">
        <v>0.48499999999999999</v>
      </c>
      <c r="V54" s="65">
        <v>0.38900000000000001</v>
      </c>
      <c r="W54" s="65">
        <v>0.11799999999999999</v>
      </c>
      <c r="X54" s="65">
        <v>7.8E-2</v>
      </c>
      <c r="Y54" s="65">
        <v>0.16900000000000001</v>
      </c>
      <c r="Z54" s="65">
        <v>9.8000000000000004E-2</v>
      </c>
      <c r="AA54" s="63">
        <v>0.56999999999999995</v>
      </c>
      <c r="AB54" s="66">
        <v>67504000</v>
      </c>
      <c r="AC54" s="62">
        <v>6600</v>
      </c>
      <c r="AD54" s="63">
        <v>0.15</v>
      </c>
      <c r="AE54" s="63">
        <v>0.54</v>
      </c>
      <c r="AF54" s="63">
        <v>0.31</v>
      </c>
      <c r="AG54" s="62">
        <v>3000</v>
      </c>
      <c r="AH54" s="64">
        <v>38200</v>
      </c>
      <c r="AI54" s="67"/>
    </row>
    <row r="55" spans="1:35" ht="15.75" customHeight="1">
      <c r="A55" s="61" t="s">
        <v>277</v>
      </c>
      <c r="B55" s="62">
        <v>58700</v>
      </c>
      <c r="C55" s="62">
        <v>27300</v>
      </c>
      <c r="D55" s="63">
        <v>0.71</v>
      </c>
      <c r="E55" s="64">
        <v>3</v>
      </c>
      <c r="F55" s="64">
        <v>5</v>
      </c>
      <c r="G55" s="62">
        <v>6300</v>
      </c>
      <c r="H55" s="63">
        <v>0.11</v>
      </c>
      <c r="I55" s="62">
        <v>14900</v>
      </c>
      <c r="J55" s="63">
        <v>0.25</v>
      </c>
      <c r="K55" s="62">
        <v>11600</v>
      </c>
      <c r="L55" s="62">
        <v>25600</v>
      </c>
      <c r="M55" s="63">
        <v>0.69</v>
      </c>
      <c r="N55" s="62">
        <v>5700</v>
      </c>
      <c r="O55" s="64">
        <v>400</v>
      </c>
      <c r="P55" s="62">
        <v>36600</v>
      </c>
      <c r="Q55" s="62">
        <v>18000</v>
      </c>
      <c r="R55" s="62">
        <v>2200</v>
      </c>
      <c r="S55" s="65">
        <v>0.38100000000000001</v>
      </c>
      <c r="T55" s="65">
        <v>0.17</v>
      </c>
      <c r="U55" s="65">
        <v>0.48499999999999999</v>
      </c>
      <c r="V55" s="65">
        <v>0.38900000000000001</v>
      </c>
      <c r="W55" s="65">
        <v>0.11799999999999999</v>
      </c>
      <c r="X55" s="65">
        <v>7.8E-2</v>
      </c>
      <c r="Y55" s="65">
        <v>0.16900000000000001</v>
      </c>
      <c r="Z55" s="65">
        <v>9.8000000000000004E-2</v>
      </c>
      <c r="AA55" s="63">
        <v>0.71</v>
      </c>
      <c r="AB55" s="66">
        <v>144693000</v>
      </c>
      <c r="AC55" s="62">
        <v>8800</v>
      </c>
      <c r="AD55" s="63">
        <v>0.51</v>
      </c>
      <c r="AE55" s="63">
        <v>0.35</v>
      </c>
      <c r="AF55" s="63">
        <v>0.14000000000000001</v>
      </c>
      <c r="AG55" s="62">
        <v>5900</v>
      </c>
      <c r="AH55" s="64">
        <v>48500</v>
      </c>
      <c r="AI55" s="67"/>
    </row>
    <row r="56" spans="1:35" ht="15.75" customHeight="1">
      <c r="A56" s="61" t="s">
        <v>255</v>
      </c>
      <c r="B56" s="62">
        <v>4400</v>
      </c>
      <c r="C56" s="62">
        <v>2500</v>
      </c>
      <c r="D56" s="63">
        <v>0.75</v>
      </c>
      <c r="E56" s="64">
        <v>1</v>
      </c>
      <c r="F56" s="64">
        <v>2</v>
      </c>
      <c r="G56" s="64">
        <v>800</v>
      </c>
      <c r="H56" s="63">
        <v>0.19</v>
      </c>
      <c r="I56" s="62">
        <v>1400</v>
      </c>
      <c r="J56" s="63">
        <v>0.31</v>
      </c>
      <c r="K56" s="64">
        <v>700</v>
      </c>
      <c r="L56" s="62">
        <v>1500</v>
      </c>
      <c r="M56" s="63">
        <v>0.54</v>
      </c>
      <c r="N56" s="64">
        <v>900</v>
      </c>
      <c r="O56" s="64">
        <v>100</v>
      </c>
      <c r="P56" s="62">
        <v>3200</v>
      </c>
      <c r="Q56" s="62">
        <v>1600</v>
      </c>
      <c r="R56" s="64">
        <v>200</v>
      </c>
      <c r="S56" s="65">
        <v>0.38100000000000001</v>
      </c>
      <c r="T56" s="65">
        <v>0.17</v>
      </c>
      <c r="U56" s="65">
        <v>0.48499999999999999</v>
      </c>
      <c r="V56" s="65">
        <v>0.38900000000000001</v>
      </c>
      <c r="W56" s="65">
        <v>0.11799999999999999</v>
      </c>
      <c r="X56" s="65">
        <v>7.8E-2</v>
      </c>
      <c r="Y56" s="65">
        <v>0.16900000000000001</v>
      </c>
      <c r="Z56" s="65">
        <v>9.8000000000000004E-2</v>
      </c>
      <c r="AA56" s="63">
        <v>0.64</v>
      </c>
      <c r="AB56" s="66">
        <v>12657000</v>
      </c>
      <c r="AC56" s="62">
        <v>8100</v>
      </c>
      <c r="AD56" s="63">
        <v>0.12</v>
      </c>
      <c r="AE56" s="63">
        <v>0.51</v>
      </c>
      <c r="AF56" s="63">
        <v>0.37</v>
      </c>
      <c r="AG56" s="64">
        <v>600</v>
      </c>
      <c r="AH56" s="64">
        <v>52800</v>
      </c>
      <c r="AI56" s="67"/>
    </row>
    <row r="57" spans="1:35" ht="42.75" customHeight="1">
      <c r="A57" s="61" t="s">
        <v>356</v>
      </c>
      <c r="B57" s="64" t="s">
        <v>375</v>
      </c>
      <c r="C57" s="64" t="s">
        <v>376</v>
      </c>
      <c r="D57" s="63">
        <v>0.68</v>
      </c>
      <c r="E57" s="64">
        <v>7</v>
      </c>
      <c r="F57" s="64">
        <v>10</v>
      </c>
      <c r="G57" s="62">
        <v>600700</v>
      </c>
      <c r="H57" s="63">
        <v>0.11</v>
      </c>
      <c r="I57" s="64" t="s">
        <v>377</v>
      </c>
      <c r="J57" s="63">
        <v>0.23</v>
      </c>
      <c r="K57" s="64" t="s">
        <v>378</v>
      </c>
      <c r="L57" s="64" t="s">
        <v>376</v>
      </c>
      <c r="M57" s="63">
        <v>0.7</v>
      </c>
      <c r="N57" s="62">
        <v>550000</v>
      </c>
      <c r="O57" s="62">
        <v>86100</v>
      </c>
      <c r="P57" s="64" t="s">
        <v>379</v>
      </c>
      <c r="Q57" s="64" t="s">
        <v>380</v>
      </c>
      <c r="R57" s="62">
        <v>177100</v>
      </c>
      <c r="S57" s="65">
        <v>0.38100000000000001</v>
      </c>
      <c r="T57" s="65">
        <v>0.17</v>
      </c>
      <c r="U57" s="65">
        <v>0.48499999999999999</v>
      </c>
      <c r="V57" s="65">
        <v>0.38900000000000001</v>
      </c>
      <c r="W57" s="65">
        <v>0.11799999999999999</v>
      </c>
      <c r="X57" s="65">
        <v>7.8E-2</v>
      </c>
      <c r="Y57" s="65">
        <v>0.16900000000000001</v>
      </c>
      <c r="Z57" s="65">
        <v>9.8000000000000004E-2</v>
      </c>
      <c r="AA57" s="63">
        <v>0.69</v>
      </c>
      <c r="AB57" s="64" t="s">
        <v>381</v>
      </c>
      <c r="AC57" s="64">
        <v>584900</v>
      </c>
      <c r="AD57" s="63">
        <v>0.53</v>
      </c>
      <c r="AE57" s="63">
        <v>0.33</v>
      </c>
      <c r="AF57" s="63">
        <v>0.12</v>
      </c>
      <c r="AG57" s="62">
        <v>399000</v>
      </c>
      <c r="AH57" s="64">
        <v>47300</v>
      </c>
      <c r="AI57" s="67"/>
    </row>
    <row r="58" spans="1:35" ht="261.75" customHeight="1">
      <c r="A58" s="68" t="s">
        <v>382</v>
      </c>
      <c r="B58" s="69" t="s">
        <v>383</v>
      </c>
      <c r="C58" s="69" t="s">
        <v>384</v>
      </c>
      <c r="D58" s="69" t="s">
        <v>383</v>
      </c>
      <c r="E58" s="69" t="s">
        <v>385</v>
      </c>
      <c r="F58" s="69" t="s">
        <v>385</v>
      </c>
      <c r="G58" s="69" t="s">
        <v>383</v>
      </c>
      <c r="H58" s="69" t="s">
        <v>383</v>
      </c>
      <c r="I58" s="69" t="s">
        <v>383</v>
      </c>
      <c r="J58" s="69" t="s">
        <v>383</v>
      </c>
      <c r="K58" s="69" t="s">
        <v>383</v>
      </c>
      <c r="L58" s="69" t="s">
        <v>383</v>
      </c>
      <c r="M58" s="69" t="s">
        <v>383</v>
      </c>
      <c r="N58" s="69" t="s">
        <v>386</v>
      </c>
      <c r="O58" s="69" t="s">
        <v>386</v>
      </c>
      <c r="P58" s="69" t="s">
        <v>387</v>
      </c>
      <c r="Q58" s="69"/>
      <c r="R58" s="69" t="s">
        <v>388</v>
      </c>
      <c r="S58" s="69" t="s">
        <v>389</v>
      </c>
      <c r="T58" s="69"/>
      <c r="U58" s="69"/>
      <c r="V58" s="69"/>
      <c r="W58" s="69"/>
      <c r="X58" s="69"/>
      <c r="Y58" s="69"/>
      <c r="Z58" s="69"/>
      <c r="AA58" s="69" t="s">
        <v>383</v>
      </c>
      <c r="AB58" s="69" t="s">
        <v>390</v>
      </c>
      <c r="AC58" s="69" t="s">
        <v>391</v>
      </c>
      <c r="AD58" s="69" t="s">
        <v>391</v>
      </c>
      <c r="AE58" s="69" t="s">
        <v>391</v>
      </c>
      <c r="AF58" s="69" t="s">
        <v>391</v>
      </c>
      <c r="AG58" s="69" t="s">
        <v>392</v>
      </c>
      <c r="AH58" s="69" t="s">
        <v>393</v>
      </c>
      <c r="AI58" s="70"/>
    </row>
    <row r="59" spans="1:35" ht="15.75" customHeight="1">
      <c r="A59" s="71" t="s">
        <v>394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67"/>
    </row>
    <row r="60" spans="1:35" ht="15.75" customHeight="1">
      <c r="A60" s="67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67"/>
    </row>
    <row r="61" spans="1:35" ht="15.75" customHeight="1">
      <c r="A61" s="67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67"/>
    </row>
    <row r="62" spans="1:35" ht="15.75" customHeight="1">
      <c r="A62" s="67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67"/>
    </row>
    <row r="63" spans="1:35" ht="15.75" customHeight="1">
      <c r="A63" s="67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67"/>
    </row>
    <row r="64" spans="1:35" ht="15.75" customHeight="1">
      <c r="A64" s="67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67"/>
    </row>
    <row r="65" spans="1:35" ht="15.75" customHeight="1">
      <c r="A65" s="67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67"/>
    </row>
    <row r="66" spans="1:35" ht="15.75" customHeight="1">
      <c r="A66" s="67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67"/>
    </row>
    <row r="67" spans="1:35" ht="15.75" customHeight="1">
      <c r="A67" s="67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67"/>
    </row>
    <row r="68" spans="1:35" ht="15.75" customHeight="1">
      <c r="A68" s="67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67"/>
    </row>
    <row r="69" spans="1:35" ht="15.75" customHeight="1">
      <c r="A69" s="67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67"/>
    </row>
    <row r="70" spans="1:35" ht="15.75" customHeight="1">
      <c r="A70" s="67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67"/>
    </row>
    <row r="71" spans="1:35" ht="15.75" customHeight="1">
      <c r="A71" s="67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67"/>
    </row>
    <row r="72" spans="1:35" ht="15.75" customHeight="1">
      <c r="A72" s="67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67"/>
    </row>
    <row r="73" spans="1:35" ht="15.75" customHeight="1">
      <c r="A73" s="67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67"/>
    </row>
    <row r="74" spans="1:35" ht="15.75" customHeight="1">
      <c r="A74" s="67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67"/>
    </row>
    <row r="75" spans="1:35" ht="15.75" customHeight="1">
      <c r="A75" s="67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67"/>
    </row>
    <row r="76" spans="1:35" ht="15.75" customHeight="1">
      <c r="A76" s="67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67"/>
    </row>
    <row r="77" spans="1:35" ht="15.75" customHeight="1">
      <c r="A77" s="67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67"/>
    </row>
    <row r="78" spans="1:35" ht="15.75" customHeight="1">
      <c r="A78" s="67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67"/>
    </row>
    <row r="79" spans="1:35" ht="15.75" customHeight="1">
      <c r="A79" s="67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67"/>
    </row>
    <row r="80" spans="1:35" ht="15.75" customHeight="1">
      <c r="A80" s="67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67"/>
    </row>
    <row r="81" spans="1:35" ht="15.75" customHeight="1">
      <c r="A81" s="67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67"/>
    </row>
    <row r="82" spans="1:35" ht="15.75" customHeight="1">
      <c r="A82" s="67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67"/>
    </row>
    <row r="83" spans="1:35" ht="15.75" customHeight="1">
      <c r="A83" s="67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67"/>
    </row>
    <row r="84" spans="1:35" ht="15.75" customHeight="1">
      <c r="A84" s="67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67"/>
    </row>
    <row r="85" spans="1:35" ht="15.75" customHeight="1">
      <c r="A85" s="67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67"/>
    </row>
    <row r="86" spans="1:35" ht="15.75" customHeight="1">
      <c r="A86" s="67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67"/>
    </row>
    <row r="87" spans="1:35" ht="15.75" customHeight="1">
      <c r="A87" s="67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67"/>
    </row>
    <row r="88" spans="1:35" ht="15.75" customHeight="1">
      <c r="A88" s="67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67"/>
    </row>
    <row r="89" spans="1:35" ht="15.75" customHeight="1">
      <c r="A89" s="67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67"/>
    </row>
    <row r="90" spans="1:35" ht="15.75" customHeight="1">
      <c r="A90" s="67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67"/>
    </row>
    <row r="91" spans="1:35" ht="15.75" customHeight="1">
      <c r="A91" s="67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67"/>
    </row>
    <row r="92" spans="1:35" ht="15.75" customHeight="1">
      <c r="A92" s="67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67"/>
    </row>
    <row r="93" spans="1:35" ht="15.75" customHeight="1">
      <c r="A93" s="67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67"/>
    </row>
    <row r="94" spans="1:35" ht="15.75" customHeight="1">
      <c r="A94" s="67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67"/>
    </row>
    <row r="95" spans="1:35" ht="15.75" customHeight="1">
      <c r="A95" s="67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67"/>
    </row>
    <row r="96" spans="1:35" ht="15.75" customHeight="1">
      <c r="A96" s="67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67"/>
    </row>
    <row r="97" spans="1:35" ht="15.75" customHeight="1">
      <c r="A97" s="67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67"/>
    </row>
    <row r="98" spans="1:35" ht="15.75" customHeight="1">
      <c r="A98" s="67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67"/>
    </row>
    <row r="99" spans="1:35" ht="15.75" customHeight="1">
      <c r="A99" s="67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67"/>
    </row>
    <row r="100" spans="1:35" ht="15.75" customHeight="1">
      <c r="A100" s="67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67"/>
    </row>
    <row r="101" spans="1:35" ht="15.75" customHeight="1">
      <c r="A101" s="67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67"/>
    </row>
    <row r="102" spans="1:35" ht="15.75" customHeight="1">
      <c r="A102" s="67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67"/>
    </row>
    <row r="103" spans="1:35" ht="15.75" customHeight="1">
      <c r="A103" s="67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67"/>
    </row>
    <row r="104" spans="1:35" ht="15.75" customHeight="1">
      <c r="A104" s="67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67"/>
    </row>
    <row r="105" spans="1:35" ht="15.75" customHeight="1">
      <c r="A105" s="67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67"/>
    </row>
    <row r="106" spans="1:35" ht="15.75" customHeight="1">
      <c r="A106" s="67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67"/>
    </row>
    <row r="107" spans="1:35" ht="15.75" customHeight="1">
      <c r="A107" s="67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67"/>
    </row>
    <row r="108" spans="1:35" ht="15.75" customHeight="1">
      <c r="A108" s="67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67"/>
    </row>
    <row r="109" spans="1:35" ht="15.75" customHeight="1">
      <c r="A109" s="67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67"/>
    </row>
    <row r="110" spans="1:35" ht="15.75" customHeight="1">
      <c r="A110" s="67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67"/>
    </row>
    <row r="111" spans="1:35" ht="15.75" customHeight="1">
      <c r="A111" s="67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67"/>
    </row>
    <row r="112" spans="1:35" ht="15.75" customHeight="1">
      <c r="A112" s="67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67"/>
    </row>
    <row r="113" spans="1:35" ht="15.75" customHeight="1">
      <c r="A113" s="67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67"/>
    </row>
    <row r="114" spans="1:35" ht="15.75" customHeight="1">
      <c r="A114" s="67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67"/>
    </row>
    <row r="115" spans="1:35" ht="15.75" customHeight="1">
      <c r="A115" s="67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67"/>
    </row>
    <row r="116" spans="1:35" ht="15.75" customHeight="1">
      <c r="A116" s="67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67"/>
    </row>
    <row r="117" spans="1:35" ht="15.75" customHeight="1">
      <c r="A117" s="67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67"/>
    </row>
    <row r="118" spans="1:35" ht="15.75" customHeight="1">
      <c r="A118" s="67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67"/>
    </row>
    <row r="119" spans="1:35" ht="15.75" customHeight="1">
      <c r="A119" s="67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67"/>
    </row>
    <row r="120" spans="1:35" ht="15.75" customHeight="1">
      <c r="A120" s="67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67"/>
    </row>
    <row r="121" spans="1:35" ht="15.75" customHeight="1">
      <c r="A121" s="67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67"/>
    </row>
    <row r="122" spans="1:35" ht="15.75" customHeight="1">
      <c r="A122" s="67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67"/>
    </row>
    <row r="123" spans="1:35" ht="15.75" customHeight="1">
      <c r="A123" s="67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67"/>
    </row>
    <row r="124" spans="1:35" ht="15.75" customHeight="1">
      <c r="A124" s="67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67"/>
    </row>
    <row r="125" spans="1:35" ht="15.75" customHeight="1">
      <c r="A125" s="67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67"/>
    </row>
    <row r="126" spans="1:35" ht="15.75" customHeight="1">
      <c r="A126" s="67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67"/>
    </row>
    <row r="127" spans="1:35" ht="15.75" customHeight="1">
      <c r="A127" s="67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67"/>
    </row>
    <row r="128" spans="1:35" ht="15.75" customHeight="1">
      <c r="A128" s="67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67"/>
    </row>
    <row r="129" spans="1:35" ht="15.75" customHeight="1">
      <c r="A129" s="67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67"/>
    </row>
    <row r="130" spans="1:35" ht="15.75" customHeight="1">
      <c r="A130" s="67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67"/>
    </row>
    <row r="131" spans="1:35" ht="15.75" customHeight="1">
      <c r="A131" s="67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67"/>
    </row>
    <row r="132" spans="1:35" ht="15.75" customHeight="1">
      <c r="A132" s="67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67"/>
    </row>
    <row r="133" spans="1:35" ht="15.75" customHeight="1">
      <c r="A133" s="67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67"/>
    </row>
    <row r="134" spans="1:35" ht="15.75" customHeight="1">
      <c r="A134" s="67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67"/>
    </row>
    <row r="135" spans="1:35" ht="15.75" customHeight="1">
      <c r="A135" s="67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67"/>
    </row>
    <row r="136" spans="1:35" ht="15.75" customHeight="1">
      <c r="A136" s="67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67"/>
    </row>
    <row r="137" spans="1:35" ht="15.75" customHeight="1">
      <c r="A137" s="67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67"/>
    </row>
    <row r="138" spans="1:35" ht="15.75" customHeight="1">
      <c r="A138" s="67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67"/>
    </row>
    <row r="139" spans="1:35" ht="15.75" customHeight="1">
      <c r="A139" s="67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67"/>
    </row>
    <row r="140" spans="1:35" ht="15.75" customHeight="1">
      <c r="A140" s="67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67"/>
    </row>
    <row r="141" spans="1:35" ht="15.75" customHeight="1">
      <c r="A141" s="67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67"/>
    </row>
    <row r="142" spans="1:35" ht="15.75" customHeight="1">
      <c r="A142" s="67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67"/>
    </row>
    <row r="143" spans="1:35" ht="15.75" customHeight="1">
      <c r="A143" s="67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67"/>
    </row>
    <row r="144" spans="1:35" ht="15.75" customHeight="1">
      <c r="A144" s="67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67"/>
    </row>
    <row r="145" spans="1:35" ht="15.75" customHeight="1">
      <c r="A145" s="67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67"/>
    </row>
    <row r="146" spans="1:35" ht="15.75" customHeight="1">
      <c r="A146" s="67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67"/>
    </row>
    <row r="147" spans="1:35" ht="15.75" customHeight="1">
      <c r="A147" s="67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67"/>
    </row>
    <row r="148" spans="1:35" ht="15.75" customHeight="1">
      <c r="A148" s="67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67"/>
    </row>
    <row r="149" spans="1:35" ht="15.75" customHeight="1">
      <c r="A149" s="67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67"/>
    </row>
    <row r="150" spans="1:35" ht="15.75" customHeight="1">
      <c r="A150" s="67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67"/>
    </row>
    <row r="151" spans="1:35" ht="15.75" customHeight="1">
      <c r="A151" s="67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67"/>
    </row>
    <row r="152" spans="1:35" ht="15.75" customHeight="1">
      <c r="A152" s="67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67"/>
    </row>
    <row r="153" spans="1:35" ht="15.75" customHeight="1">
      <c r="A153" s="67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67"/>
    </row>
    <row r="154" spans="1:35" ht="15.75" customHeight="1">
      <c r="A154" s="67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67"/>
    </row>
    <row r="155" spans="1:35" ht="15.75" customHeight="1">
      <c r="A155" s="67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67"/>
    </row>
    <row r="156" spans="1:35" ht="15.75" customHeight="1">
      <c r="A156" s="67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67"/>
    </row>
    <row r="157" spans="1:35" ht="15.75" customHeight="1">
      <c r="A157" s="67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67"/>
    </row>
    <row r="158" spans="1:35" ht="15.75" customHeight="1">
      <c r="A158" s="67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67"/>
    </row>
    <row r="159" spans="1:35" ht="15.75" customHeight="1">
      <c r="A159" s="67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67"/>
    </row>
    <row r="160" spans="1:35" ht="15.75" customHeight="1">
      <c r="A160" s="67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67"/>
    </row>
    <row r="161" spans="1:35" ht="15.75" customHeight="1">
      <c r="A161" s="67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67"/>
    </row>
    <row r="162" spans="1:35" ht="15.75" customHeight="1">
      <c r="A162" s="67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67"/>
    </row>
    <row r="163" spans="1:35" ht="15.75" customHeight="1">
      <c r="A163" s="67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67"/>
    </row>
    <row r="164" spans="1:35" ht="15.75" customHeight="1">
      <c r="A164" s="67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67"/>
    </row>
    <row r="165" spans="1:35" ht="15.75" customHeight="1">
      <c r="A165" s="67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67"/>
    </row>
    <row r="166" spans="1:35" ht="15.75" customHeight="1">
      <c r="A166" s="67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67"/>
    </row>
    <row r="167" spans="1:35" ht="15.75" customHeight="1">
      <c r="A167" s="67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67"/>
    </row>
    <row r="168" spans="1:35" ht="15.75" customHeight="1">
      <c r="A168" s="67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67"/>
    </row>
    <row r="169" spans="1:35" ht="15.75" customHeight="1">
      <c r="A169" s="67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67"/>
    </row>
    <row r="170" spans="1:35" ht="15.75" customHeight="1">
      <c r="A170" s="67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67"/>
    </row>
    <row r="171" spans="1:35" ht="15.75" customHeight="1">
      <c r="A171" s="67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67"/>
    </row>
    <row r="172" spans="1:35" ht="15.75" customHeight="1">
      <c r="A172" s="67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67"/>
    </row>
    <row r="173" spans="1:35" ht="15.75" customHeight="1">
      <c r="A173" s="67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67"/>
    </row>
    <row r="174" spans="1:35" ht="15.75" customHeight="1">
      <c r="A174" s="67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67"/>
    </row>
    <row r="175" spans="1:35" ht="15.75" customHeight="1">
      <c r="A175" s="67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67"/>
    </row>
    <row r="176" spans="1:35" ht="15.75" customHeight="1">
      <c r="A176" s="67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67"/>
    </row>
    <row r="177" spans="1:35" ht="15.75" customHeight="1">
      <c r="A177" s="67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67"/>
    </row>
    <row r="178" spans="1:35" ht="15.75" customHeight="1">
      <c r="A178" s="67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67"/>
    </row>
    <row r="179" spans="1:35" ht="15.75" customHeight="1">
      <c r="A179" s="67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67"/>
    </row>
    <row r="180" spans="1:35" ht="15.75" customHeight="1">
      <c r="A180" s="67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67"/>
    </row>
    <row r="181" spans="1:35" ht="15.75" customHeight="1">
      <c r="A181" s="67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67"/>
    </row>
    <row r="182" spans="1:35" ht="15.75" customHeight="1">
      <c r="A182" s="67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67"/>
    </row>
    <row r="183" spans="1:35" ht="15.75" customHeight="1">
      <c r="A183" s="67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67"/>
    </row>
    <row r="184" spans="1:35" ht="15.75" customHeight="1">
      <c r="A184" s="67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67"/>
    </row>
    <row r="185" spans="1:35" ht="15.75" customHeight="1">
      <c r="A185" s="67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67"/>
    </row>
    <row r="186" spans="1:35" ht="15.75" customHeight="1">
      <c r="A186" s="67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67"/>
    </row>
    <row r="187" spans="1:35" ht="15.75" customHeight="1">
      <c r="A187" s="67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67"/>
    </row>
    <row r="188" spans="1:35" ht="15.75" customHeight="1">
      <c r="A188" s="67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67"/>
    </row>
    <row r="189" spans="1:35" ht="15.75" customHeight="1">
      <c r="A189" s="67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67"/>
    </row>
    <row r="190" spans="1:35" ht="15.75" customHeight="1">
      <c r="A190" s="67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67"/>
    </row>
    <row r="191" spans="1:35" ht="15.75" customHeight="1">
      <c r="A191" s="67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67"/>
    </row>
    <row r="192" spans="1:35" ht="15.75" customHeight="1">
      <c r="A192" s="67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67"/>
    </row>
    <row r="193" spans="1:35" ht="15.75" customHeight="1">
      <c r="A193" s="67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67"/>
    </row>
    <row r="194" spans="1:35" ht="15.75" customHeight="1">
      <c r="A194" s="67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67"/>
    </row>
    <row r="195" spans="1:35" ht="15.75" customHeight="1">
      <c r="A195" s="67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67"/>
    </row>
    <row r="196" spans="1:35" ht="15.75" customHeight="1">
      <c r="A196" s="67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67"/>
    </row>
    <row r="197" spans="1:35" ht="15.75" customHeight="1">
      <c r="A197" s="67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67"/>
    </row>
    <row r="198" spans="1:35" ht="15.75" customHeight="1">
      <c r="A198" s="67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67"/>
    </row>
    <row r="199" spans="1:35" ht="15.75" customHeight="1">
      <c r="A199" s="67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67"/>
    </row>
    <row r="200" spans="1:35" ht="15.75" customHeight="1">
      <c r="A200" s="67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67"/>
    </row>
    <row r="201" spans="1:35" ht="15.75" customHeight="1">
      <c r="A201" s="67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67"/>
    </row>
    <row r="202" spans="1:35" ht="15.75" customHeight="1">
      <c r="A202" s="67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67"/>
    </row>
    <row r="203" spans="1:35" ht="15.75" customHeight="1">
      <c r="A203" s="67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67"/>
    </row>
    <row r="204" spans="1:35" ht="15.75" customHeight="1">
      <c r="A204" s="67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67"/>
    </row>
    <row r="205" spans="1:35" ht="15.75" customHeight="1">
      <c r="A205" s="67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67"/>
    </row>
    <row r="206" spans="1:35" ht="15.75" customHeight="1">
      <c r="A206" s="67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67"/>
    </row>
    <row r="207" spans="1:35" ht="15.75" customHeight="1">
      <c r="A207" s="67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67"/>
    </row>
    <row r="208" spans="1:35" ht="15.75" customHeight="1">
      <c r="A208" s="67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67"/>
    </row>
    <row r="209" spans="1:35" ht="15.75" customHeight="1">
      <c r="A209" s="67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67"/>
    </row>
    <row r="210" spans="1:35" ht="15.75" customHeight="1">
      <c r="A210" s="67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67"/>
    </row>
    <row r="211" spans="1:35" ht="15.75" customHeight="1">
      <c r="A211" s="67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67"/>
    </row>
    <row r="212" spans="1:35" ht="15.75" customHeight="1">
      <c r="A212" s="67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67"/>
    </row>
    <row r="213" spans="1:35" ht="15.75" customHeight="1">
      <c r="A213" s="67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67"/>
    </row>
    <row r="214" spans="1:35" ht="15.75" customHeight="1">
      <c r="A214" s="67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67"/>
    </row>
    <row r="215" spans="1:35" ht="15.75" customHeight="1">
      <c r="A215" s="67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67"/>
    </row>
    <row r="216" spans="1:35" ht="15.75" customHeight="1">
      <c r="A216" s="67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67"/>
    </row>
    <row r="217" spans="1:35" ht="15.75" customHeight="1">
      <c r="A217" s="67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67"/>
    </row>
    <row r="218" spans="1:35" ht="15.75" customHeight="1">
      <c r="A218" s="67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67"/>
    </row>
    <row r="219" spans="1:35" ht="15.75" customHeight="1">
      <c r="A219" s="67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67"/>
    </row>
    <row r="220" spans="1:35" ht="15.75" customHeight="1">
      <c r="A220" s="67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67"/>
    </row>
    <row r="221" spans="1:35" ht="15.75" customHeight="1">
      <c r="A221" s="67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67"/>
    </row>
    <row r="222" spans="1:35" ht="15.75" customHeight="1">
      <c r="A222" s="67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67"/>
    </row>
    <row r="223" spans="1:35" ht="15.75" customHeight="1">
      <c r="A223" s="67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67"/>
    </row>
    <row r="224" spans="1:35" ht="15.75" customHeight="1">
      <c r="A224" s="67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67"/>
    </row>
    <row r="225" spans="1:35" ht="15.75" customHeight="1">
      <c r="A225" s="67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67"/>
    </row>
    <row r="226" spans="1:35" ht="15.75" customHeight="1">
      <c r="A226" s="67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67"/>
    </row>
    <row r="227" spans="1:35" ht="15.75" customHeight="1">
      <c r="A227" s="67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67"/>
    </row>
    <row r="228" spans="1:35" ht="15.75" customHeight="1">
      <c r="A228" s="67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67"/>
    </row>
    <row r="229" spans="1:35" ht="15.75" customHeight="1">
      <c r="A229" s="67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67"/>
    </row>
    <row r="230" spans="1:35" ht="15.75" customHeight="1">
      <c r="A230" s="67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67"/>
    </row>
    <row r="231" spans="1:35" ht="15.75" customHeight="1">
      <c r="A231" s="67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67"/>
    </row>
    <row r="232" spans="1:35" ht="15.75" customHeight="1">
      <c r="A232" s="67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67"/>
    </row>
    <row r="233" spans="1:35" ht="15.75" customHeight="1">
      <c r="A233" s="67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67"/>
    </row>
    <row r="234" spans="1:35" ht="15.75" customHeight="1">
      <c r="A234" s="67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67"/>
    </row>
    <row r="235" spans="1:35" ht="15.75" customHeight="1">
      <c r="A235" s="67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67"/>
    </row>
    <row r="236" spans="1:35" ht="15.75" customHeight="1">
      <c r="A236" s="67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67"/>
    </row>
    <row r="237" spans="1:35" ht="15.75" customHeight="1">
      <c r="A237" s="67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67"/>
    </row>
    <row r="238" spans="1:35" ht="15.75" customHeight="1">
      <c r="A238" s="67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67"/>
    </row>
    <row r="239" spans="1:35" ht="15.75" customHeight="1">
      <c r="A239" s="67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67"/>
    </row>
    <row r="240" spans="1:35" ht="15.75" customHeight="1">
      <c r="A240" s="67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67"/>
    </row>
    <row r="241" spans="1:35" ht="15.75" customHeight="1">
      <c r="A241" s="67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67"/>
    </row>
    <row r="242" spans="1:35" ht="15.75" customHeight="1">
      <c r="A242" s="67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67"/>
    </row>
    <row r="243" spans="1:35" ht="15.75" customHeight="1">
      <c r="A243" s="67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67"/>
    </row>
    <row r="244" spans="1:35" ht="15.75" customHeight="1">
      <c r="A244" s="67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67"/>
    </row>
    <row r="245" spans="1:35" ht="15.75" customHeight="1">
      <c r="A245" s="67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67"/>
    </row>
    <row r="246" spans="1:35" ht="15.75" customHeight="1">
      <c r="A246" s="67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67"/>
    </row>
    <row r="247" spans="1:35" ht="15.75" customHeight="1">
      <c r="A247" s="67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67"/>
    </row>
    <row r="248" spans="1:35" ht="15.75" customHeight="1">
      <c r="A248" s="67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67"/>
    </row>
    <row r="249" spans="1:35" ht="15.75" customHeight="1">
      <c r="A249" s="67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67"/>
    </row>
    <row r="250" spans="1:35" ht="15.75" customHeight="1">
      <c r="A250" s="67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67"/>
    </row>
    <row r="251" spans="1:35" ht="15.75" customHeight="1">
      <c r="A251" s="67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67"/>
    </row>
    <row r="252" spans="1:35" ht="15.75" customHeight="1">
      <c r="A252" s="67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67"/>
    </row>
    <row r="253" spans="1:35" ht="15.75" customHeight="1">
      <c r="A253" s="67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67"/>
    </row>
    <row r="254" spans="1:35" ht="15.75" customHeight="1">
      <c r="A254" s="67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67"/>
    </row>
    <row r="255" spans="1:35" ht="15.75" customHeight="1">
      <c r="A255" s="67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67"/>
    </row>
    <row r="256" spans="1:35" ht="15.75" customHeight="1">
      <c r="A256" s="67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67"/>
    </row>
    <row r="257" spans="1:35" ht="15.75" customHeight="1">
      <c r="A257" s="67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67"/>
    </row>
    <row r="258" spans="1:35" ht="15.75" customHeight="1">
      <c r="A258" s="67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67"/>
    </row>
    <row r="259" spans="1:35" ht="15.75" customHeight="1">
      <c r="A259" s="67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67"/>
    </row>
    <row r="260" spans="1:35" ht="15.75" customHeight="1">
      <c r="A260" s="67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67"/>
    </row>
    <row r="261" spans="1:35" ht="15.75" customHeight="1">
      <c r="A261" s="67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67"/>
    </row>
    <row r="262" spans="1:35" ht="15.75" customHeight="1">
      <c r="A262" s="67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67"/>
    </row>
    <row r="263" spans="1:35" ht="15.75" customHeight="1">
      <c r="A263" s="67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67"/>
    </row>
    <row r="264" spans="1:35" ht="15.75" customHeight="1">
      <c r="A264" s="67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67"/>
    </row>
    <row r="265" spans="1:35" ht="15.75" customHeight="1">
      <c r="A265" s="67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67"/>
    </row>
    <row r="266" spans="1:35" ht="15.75" customHeight="1">
      <c r="A266" s="67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67"/>
    </row>
    <row r="267" spans="1:35" ht="15.75" customHeight="1">
      <c r="A267" s="67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67"/>
    </row>
    <row r="268" spans="1:35" ht="15.75" customHeight="1">
      <c r="A268" s="67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67"/>
    </row>
    <row r="269" spans="1:35" ht="15.75" customHeight="1">
      <c r="A269" s="67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67"/>
    </row>
    <row r="270" spans="1:35" ht="15.75" customHeight="1">
      <c r="A270" s="67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67"/>
    </row>
    <row r="271" spans="1:35" ht="15.75" customHeight="1">
      <c r="A271" s="67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67"/>
    </row>
    <row r="272" spans="1:35" ht="15.75" customHeight="1">
      <c r="A272" s="67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67"/>
    </row>
    <row r="273" spans="1:35" ht="15.75" customHeight="1">
      <c r="A273" s="67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67"/>
    </row>
    <row r="274" spans="1:35" ht="15.75" customHeight="1">
      <c r="A274" s="67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67"/>
    </row>
    <row r="275" spans="1:35" ht="15.75" customHeight="1">
      <c r="A275" s="67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67"/>
    </row>
    <row r="276" spans="1:35" ht="15.75" customHeight="1">
      <c r="A276" s="67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67"/>
    </row>
    <row r="277" spans="1:35" ht="15.75" customHeight="1">
      <c r="A277" s="67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67"/>
    </row>
    <row r="278" spans="1:35" ht="15.75" customHeight="1">
      <c r="A278" s="67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67"/>
    </row>
    <row r="279" spans="1:35" ht="15.75" customHeight="1">
      <c r="A279" s="67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67"/>
    </row>
    <row r="280" spans="1:35" ht="15.75" customHeight="1">
      <c r="A280" s="67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67"/>
    </row>
    <row r="281" spans="1:35" ht="15.75" customHeight="1">
      <c r="A281" s="67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67"/>
    </row>
    <row r="282" spans="1:35" ht="15.75" customHeight="1">
      <c r="A282" s="67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67"/>
    </row>
    <row r="283" spans="1:35" ht="15.75" customHeight="1">
      <c r="A283" s="67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67"/>
    </row>
    <row r="284" spans="1:35" ht="15.75" customHeight="1">
      <c r="A284" s="67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67"/>
    </row>
    <row r="285" spans="1:35" ht="15.75" customHeight="1">
      <c r="A285" s="67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67"/>
    </row>
    <row r="286" spans="1:35" ht="15.75" customHeight="1">
      <c r="A286" s="67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67"/>
    </row>
    <row r="287" spans="1:35" ht="15.75" customHeight="1">
      <c r="A287" s="67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67"/>
    </row>
    <row r="288" spans="1:35" ht="15.75" customHeight="1">
      <c r="A288" s="67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67"/>
    </row>
    <row r="289" spans="1:35" ht="15.75" customHeight="1">
      <c r="A289" s="67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67"/>
    </row>
    <row r="290" spans="1:35" ht="15.75" customHeight="1">
      <c r="A290" s="67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67"/>
    </row>
    <row r="291" spans="1:35" ht="15.75" customHeight="1">
      <c r="A291" s="67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67"/>
    </row>
    <row r="292" spans="1:35" ht="15.75" customHeight="1">
      <c r="A292" s="67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67"/>
    </row>
    <row r="293" spans="1:35" ht="15.75" customHeight="1">
      <c r="A293" s="67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67"/>
    </row>
    <row r="294" spans="1:35" ht="15.75" customHeight="1">
      <c r="A294" s="67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67"/>
    </row>
    <row r="295" spans="1:35" ht="15.75" customHeight="1">
      <c r="A295" s="67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67"/>
    </row>
    <row r="296" spans="1:35" ht="15.75" customHeight="1">
      <c r="A296" s="67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67"/>
    </row>
    <row r="297" spans="1:35" ht="15.75" customHeight="1">
      <c r="A297" s="67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67"/>
    </row>
    <row r="298" spans="1:35" ht="15.75" customHeight="1">
      <c r="A298" s="67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67"/>
    </row>
    <row r="299" spans="1:35" ht="15.75" customHeight="1">
      <c r="A299" s="67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67"/>
    </row>
    <row r="300" spans="1:35" ht="15.75" customHeight="1">
      <c r="A300" s="67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67"/>
    </row>
    <row r="301" spans="1:35" ht="15.75" customHeight="1">
      <c r="A301" s="67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67"/>
    </row>
    <row r="302" spans="1:35" ht="15.75" customHeight="1">
      <c r="A302" s="67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67"/>
    </row>
    <row r="303" spans="1:35" ht="15.75" customHeight="1">
      <c r="A303" s="67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67"/>
    </row>
    <row r="304" spans="1:35" ht="15.75" customHeight="1">
      <c r="A304" s="67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67"/>
    </row>
    <row r="305" spans="1:35" ht="15.75" customHeight="1">
      <c r="A305" s="67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67"/>
    </row>
    <row r="306" spans="1:35" ht="15.75" customHeight="1">
      <c r="A306" s="67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67"/>
    </row>
    <row r="307" spans="1:35" ht="15.75" customHeight="1">
      <c r="A307" s="67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67"/>
    </row>
    <row r="308" spans="1:35" ht="15.75" customHeight="1">
      <c r="A308" s="67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67"/>
    </row>
    <row r="309" spans="1:35" ht="15.75" customHeight="1">
      <c r="A309" s="67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67"/>
    </row>
    <row r="310" spans="1:35" ht="15.75" customHeight="1">
      <c r="A310" s="67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67"/>
    </row>
    <row r="311" spans="1:35" ht="15.75" customHeight="1">
      <c r="A311" s="67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67"/>
    </row>
    <row r="312" spans="1:35" ht="15.75" customHeight="1">
      <c r="A312" s="67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67"/>
    </row>
    <row r="313" spans="1:35" ht="15.75" customHeight="1">
      <c r="A313" s="67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67"/>
    </row>
    <row r="314" spans="1:35" ht="15.75" customHeight="1">
      <c r="A314" s="67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67"/>
    </row>
    <row r="315" spans="1:35" ht="15.75" customHeight="1">
      <c r="A315" s="67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67"/>
    </row>
    <row r="316" spans="1:35" ht="15.75" customHeight="1">
      <c r="A316" s="67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67"/>
    </row>
    <row r="317" spans="1:35" ht="15.75" customHeight="1">
      <c r="A317" s="67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67"/>
    </row>
    <row r="318" spans="1:35" ht="15.75" customHeight="1">
      <c r="A318" s="67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67"/>
    </row>
    <row r="319" spans="1:35" ht="15.75" customHeight="1">
      <c r="A319" s="67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67"/>
    </row>
    <row r="320" spans="1:35" ht="15.75" customHeight="1">
      <c r="A320" s="67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67"/>
    </row>
    <row r="321" spans="1:35" ht="15.75" customHeight="1">
      <c r="A321" s="67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67"/>
    </row>
    <row r="322" spans="1:35" ht="15.75" customHeight="1">
      <c r="A322" s="67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67"/>
    </row>
    <row r="323" spans="1:35" ht="15.75" customHeight="1">
      <c r="A323" s="67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67"/>
    </row>
    <row r="324" spans="1:35" ht="15.75" customHeight="1">
      <c r="A324" s="67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67"/>
    </row>
    <row r="325" spans="1:35" ht="15.75" customHeight="1">
      <c r="A325" s="67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67"/>
    </row>
    <row r="326" spans="1:35" ht="15.75" customHeight="1">
      <c r="A326" s="67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67"/>
    </row>
    <row r="327" spans="1:35" ht="15.75" customHeight="1">
      <c r="A327" s="67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67"/>
    </row>
    <row r="328" spans="1:35" ht="15.75" customHeight="1">
      <c r="A328" s="67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67"/>
    </row>
    <row r="329" spans="1:35" ht="15.75" customHeight="1">
      <c r="A329" s="67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67"/>
    </row>
    <row r="330" spans="1:35" ht="15.75" customHeight="1">
      <c r="A330" s="67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67"/>
    </row>
    <row r="331" spans="1:35" ht="15.75" customHeight="1">
      <c r="A331" s="67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67"/>
    </row>
    <row r="332" spans="1:35" ht="15.75" customHeight="1">
      <c r="A332" s="67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67"/>
    </row>
    <row r="333" spans="1:35" ht="15.75" customHeight="1">
      <c r="A333" s="67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67"/>
    </row>
    <row r="334" spans="1:35" ht="15.75" customHeight="1">
      <c r="A334" s="67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67"/>
    </row>
    <row r="335" spans="1:35" ht="15.75" customHeight="1">
      <c r="A335" s="67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67"/>
    </row>
    <row r="336" spans="1:35" ht="15.75" customHeight="1">
      <c r="A336" s="67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67"/>
    </row>
    <row r="337" spans="1:35" ht="15.75" customHeight="1">
      <c r="A337" s="67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67"/>
    </row>
    <row r="338" spans="1:35" ht="15.75" customHeight="1">
      <c r="A338" s="67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67"/>
    </row>
    <row r="339" spans="1:35" ht="15.75" customHeight="1">
      <c r="A339" s="67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67"/>
    </row>
    <row r="340" spans="1:35" ht="15.75" customHeight="1">
      <c r="A340" s="67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67"/>
    </row>
    <row r="341" spans="1:35" ht="15.75" customHeight="1">
      <c r="A341" s="67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67"/>
    </row>
    <row r="342" spans="1:35" ht="15.75" customHeight="1">
      <c r="A342" s="67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67"/>
    </row>
    <row r="343" spans="1:35" ht="15.75" customHeight="1">
      <c r="A343" s="67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67"/>
    </row>
    <row r="344" spans="1:35" ht="15.75" customHeight="1">
      <c r="A344" s="67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67"/>
    </row>
    <row r="345" spans="1:35" ht="15.75" customHeight="1">
      <c r="A345" s="67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67"/>
    </row>
    <row r="346" spans="1:35" ht="15.75" customHeight="1">
      <c r="A346" s="67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67"/>
    </row>
    <row r="347" spans="1:35" ht="15.75" customHeight="1">
      <c r="A347" s="67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67"/>
    </row>
    <row r="348" spans="1:35" ht="15.75" customHeight="1">
      <c r="A348" s="67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67"/>
    </row>
    <row r="349" spans="1:35" ht="15.75" customHeight="1">
      <c r="A349" s="67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67"/>
    </row>
    <row r="350" spans="1:35" ht="15.75" customHeight="1">
      <c r="A350" s="67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67"/>
    </row>
    <row r="351" spans="1:35" ht="15.75" customHeight="1">
      <c r="A351" s="67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67"/>
    </row>
    <row r="352" spans="1:35" ht="15.75" customHeight="1">
      <c r="A352" s="67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67"/>
    </row>
    <row r="353" spans="1:35" ht="15.75" customHeight="1">
      <c r="A353" s="67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67"/>
    </row>
    <row r="354" spans="1:35" ht="15.75" customHeight="1">
      <c r="A354" s="67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67"/>
    </row>
    <row r="355" spans="1:35" ht="15.75" customHeight="1">
      <c r="A355" s="67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67"/>
    </row>
    <row r="356" spans="1:35" ht="15.75" customHeight="1">
      <c r="A356" s="67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67"/>
    </row>
    <row r="357" spans="1:35" ht="15.75" customHeight="1">
      <c r="A357" s="67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67"/>
    </row>
    <row r="358" spans="1:35" ht="15.75" customHeight="1">
      <c r="A358" s="67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67"/>
    </row>
    <row r="359" spans="1:35" ht="15.75" customHeight="1">
      <c r="A359" s="67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67"/>
    </row>
    <row r="360" spans="1:35" ht="15.75" customHeight="1">
      <c r="A360" s="67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67"/>
    </row>
    <row r="361" spans="1:35" ht="15.75" customHeight="1">
      <c r="A361" s="67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67"/>
    </row>
    <row r="362" spans="1:35" ht="15.75" customHeight="1">
      <c r="A362" s="67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67"/>
    </row>
    <row r="363" spans="1:35" ht="15.75" customHeight="1">
      <c r="A363" s="67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67"/>
    </row>
    <row r="364" spans="1:35" ht="15.75" customHeight="1">
      <c r="A364" s="67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67"/>
    </row>
    <row r="365" spans="1:35" ht="15.75" customHeight="1">
      <c r="A365" s="67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67"/>
    </row>
    <row r="366" spans="1:35" ht="15.75" customHeight="1">
      <c r="A366" s="67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67"/>
    </row>
    <row r="367" spans="1:35" ht="15.75" customHeight="1">
      <c r="A367" s="67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67"/>
    </row>
    <row r="368" spans="1:35" ht="15.75" customHeight="1">
      <c r="A368" s="67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67"/>
    </row>
    <row r="369" spans="1:35" ht="15.75" customHeight="1">
      <c r="A369" s="67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67"/>
    </row>
    <row r="370" spans="1:35" ht="15.75" customHeight="1">
      <c r="A370" s="67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67"/>
    </row>
    <row r="371" spans="1:35" ht="15.75" customHeight="1">
      <c r="A371" s="67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67"/>
    </row>
    <row r="372" spans="1:35" ht="15.75" customHeight="1">
      <c r="A372" s="67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67"/>
    </row>
    <row r="373" spans="1:35" ht="15.75" customHeight="1">
      <c r="A373" s="67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67"/>
    </row>
    <row r="374" spans="1:35" ht="15.75" customHeight="1">
      <c r="A374" s="67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67"/>
    </row>
    <row r="375" spans="1:35" ht="15.75" customHeight="1">
      <c r="A375" s="67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67"/>
    </row>
    <row r="376" spans="1:35" ht="15.75" customHeight="1">
      <c r="A376" s="67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67"/>
    </row>
    <row r="377" spans="1:35" ht="15.75" customHeight="1">
      <c r="A377" s="67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67"/>
    </row>
    <row r="378" spans="1:35" ht="15.75" customHeight="1">
      <c r="A378" s="67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67"/>
    </row>
    <row r="379" spans="1:35" ht="15.75" customHeight="1">
      <c r="A379" s="67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67"/>
    </row>
    <row r="380" spans="1:35" ht="15.75" customHeight="1">
      <c r="A380" s="67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67"/>
    </row>
    <row r="381" spans="1:35" ht="15.75" customHeight="1">
      <c r="A381" s="67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67"/>
    </row>
    <row r="382" spans="1:35" ht="15.75" customHeight="1">
      <c r="A382" s="67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67"/>
    </row>
    <row r="383" spans="1:35" ht="15.75" customHeight="1">
      <c r="A383" s="67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67"/>
    </row>
    <row r="384" spans="1:35" ht="15.75" customHeight="1">
      <c r="A384" s="67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67"/>
    </row>
    <row r="385" spans="1:35" ht="15.75" customHeight="1">
      <c r="A385" s="67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67"/>
    </row>
    <row r="386" spans="1:35" ht="15.75" customHeight="1">
      <c r="A386" s="67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67"/>
    </row>
    <row r="387" spans="1:35" ht="15.75" customHeight="1">
      <c r="A387" s="67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67"/>
    </row>
    <row r="388" spans="1:35" ht="15.75" customHeight="1">
      <c r="A388" s="67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67"/>
    </row>
    <row r="389" spans="1:35" ht="15.75" customHeight="1">
      <c r="A389" s="67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67"/>
    </row>
    <row r="390" spans="1:35" ht="15.75" customHeight="1">
      <c r="A390" s="67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67"/>
    </row>
    <row r="391" spans="1:35" ht="15.75" customHeight="1">
      <c r="A391" s="67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67"/>
    </row>
    <row r="392" spans="1:35" ht="15.75" customHeight="1">
      <c r="A392" s="67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67"/>
    </row>
    <row r="393" spans="1:35" ht="15.75" customHeight="1">
      <c r="A393" s="67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67"/>
    </row>
    <row r="394" spans="1:35" ht="15.75" customHeight="1">
      <c r="A394" s="67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67"/>
    </row>
    <row r="395" spans="1:35" ht="15.75" customHeight="1">
      <c r="A395" s="67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67"/>
    </row>
    <row r="396" spans="1:35" ht="15.75" customHeight="1">
      <c r="A396" s="67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67"/>
    </row>
    <row r="397" spans="1:35" ht="15.75" customHeight="1">
      <c r="A397" s="67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67"/>
    </row>
    <row r="398" spans="1:35" ht="15.75" customHeight="1">
      <c r="A398" s="67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67"/>
    </row>
    <row r="399" spans="1:35" ht="15.75" customHeight="1">
      <c r="A399" s="67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67"/>
    </row>
    <row r="400" spans="1:35" ht="15.75" customHeight="1">
      <c r="A400" s="67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67"/>
    </row>
    <row r="401" spans="1:35" ht="15.75" customHeight="1">
      <c r="A401" s="67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67"/>
    </row>
    <row r="402" spans="1:35" ht="15.75" customHeight="1">
      <c r="A402" s="67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67"/>
    </row>
    <row r="403" spans="1:35" ht="15.75" customHeight="1">
      <c r="A403" s="67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67"/>
    </row>
    <row r="404" spans="1:35" ht="15.75" customHeight="1">
      <c r="A404" s="67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67"/>
    </row>
    <row r="405" spans="1:35" ht="15.75" customHeight="1">
      <c r="A405" s="67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67"/>
    </row>
    <row r="406" spans="1:35" ht="15.75" customHeight="1">
      <c r="A406" s="67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67"/>
    </row>
    <row r="407" spans="1:35" ht="15.75" customHeight="1">
      <c r="A407" s="67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67"/>
    </row>
    <row r="408" spans="1:35" ht="15.75" customHeight="1">
      <c r="A408" s="67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67"/>
    </row>
    <row r="409" spans="1:35" ht="15.75" customHeight="1">
      <c r="A409" s="67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67"/>
    </row>
    <row r="410" spans="1:35" ht="15.75" customHeight="1">
      <c r="A410" s="67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67"/>
    </row>
    <row r="411" spans="1:35" ht="15.75" customHeight="1">
      <c r="A411" s="67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67"/>
    </row>
    <row r="412" spans="1:35" ht="15.75" customHeight="1">
      <c r="A412" s="67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67"/>
    </row>
    <row r="413" spans="1:35" ht="15.75" customHeight="1">
      <c r="A413" s="67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67"/>
    </row>
    <row r="414" spans="1:35" ht="15.75" customHeight="1">
      <c r="A414" s="67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67"/>
    </row>
    <row r="415" spans="1:35" ht="15.75" customHeight="1">
      <c r="A415" s="67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67"/>
    </row>
    <row r="416" spans="1:35" ht="15.75" customHeight="1">
      <c r="A416" s="67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67"/>
    </row>
    <row r="417" spans="1:35" ht="15.75" customHeight="1">
      <c r="A417" s="67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67"/>
    </row>
    <row r="418" spans="1:35" ht="15.75" customHeight="1">
      <c r="A418" s="67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67"/>
    </row>
    <row r="419" spans="1:35" ht="15.75" customHeight="1">
      <c r="A419" s="67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67"/>
    </row>
    <row r="420" spans="1:35" ht="15.75" customHeight="1">
      <c r="A420" s="67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67"/>
    </row>
    <row r="421" spans="1:35" ht="15.75" customHeight="1">
      <c r="A421" s="67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67"/>
    </row>
    <row r="422" spans="1:35" ht="15.75" customHeight="1">
      <c r="A422" s="67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67"/>
    </row>
    <row r="423" spans="1:35" ht="15.75" customHeight="1">
      <c r="A423" s="67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67"/>
    </row>
    <row r="424" spans="1:35" ht="15.75" customHeight="1">
      <c r="A424" s="67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67"/>
    </row>
    <row r="425" spans="1:35" ht="15.75" customHeight="1">
      <c r="A425" s="67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67"/>
    </row>
    <row r="426" spans="1:35" ht="15.75" customHeight="1">
      <c r="A426" s="67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67"/>
    </row>
    <row r="427" spans="1:35" ht="15.75" customHeight="1">
      <c r="A427" s="67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67"/>
    </row>
    <row r="428" spans="1:35" ht="15.75" customHeight="1">
      <c r="A428" s="67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67"/>
    </row>
    <row r="429" spans="1:35" ht="15.75" customHeight="1">
      <c r="A429" s="67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67"/>
    </row>
    <row r="430" spans="1:35" ht="15.75" customHeight="1">
      <c r="A430" s="67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67"/>
    </row>
    <row r="431" spans="1:35" ht="15.75" customHeight="1">
      <c r="A431" s="67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67"/>
    </row>
    <row r="432" spans="1:35" ht="15.75" customHeight="1">
      <c r="A432" s="67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67"/>
    </row>
    <row r="433" spans="1:35" ht="15.75" customHeight="1">
      <c r="A433" s="67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67"/>
    </row>
    <row r="434" spans="1:35" ht="15.75" customHeight="1">
      <c r="A434" s="67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67"/>
    </row>
    <row r="435" spans="1:35" ht="15.75" customHeight="1">
      <c r="A435" s="67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67"/>
    </row>
    <row r="436" spans="1:35" ht="15.75" customHeight="1">
      <c r="A436" s="67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67"/>
    </row>
    <row r="437" spans="1:35" ht="15.75" customHeight="1">
      <c r="A437" s="67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67"/>
    </row>
    <row r="438" spans="1:35" ht="15.75" customHeight="1">
      <c r="A438" s="67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67"/>
    </row>
    <row r="439" spans="1:35" ht="15.75" customHeight="1">
      <c r="A439" s="67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67"/>
    </row>
    <row r="440" spans="1:35" ht="15.75" customHeight="1">
      <c r="A440" s="67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67"/>
    </row>
    <row r="441" spans="1:35" ht="15.75" customHeight="1">
      <c r="A441" s="67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67"/>
    </row>
    <row r="442" spans="1:35" ht="15.75" customHeight="1">
      <c r="A442" s="67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67"/>
    </row>
    <row r="443" spans="1:35" ht="15.75" customHeight="1">
      <c r="A443" s="67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67"/>
    </row>
    <row r="444" spans="1:35" ht="15.75" customHeight="1">
      <c r="A444" s="67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67"/>
    </row>
    <row r="445" spans="1:35" ht="15.75" customHeight="1">
      <c r="A445" s="67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67"/>
    </row>
    <row r="446" spans="1:35" ht="15.75" customHeight="1">
      <c r="A446" s="67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67"/>
    </row>
    <row r="447" spans="1:35" ht="15.75" customHeight="1">
      <c r="A447" s="67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67"/>
    </row>
    <row r="448" spans="1:35" ht="15.75" customHeight="1">
      <c r="A448" s="67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67"/>
    </row>
    <row r="449" spans="1:35" ht="15.75" customHeight="1">
      <c r="A449" s="67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67"/>
    </row>
    <row r="450" spans="1:35" ht="15.75" customHeight="1">
      <c r="A450" s="67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67"/>
    </row>
    <row r="451" spans="1:35" ht="15.75" customHeight="1">
      <c r="A451" s="67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67"/>
    </row>
    <row r="452" spans="1:35" ht="15.75" customHeight="1">
      <c r="A452" s="67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67"/>
    </row>
    <row r="453" spans="1:35" ht="15.75" customHeight="1">
      <c r="A453" s="67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67"/>
    </row>
    <row r="454" spans="1:35" ht="15.75" customHeight="1">
      <c r="A454" s="67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67"/>
    </row>
    <row r="455" spans="1:35" ht="15.75" customHeight="1">
      <c r="A455" s="67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67"/>
    </row>
    <row r="456" spans="1:35" ht="15.75" customHeight="1">
      <c r="A456" s="67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67"/>
    </row>
    <row r="457" spans="1:35" ht="15.75" customHeight="1">
      <c r="A457" s="67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67"/>
    </row>
    <row r="458" spans="1:35" ht="15.75" customHeight="1">
      <c r="A458" s="67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67"/>
    </row>
    <row r="459" spans="1:35" ht="15.75" customHeight="1">
      <c r="A459" s="67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67"/>
    </row>
    <row r="460" spans="1:35" ht="15.75" customHeight="1">
      <c r="A460" s="67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67"/>
    </row>
    <row r="461" spans="1:35" ht="15.75" customHeight="1">
      <c r="A461" s="67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67"/>
    </row>
    <row r="462" spans="1:35" ht="15.75" customHeight="1">
      <c r="A462" s="67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67"/>
    </row>
    <row r="463" spans="1:35" ht="15.75" customHeight="1">
      <c r="A463" s="67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67"/>
    </row>
    <row r="464" spans="1:35" ht="15.75" customHeight="1">
      <c r="A464" s="67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67"/>
    </row>
    <row r="465" spans="1:35" ht="15.75" customHeight="1">
      <c r="A465" s="67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67"/>
    </row>
    <row r="466" spans="1:35" ht="15.75" customHeight="1">
      <c r="A466" s="67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67"/>
    </row>
    <row r="467" spans="1:35" ht="15.75" customHeight="1">
      <c r="A467" s="67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67"/>
    </row>
    <row r="468" spans="1:35" ht="15.75" customHeight="1">
      <c r="A468" s="67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67"/>
    </row>
    <row r="469" spans="1:35" ht="15.75" customHeight="1">
      <c r="A469" s="67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67"/>
    </row>
    <row r="470" spans="1:35" ht="15.75" customHeight="1">
      <c r="A470" s="67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67"/>
    </row>
    <row r="471" spans="1:35" ht="15.75" customHeight="1">
      <c r="A471" s="67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67"/>
    </row>
    <row r="472" spans="1:35" ht="15.75" customHeight="1">
      <c r="A472" s="67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67"/>
    </row>
    <row r="473" spans="1:35" ht="15.75" customHeight="1">
      <c r="A473" s="67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67"/>
    </row>
    <row r="474" spans="1:35" ht="15.75" customHeight="1">
      <c r="A474" s="67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67"/>
    </row>
    <row r="475" spans="1:35" ht="15.75" customHeight="1">
      <c r="A475" s="67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67"/>
    </row>
    <row r="476" spans="1:35" ht="15.75" customHeight="1">
      <c r="A476" s="67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67"/>
    </row>
    <row r="477" spans="1:35" ht="15.75" customHeight="1">
      <c r="A477" s="67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67"/>
    </row>
    <row r="478" spans="1:35" ht="15.75" customHeight="1">
      <c r="A478" s="67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67"/>
    </row>
    <row r="479" spans="1:35" ht="15.75" customHeight="1">
      <c r="A479" s="67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67"/>
    </row>
    <row r="480" spans="1:35" ht="15.75" customHeight="1">
      <c r="A480" s="67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67"/>
    </row>
    <row r="481" spans="1:35" ht="15.75" customHeight="1">
      <c r="A481" s="67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67"/>
    </row>
    <row r="482" spans="1:35" ht="15.75" customHeight="1">
      <c r="A482" s="67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67"/>
    </row>
    <row r="483" spans="1:35" ht="15.75" customHeight="1">
      <c r="A483" s="67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67"/>
    </row>
    <row r="484" spans="1:35" ht="15.75" customHeight="1">
      <c r="A484" s="67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67"/>
    </row>
    <row r="485" spans="1:35" ht="15.75" customHeight="1">
      <c r="A485" s="67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67"/>
    </row>
    <row r="486" spans="1:35" ht="15.75" customHeight="1">
      <c r="A486" s="67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67"/>
    </row>
    <row r="487" spans="1:35" ht="15.75" customHeight="1">
      <c r="A487" s="67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67"/>
    </row>
    <row r="488" spans="1:35" ht="15.75" customHeight="1">
      <c r="A488" s="67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67"/>
    </row>
    <row r="489" spans="1:35" ht="15.75" customHeight="1">
      <c r="A489" s="67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67"/>
    </row>
    <row r="490" spans="1:35" ht="15.75" customHeight="1">
      <c r="A490" s="67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67"/>
    </row>
    <row r="491" spans="1:35" ht="15.75" customHeight="1">
      <c r="A491" s="67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67"/>
    </row>
    <row r="492" spans="1:35" ht="15.75" customHeight="1">
      <c r="A492" s="67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67"/>
    </row>
    <row r="493" spans="1:35" ht="15.75" customHeight="1">
      <c r="A493" s="67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67"/>
    </row>
    <row r="494" spans="1:35" ht="15.75" customHeight="1">
      <c r="A494" s="67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67"/>
    </row>
    <row r="495" spans="1:35" ht="15.75" customHeight="1">
      <c r="A495" s="67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67"/>
    </row>
    <row r="496" spans="1:35" ht="15.75" customHeight="1">
      <c r="A496" s="67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67"/>
    </row>
    <row r="497" spans="1:35" ht="15.75" customHeight="1">
      <c r="A497" s="67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67"/>
    </row>
    <row r="498" spans="1:35" ht="15.75" customHeight="1">
      <c r="A498" s="67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67"/>
    </row>
    <row r="499" spans="1:35" ht="15.75" customHeight="1">
      <c r="A499" s="67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67"/>
    </row>
    <row r="500" spans="1:35" ht="15.75" customHeight="1">
      <c r="A500" s="67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67"/>
    </row>
    <row r="501" spans="1:35" ht="15.75" customHeight="1">
      <c r="A501" s="67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67"/>
    </row>
    <row r="502" spans="1:35" ht="15.75" customHeight="1">
      <c r="A502" s="67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67"/>
    </row>
    <row r="503" spans="1:35" ht="15.75" customHeight="1">
      <c r="A503" s="67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67"/>
    </row>
    <row r="504" spans="1:35" ht="15.75" customHeight="1">
      <c r="A504" s="67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67"/>
    </row>
    <row r="505" spans="1:35" ht="15.75" customHeight="1">
      <c r="A505" s="67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67"/>
    </row>
    <row r="506" spans="1:35" ht="15.75" customHeight="1">
      <c r="A506" s="67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67"/>
    </row>
    <row r="507" spans="1:35" ht="15.75" customHeight="1">
      <c r="A507" s="67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67"/>
    </row>
    <row r="508" spans="1:35" ht="15.75" customHeight="1">
      <c r="A508" s="67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67"/>
    </row>
    <row r="509" spans="1:35" ht="15.75" customHeight="1">
      <c r="A509" s="67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67"/>
    </row>
    <row r="510" spans="1:35" ht="15.75" customHeight="1">
      <c r="A510" s="67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67"/>
    </row>
    <row r="511" spans="1:35" ht="15.75" customHeight="1">
      <c r="A511" s="67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67"/>
    </row>
    <row r="512" spans="1:35" ht="15.75" customHeight="1">
      <c r="A512" s="67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67"/>
    </row>
    <row r="513" spans="1:35" ht="15.75" customHeight="1">
      <c r="A513" s="67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67"/>
    </row>
    <row r="514" spans="1:35" ht="15.75" customHeight="1">
      <c r="A514" s="67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67"/>
    </row>
    <row r="515" spans="1:35" ht="15.75" customHeight="1">
      <c r="A515" s="67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67"/>
    </row>
    <row r="516" spans="1:35" ht="15.75" customHeight="1">
      <c r="A516" s="67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67"/>
    </row>
    <row r="517" spans="1:35" ht="15.75" customHeight="1">
      <c r="A517" s="67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67"/>
    </row>
    <row r="518" spans="1:35" ht="15.75" customHeight="1">
      <c r="A518" s="67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67"/>
    </row>
    <row r="519" spans="1:35" ht="15.75" customHeight="1">
      <c r="A519" s="67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67"/>
    </row>
    <row r="520" spans="1:35" ht="15.75" customHeight="1">
      <c r="A520" s="67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67"/>
    </row>
    <row r="521" spans="1:35" ht="15.75" customHeight="1">
      <c r="A521" s="67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67"/>
    </row>
    <row r="522" spans="1:35" ht="15.75" customHeight="1">
      <c r="A522" s="67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67"/>
    </row>
    <row r="523" spans="1:35" ht="15.75" customHeight="1">
      <c r="A523" s="67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67"/>
    </row>
    <row r="524" spans="1:35" ht="15.75" customHeight="1">
      <c r="A524" s="67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67"/>
    </row>
    <row r="525" spans="1:35" ht="15.75" customHeight="1">
      <c r="A525" s="67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67"/>
    </row>
    <row r="526" spans="1:35" ht="15.75" customHeight="1">
      <c r="A526" s="67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67"/>
    </row>
    <row r="527" spans="1:35" ht="15.75" customHeight="1">
      <c r="A527" s="67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67"/>
    </row>
    <row r="528" spans="1:35" ht="15.75" customHeight="1">
      <c r="A528" s="67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67"/>
    </row>
    <row r="529" spans="1:35" ht="15.75" customHeight="1">
      <c r="A529" s="67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67"/>
    </row>
    <row r="530" spans="1:35" ht="15.75" customHeight="1">
      <c r="A530" s="67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67"/>
    </row>
    <row r="531" spans="1:35" ht="15.75" customHeight="1">
      <c r="A531" s="67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67"/>
    </row>
    <row r="532" spans="1:35" ht="15.75" customHeight="1">
      <c r="A532" s="67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67"/>
    </row>
    <row r="533" spans="1:35" ht="15.75" customHeight="1">
      <c r="A533" s="67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67"/>
    </row>
    <row r="534" spans="1:35" ht="15.75" customHeight="1">
      <c r="A534" s="67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67"/>
    </row>
    <row r="535" spans="1:35" ht="15.75" customHeight="1">
      <c r="A535" s="67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67"/>
    </row>
    <row r="536" spans="1:35" ht="15.75" customHeight="1">
      <c r="A536" s="67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67"/>
    </row>
    <row r="537" spans="1:35" ht="15.75" customHeight="1">
      <c r="A537" s="67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67"/>
    </row>
    <row r="538" spans="1:35" ht="15.75" customHeight="1">
      <c r="A538" s="67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67"/>
    </row>
    <row r="539" spans="1:35" ht="15.75" customHeight="1">
      <c r="A539" s="67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67"/>
    </row>
    <row r="540" spans="1:35" ht="15.75" customHeight="1">
      <c r="A540" s="67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67"/>
    </row>
    <row r="541" spans="1:35" ht="15.75" customHeight="1">
      <c r="A541" s="67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67"/>
    </row>
    <row r="542" spans="1:35" ht="15.75" customHeight="1">
      <c r="A542" s="67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67"/>
    </row>
    <row r="543" spans="1:35" ht="15.75" customHeight="1">
      <c r="A543" s="67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67"/>
    </row>
    <row r="544" spans="1:35" ht="15.75" customHeight="1">
      <c r="A544" s="67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67"/>
    </row>
    <row r="545" spans="1:35" ht="15.75" customHeight="1">
      <c r="A545" s="67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67"/>
    </row>
    <row r="546" spans="1:35" ht="15.75" customHeight="1">
      <c r="A546" s="67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67"/>
    </row>
    <row r="547" spans="1:35" ht="15.75" customHeight="1">
      <c r="A547" s="67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67"/>
    </row>
    <row r="548" spans="1:35" ht="15.75" customHeight="1">
      <c r="A548" s="67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67"/>
    </row>
    <row r="549" spans="1:35" ht="15.75" customHeight="1">
      <c r="A549" s="67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67"/>
    </row>
    <row r="550" spans="1:35" ht="15.75" customHeight="1">
      <c r="A550" s="67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67"/>
    </row>
    <row r="551" spans="1:35" ht="15.75" customHeight="1">
      <c r="A551" s="67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67"/>
    </row>
    <row r="552" spans="1:35" ht="15.75" customHeight="1">
      <c r="A552" s="67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67"/>
    </row>
    <row r="553" spans="1:35" ht="15.75" customHeight="1">
      <c r="A553" s="67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67"/>
    </row>
    <row r="554" spans="1:35" ht="15.75" customHeight="1">
      <c r="A554" s="67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67"/>
    </row>
    <row r="555" spans="1:35" ht="15.75" customHeight="1">
      <c r="A555" s="67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67"/>
    </row>
    <row r="556" spans="1:35" ht="15.75" customHeight="1">
      <c r="A556" s="67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67"/>
    </row>
    <row r="557" spans="1:35" ht="15.75" customHeight="1">
      <c r="A557" s="67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67"/>
    </row>
    <row r="558" spans="1:35" ht="15.75" customHeight="1">
      <c r="A558" s="67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67"/>
    </row>
    <row r="559" spans="1:35" ht="15.75" customHeight="1">
      <c r="A559" s="67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67"/>
    </row>
    <row r="560" spans="1:35" ht="15.75" customHeight="1">
      <c r="A560" s="67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67"/>
    </row>
    <row r="561" spans="1:35" ht="15.75" customHeight="1">
      <c r="A561" s="67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67"/>
    </row>
    <row r="562" spans="1:35" ht="15.75" customHeight="1">
      <c r="A562" s="67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67"/>
    </row>
    <row r="563" spans="1:35" ht="15.75" customHeight="1">
      <c r="A563" s="67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67"/>
    </row>
    <row r="564" spans="1:35" ht="15.75" customHeight="1">
      <c r="A564" s="67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67"/>
    </row>
    <row r="565" spans="1:35" ht="15.75" customHeight="1">
      <c r="A565" s="67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67"/>
    </row>
    <row r="566" spans="1:35" ht="15.75" customHeight="1">
      <c r="A566" s="67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67"/>
    </row>
    <row r="567" spans="1:35" ht="15.75" customHeight="1">
      <c r="A567" s="67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67"/>
    </row>
    <row r="568" spans="1:35" ht="15.75" customHeight="1">
      <c r="A568" s="67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67"/>
    </row>
    <row r="569" spans="1:35" ht="15.75" customHeight="1">
      <c r="A569" s="67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67"/>
    </row>
    <row r="570" spans="1:35" ht="15.75" customHeight="1">
      <c r="A570" s="67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67"/>
    </row>
    <row r="571" spans="1:35" ht="15.75" customHeight="1">
      <c r="A571" s="67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67"/>
    </row>
    <row r="572" spans="1:35" ht="15.75" customHeight="1">
      <c r="A572" s="67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67"/>
    </row>
    <row r="573" spans="1:35" ht="15.75" customHeight="1">
      <c r="A573" s="67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67"/>
    </row>
    <row r="574" spans="1:35" ht="15.75" customHeight="1">
      <c r="A574" s="67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67"/>
    </row>
    <row r="575" spans="1:35" ht="15.75" customHeight="1">
      <c r="A575" s="67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67"/>
    </row>
    <row r="576" spans="1:35" ht="15.75" customHeight="1">
      <c r="A576" s="67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67"/>
    </row>
    <row r="577" spans="1:35" ht="15.75" customHeight="1">
      <c r="A577" s="67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67"/>
    </row>
    <row r="578" spans="1:35" ht="15.75" customHeight="1">
      <c r="A578" s="67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67"/>
    </row>
    <row r="579" spans="1:35" ht="15.75" customHeight="1">
      <c r="A579" s="67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67"/>
    </row>
    <row r="580" spans="1:35" ht="15.75" customHeight="1">
      <c r="A580" s="67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67"/>
    </row>
    <row r="581" spans="1:35" ht="15.75" customHeight="1">
      <c r="A581" s="67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67"/>
    </row>
    <row r="582" spans="1:35" ht="15.75" customHeight="1">
      <c r="A582" s="67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67"/>
    </row>
    <row r="583" spans="1:35" ht="15.75" customHeight="1">
      <c r="A583" s="67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67"/>
    </row>
    <row r="584" spans="1:35" ht="15.75" customHeight="1">
      <c r="A584" s="67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67"/>
    </row>
    <row r="585" spans="1:35" ht="15.75" customHeight="1">
      <c r="A585" s="67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67"/>
    </row>
    <row r="586" spans="1:35" ht="15.75" customHeight="1">
      <c r="A586" s="67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67"/>
    </row>
    <row r="587" spans="1:35" ht="15.75" customHeight="1">
      <c r="A587" s="67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67"/>
    </row>
    <row r="588" spans="1:35" ht="15.75" customHeight="1">
      <c r="A588" s="67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67"/>
    </row>
    <row r="589" spans="1:35" ht="15.75" customHeight="1">
      <c r="A589" s="67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67"/>
    </row>
    <row r="590" spans="1:35" ht="15.75" customHeight="1">
      <c r="A590" s="67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67"/>
    </row>
    <row r="591" spans="1:35" ht="15.75" customHeight="1">
      <c r="A591" s="67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67"/>
    </row>
    <row r="592" spans="1:35" ht="15.75" customHeight="1">
      <c r="A592" s="67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67"/>
    </row>
    <row r="593" spans="1:35" ht="15.75" customHeight="1">
      <c r="A593" s="67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67"/>
    </row>
    <row r="594" spans="1:35" ht="15.75" customHeight="1">
      <c r="A594" s="67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67"/>
    </row>
    <row r="595" spans="1:35" ht="15.75" customHeight="1">
      <c r="A595" s="67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67"/>
    </row>
    <row r="596" spans="1:35" ht="15.75" customHeight="1">
      <c r="A596" s="67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67"/>
    </row>
    <row r="597" spans="1:35" ht="15.75" customHeight="1">
      <c r="A597" s="67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67"/>
    </row>
    <row r="598" spans="1:35" ht="15.75" customHeight="1">
      <c r="A598" s="67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67"/>
    </row>
    <row r="599" spans="1:35" ht="15.75" customHeight="1">
      <c r="A599" s="67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67"/>
    </row>
    <row r="600" spans="1:35" ht="15.75" customHeight="1">
      <c r="A600" s="67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67"/>
    </row>
    <row r="601" spans="1:35" ht="15.75" customHeight="1">
      <c r="A601" s="67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67"/>
    </row>
    <row r="602" spans="1:35" ht="15.75" customHeight="1">
      <c r="A602" s="67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67"/>
    </row>
    <row r="603" spans="1:35" ht="15.75" customHeight="1">
      <c r="A603" s="67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67"/>
    </row>
    <row r="604" spans="1:35" ht="15.75" customHeight="1">
      <c r="A604" s="67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67"/>
    </row>
    <row r="605" spans="1:35" ht="15.75" customHeight="1">
      <c r="A605" s="67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67"/>
    </row>
    <row r="606" spans="1:35" ht="15.75" customHeight="1">
      <c r="A606" s="67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67"/>
    </row>
    <row r="607" spans="1:35" ht="15.75" customHeight="1">
      <c r="A607" s="67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67"/>
    </row>
    <row r="608" spans="1:35" ht="15.75" customHeight="1">
      <c r="A608" s="67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67"/>
    </row>
    <row r="609" spans="1:35" ht="15.75" customHeight="1">
      <c r="A609" s="67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67"/>
    </row>
    <row r="610" spans="1:35" ht="15.75" customHeight="1">
      <c r="A610" s="67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67"/>
    </row>
    <row r="611" spans="1:35" ht="15.75" customHeight="1">
      <c r="A611" s="67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67"/>
    </row>
    <row r="612" spans="1:35" ht="15.75" customHeight="1">
      <c r="A612" s="67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67"/>
    </row>
    <row r="613" spans="1:35" ht="15.75" customHeight="1">
      <c r="A613" s="67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67"/>
    </row>
    <row r="614" spans="1:35" ht="15.75" customHeight="1">
      <c r="A614" s="67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67"/>
    </row>
    <row r="615" spans="1:35" ht="15.75" customHeight="1">
      <c r="A615" s="67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67"/>
    </row>
    <row r="616" spans="1:35" ht="15.75" customHeight="1">
      <c r="A616" s="67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67"/>
    </row>
    <row r="617" spans="1:35" ht="15.75" customHeight="1">
      <c r="A617" s="67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67"/>
    </row>
    <row r="618" spans="1:35" ht="15.75" customHeight="1">
      <c r="A618" s="67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67"/>
    </row>
    <row r="619" spans="1:35" ht="15.75" customHeight="1">
      <c r="A619" s="67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67"/>
    </row>
    <row r="620" spans="1:35" ht="15.75" customHeight="1">
      <c r="A620" s="67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67"/>
    </row>
    <row r="621" spans="1:35" ht="15.75" customHeight="1">
      <c r="A621" s="67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67"/>
    </row>
    <row r="622" spans="1:35" ht="15.75" customHeight="1">
      <c r="A622" s="67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67"/>
    </row>
    <row r="623" spans="1:35" ht="15.75" customHeight="1">
      <c r="A623" s="67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67"/>
    </row>
    <row r="624" spans="1:35" ht="15.75" customHeight="1">
      <c r="A624" s="67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67"/>
    </row>
    <row r="625" spans="1:35" ht="15.75" customHeight="1">
      <c r="A625" s="67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67"/>
    </row>
    <row r="626" spans="1:35" ht="15.75" customHeight="1">
      <c r="A626" s="67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67"/>
    </row>
    <row r="627" spans="1:35" ht="15.75" customHeight="1">
      <c r="A627" s="67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67"/>
    </row>
    <row r="628" spans="1:35" ht="15.75" customHeight="1">
      <c r="A628" s="67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67"/>
    </row>
    <row r="629" spans="1:35" ht="15.75" customHeight="1">
      <c r="A629" s="67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67"/>
    </row>
    <row r="630" spans="1:35" ht="15.75" customHeight="1">
      <c r="A630" s="67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67"/>
    </row>
    <row r="631" spans="1:35" ht="15.75" customHeight="1">
      <c r="A631" s="67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67"/>
    </row>
    <row r="632" spans="1:35" ht="15.75" customHeight="1">
      <c r="A632" s="67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67"/>
    </row>
    <row r="633" spans="1:35" ht="15.75" customHeight="1">
      <c r="A633" s="67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67"/>
    </row>
    <row r="634" spans="1:35" ht="15.75" customHeight="1">
      <c r="A634" s="67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67"/>
    </row>
    <row r="635" spans="1:35" ht="15.75" customHeight="1">
      <c r="A635" s="67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67"/>
    </row>
    <row r="636" spans="1:35" ht="15.75" customHeight="1">
      <c r="A636" s="67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67"/>
    </row>
    <row r="637" spans="1:35" ht="15.75" customHeight="1">
      <c r="A637" s="67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67"/>
    </row>
    <row r="638" spans="1:35" ht="15.75" customHeight="1">
      <c r="A638" s="67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67"/>
    </row>
    <row r="639" spans="1:35" ht="15.75" customHeight="1">
      <c r="A639" s="67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67"/>
    </row>
    <row r="640" spans="1:35" ht="15.75" customHeight="1">
      <c r="A640" s="67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67"/>
    </row>
    <row r="641" spans="1:35" ht="15.75" customHeight="1">
      <c r="A641" s="67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67"/>
    </row>
    <row r="642" spans="1:35" ht="15.75" customHeight="1">
      <c r="A642" s="67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67"/>
    </row>
    <row r="643" spans="1:35" ht="15.75" customHeight="1">
      <c r="A643" s="67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67"/>
    </row>
    <row r="644" spans="1:35" ht="15.75" customHeight="1">
      <c r="A644" s="67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67"/>
    </row>
    <row r="645" spans="1:35" ht="15.75" customHeight="1">
      <c r="A645" s="67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67"/>
    </row>
    <row r="646" spans="1:35" ht="15.75" customHeight="1">
      <c r="A646" s="67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67"/>
    </row>
    <row r="647" spans="1:35" ht="15.75" customHeight="1">
      <c r="A647" s="67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67"/>
    </row>
    <row r="648" spans="1:35" ht="15.75" customHeight="1">
      <c r="A648" s="67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67"/>
    </row>
    <row r="649" spans="1:35" ht="15.75" customHeight="1">
      <c r="A649" s="67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67"/>
    </row>
    <row r="650" spans="1:35" ht="15.75" customHeight="1">
      <c r="A650" s="67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67"/>
    </row>
    <row r="651" spans="1:35" ht="15.75" customHeight="1">
      <c r="A651" s="67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67"/>
    </row>
    <row r="652" spans="1:35" ht="15.75" customHeight="1">
      <c r="A652" s="67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67"/>
    </row>
    <row r="653" spans="1:35" ht="15.75" customHeight="1">
      <c r="A653" s="67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67"/>
    </row>
    <row r="654" spans="1:35" ht="15.75" customHeight="1">
      <c r="A654" s="67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67"/>
    </row>
    <row r="655" spans="1:35" ht="15.75" customHeight="1">
      <c r="A655" s="67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67"/>
    </row>
    <row r="656" spans="1:35" ht="15.75" customHeight="1">
      <c r="A656" s="67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67"/>
    </row>
    <row r="657" spans="1:35" ht="15.75" customHeight="1">
      <c r="A657" s="67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67"/>
    </row>
    <row r="658" spans="1:35" ht="15.75" customHeight="1">
      <c r="A658" s="67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67"/>
    </row>
    <row r="659" spans="1:35" ht="15.75" customHeight="1">
      <c r="A659" s="67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67"/>
    </row>
    <row r="660" spans="1:35" ht="15.75" customHeight="1">
      <c r="A660" s="67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67"/>
    </row>
    <row r="661" spans="1:35" ht="15.75" customHeight="1">
      <c r="A661" s="67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67"/>
    </row>
    <row r="662" spans="1:35" ht="15.75" customHeight="1">
      <c r="A662" s="67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67"/>
    </row>
    <row r="663" spans="1:35" ht="15.75" customHeight="1">
      <c r="A663" s="67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67"/>
    </row>
    <row r="664" spans="1:35" ht="15.75" customHeight="1">
      <c r="A664" s="67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67"/>
    </row>
    <row r="665" spans="1:35" ht="15.75" customHeight="1">
      <c r="A665" s="67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67"/>
    </row>
    <row r="666" spans="1:35" ht="15.75" customHeight="1">
      <c r="A666" s="67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67"/>
    </row>
    <row r="667" spans="1:35" ht="15.75" customHeight="1">
      <c r="A667" s="67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67"/>
    </row>
    <row r="668" spans="1:35" ht="15.75" customHeight="1">
      <c r="A668" s="67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67"/>
    </row>
    <row r="669" spans="1:35" ht="15.75" customHeight="1">
      <c r="A669" s="67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67"/>
    </row>
    <row r="670" spans="1:35" ht="15.75" customHeight="1">
      <c r="A670" s="67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67"/>
    </row>
    <row r="671" spans="1:35" ht="15.75" customHeight="1">
      <c r="A671" s="67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67"/>
    </row>
    <row r="672" spans="1:35" ht="15.75" customHeight="1">
      <c r="A672" s="67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67"/>
    </row>
    <row r="673" spans="1:35" ht="15.75" customHeight="1">
      <c r="A673" s="67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67"/>
    </row>
    <row r="674" spans="1:35" ht="15.75" customHeight="1">
      <c r="A674" s="67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67"/>
    </row>
    <row r="675" spans="1:35" ht="15.75" customHeight="1">
      <c r="A675" s="67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67"/>
    </row>
    <row r="676" spans="1:35" ht="15.75" customHeight="1">
      <c r="A676" s="67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67"/>
    </row>
    <row r="677" spans="1:35" ht="15.75" customHeight="1">
      <c r="A677" s="67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67"/>
    </row>
    <row r="678" spans="1:35" ht="15.75" customHeight="1">
      <c r="A678" s="67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67"/>
    </row>
    <row r="679" spans="1:35" ht="15.75" customHeight="1">
      <c r="A679" s="67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67"/>
    </row>
    <row r="680" spans="1:35" ht="15.75" customHeight="1">
      <c r="A680" s="67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67"/>
    </row>
    <row r="681" spans="1:35" ht="15.75" customHeight="1">
      <c r="A681" s="67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67"/>
    </row>
    <row r="682" spans="1:35" ht="15.75" customHeight="1">
      <c r="A682" s="67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67"/>
    </row>
    <row r="683" spans="1:35" ht="15.75" customHeight="1">
      <c r="A683" s="67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67"/>
    </row>
    <row r="684" spans="1:35" ht="15.75" customHeight="1">
      <c r="A684" s="67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67"/>
    </row>
    <row r="685" spans="1:35" ht="15.75" customHeight="1">
      <c r="A685" s="67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67"/>
    </row>
    <row r="686" spans="1:35" ht="15.75" customHeight="1">
      <c r="A686" s="67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67"/>
    </row>
    <row r="687" spans="1:35" ht="15.75" customHeight="1">
      <c r="A687" s="67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67"/>
    </row>
    <row r="688" spans="1:35" ht="15.75" customHeight="1">
      <c r="A688" s="67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67"/>
    </row>
    <row r="689" spans="1:35" ht="15.75" customHeight="1">
      <c r="A689" s="67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67"/>
    </row>
    <row r="690" spans="1:35" ht="15.75" customHeight="1">
      <c r="A690" s="67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67"/>
    </row>
    <row r="691" spans="1:35" ht="15.75" customHeight="1">
      <c r="A691" s="67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67"/>
    </row>
    <row r="692" spans="1:35" ht="15.75" customHeight="1">
      <c r="A692" s="67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67"/>
    </row>
    <row r="693" spans="1:35" ht="15.75" customHeight="1">
      <c r="A693" s="67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67"/>
    </row>
    <row r="694" spans="1:35" ht="15.75" customHeight="1">
      <c r="A694" s="67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67"/>
    </row>
    <row r="695" spans="1:35" ht="15.75" customHeight="1">
      <c r="A695" s="67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67"/>
    </row>
    <row r="696" spans="1:35" ht="15.75" customHeight="1">
      <c r="A696" s="67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67"/>
    </row>
    <row r="697" spans="1:35" ht="15.75" customHeight="1">
      <c r="A697" s="67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67"/>
    </row>
    <row r="698" spans="1:35" ht="15.75" customHeight="1">
      <c r="A698" s="67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67"/>
    </row>
    <row r="699" spans="1:35" ht="15.75" customHeight="1">
      <c r="A699" s="67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67"/>
    </row>
    <row r="700" spans="1:35" ht="15.75" customHeight="1">
      <c r="A700" s="67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67"/>
    </row>
    <row r="701" spans="1:35" ht="15.75" customHeight="1">
      <c r="A701" s="67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67"/>
    </row>
    <row r="702" spans="1:35" ht="15.75" customHeight="1">
      <c r="A702" s="67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67"/>
    </row>
    <row r="703" spans="1:35" ht="15.75" customHeight="1">
      <c r="A703" s="67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67"/>
    </row>
    <row r="704" spans="1:35" ht="15.75" customHeight="1">
      <c r="A704" s="67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67"/>
    </row>
    <row r="705" spans="1:35" ht="15.75" customHeight="1">
      <c r="A705" s="67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67"/>
    </row>
    <row r="706" spans="1:35" ht="15.75" customHeight="1">
      <c r="A706" s="67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67"/>
    </row>
    <row r="707" spans="1:35" ht="15.75" customHeight="1">
      <c r="A707" s="67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67"/>
    </row>
    <row r="708" spans="1:35" ht="15.75" customHeight="1">
      <c r="A708" s="67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67"/>
    </row>
    <row r="709" spans="1:35" ht="15.75" customHeight="1">
      <c r="A709" s="67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67"/>
    </row>
    <row r="710" spans="1:35" ht="15.75" customHeight="1">
      <c r="A710" s="67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67"/>
    </row>
    <row r="711" spans="1:35" ht="15.75" customHeight="1">
      <c r="A711" s="67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67"/>
    </row>
    <row r="712" spans="1:35" ht="15.75" customHeight="1">
      <c r="A712" s="67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67"/>
    </row>
    <row r="713" spans="1:35" ht="15.75" customHeight="1">
      <c r="A713" s="67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67"/>
    </row>
    <row r="714" spans="1:35" ht="15.75" customHeight="1">
      <c r="A714" s="67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67"/>
    </row>
    <row r="715" spans="1:35" ht="15.75" customHeight="1">
      <c r="A715" s="67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67"/>
    </row>
    <row r="716" spans="1:35" ht="15.75" customHeight="1">
      <c r="A716" s="67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67"/>
    </row>
    <row r="717" spans="1:35" ht="15.75" customHeight="1">
      <c r="A717" s="67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67"/>
    </row>
    <row r="718" spans="1:35" ht="15.75" customHeight="1">
      <c r="A718" s="67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67"/>
    </row>
    <row r="719" spans="1:35" ht="15.75" customHeight="1">
      <c r="A719" s="67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67"/>
    </row>
    <row r="720" spans="1:35" ht="15.75" customHeight="1">
      <c r="A720" s="67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67"/>
    </row>
    <row r="721" spans="1:35" ht="15.75" customHeight="1">
      <c r="A721" s="67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67"/>
    </row>
    <row r="722" spans="1:35" ht="15.75" customHeight="1">
      <c r="A722" s="67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67"/>
    </row>
    <row r="723" spans="1:35" ht="15.75" customHeight="1">
      <c r="A723" s="67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67"/>
    </row>
    <row r="724" spans="1:35" ht="15.75" customHeight="1">
      <c r="A724" s="67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67"/>
    </row>
    <row r="725" spans="1:35" ht="15.75" customHeight="1">
      <c r="A725" s="67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67"/>
    </row>
    <row r="726" spans="1:35" ht="15.75" customHeight="1">
      <c r="A726" s="67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67"/>
    </row>
    <row r="727" spans="1:35" ht="15.75" customHeight="1">
      <c r="A727" s="67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67"/>
    </row>
    <row r="728" spans="1:35" ht="15.75" customHeight="1">
      <c r="A728" s="67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67"/>
    </row>
    <row r="729" spans="1:35" ht="15.75" customHeight="1">
      <c r="A729" s="67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67"/>
    </row>
    <row r="730" spans="1:35" ht="15.75" customHeight="1">
      <c r="A730" s="67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67"/>
    </row>
    <row r="731" spans="1:35" ht="15.75" customHeight="1">
      <c r="A731" s="67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67"/>
    </row>
    <row r="732" spans="1:35" ht="15.75" customHeight="1">
      <c r="A732" s="67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67"/>
    </row>
    <row r="733" spans="1:35" ht="15.75" customHeight="1">
      <c r="A733" s="67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67"/>
    </row>
    <row r="734" spans="1:35" ht="15.75" customHeight="1">
      <c r="A734" s="67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67"/>
    </row>
    <row r="735" spans="1:35" ht="15.75" customHeight="1">
      <c r="A735" s="67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67"/>
    </row>
    <row r="736" spans="1:35" ht="15.75" customHeight="1">
      <c r="A736" s="67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67"/>
    </row>
    <row r="737" spans="1:35" ht="15.75" customHeight="1">
      <c r="A737" s="67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67"/>
    </row>
    <row r="738" spans="1:35" ht="15.75" customHeight="1">
      <c r="A738" s="67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67"/>
    </row>
    <row r="739" spans="1:35" ht="15.75" customHeight="1">
      <c r="A739" s="67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67"/>
    </row>
    <row r="740" spans="1:35" ht="15.75" customHeight="1">
      <c r="A740" s="67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67"/>
    </row>
    <row r="741" spans="1:35" ht="15.75" customHeight="1">
      <c r="A741" s="67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67"/>
    </row>
    <row r="742" spans="1:35" ht="15.75" customHeight="1">
      <c r="A742" s="67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67"/>
    </row>
    <row r="743" spans="1:35" ht="15.75" customHeight="1">
      <c r="A743" s="67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67"/>
    </row>
    <row r="744" spans="1:35" ht="15.75" customHeight="1">
      <c r="A744" s="67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67"/>
    </row>
    <row r="745" spans="1:35" ht="15.75" customHeight="1">
      <c r="A745" s="67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67"/>
    </row>
    <row r="746" spans="1:35" ht="15.75" customHeight="1">
      <c r="A746" s="67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67"/>
    </row>
    <row r="747" spans="1:35" ht="15.75" customHeight="1">
      <c r="A747" s="67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67"/>
    </row>
    <row r="748" spans="1:35" ht="15.75" customHeight="1">
      <c r="A748" s="67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67"/>
    </row>
    <row r="749" spans="1:35" ht="15.75" customHeight="1">
      <c r="A749" s="67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67"/>
    </row>
    <row r="750" spans="1:35" ht="15.75" customHeight="1">
      <c r="A750" s="67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67"/>
    </row>
    <row r="751" spans="1:35" ht="15.75" customHeight="1">
      <c r="A751" s="67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67"/>
    </row>
    <row r="752" spans="1:35" ht="15.75" customHeight="1">
      <c r="A752" s="67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67"/>
    </row>
    <row r="753" spans="1:35" ht="15.75" customHeight="1">
      <c r="A753" s="67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67"/>
    </row>
    <row r="754" spans="1:35" ht="15.75" customHeight="1">
      <c r="A754" s="67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67"/>
    </row>
    <row r="755" spans="1:35" ht="15.75" customHeight="1">
      <c r="A755" s="67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67"/>
    </row>
    <row r="756" spans="1:35" ht="15.75" customHeight="1">
      <c r="A756" s="67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67"/>
    </row>
    <row r="757" spans="1:35" ht="15.75" customHeight="1">
      <c r="A757" s="67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67"/>
    </row>
    <row r="758" spans="1:35" ht="15.75" customHeight="1">
      <c r="A758" s="67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67"/>
    </row>
    <row r="759" spans="1:35" ht="15.75" customHeight="1">
      <c r="A759" s="67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67"/>
    </row>
    <row r="760" spans="1:35" ht="15.75" customHeight="1">
      <c r="A760" s="67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67"/>
    </row>
    <row r="761" spans="1:35" ht="15.75" customHeight="1">
      <c r="A761" s="67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67"/>
    </row>
    <row r="762" spans="1:35" ht="15.75" customHeight="1">
      <c r="A762" s="67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67"/>
    </row>
    <row r="763" spans="1:35" ht="15.75" customHeight="1">
      <c r="A763" s="67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67"/>
    </row>
    <row r="764" spans="1:35" ht="15.75" customHeight="1">
      <c r="A764" s="67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67"/>
    </row>
    <row r="765" spans="1:35" ht="15.75" customHeight="1">
      <c r="A765" s="67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67"/>
    </row>
    <row r="766" spans="1:35" ht="15.75" customHeight="1">
      <c r="A766" s="67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67"/>
    </row>
    <row r="767" spans="1:35" ht="15.75" customHeight="1">
      <c r="A767" s="67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67"/>
    </row>
    <row r="768" spans="1:35" ht="15.75" customHeight="1">
      <c r="A768" s="67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67"/>
    </row>
    <row r="769" spans="1:35" ht="15.75" customHeight="1">
      <c r="A769" s="67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67"/>
    </row>
    <row r="770" spans="1:35" ht="15.75" customHeight="1">
      <c r="A770" s="67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67"/>
    </row>
    <row r="771" spans="1:35" ht="15.75" customHeight="1">
      <c r="A771" s="67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67"/>
    </row>
    <row r="772" spans="1:35" ht="15.75" customHeight="1">
      <c r="A772" s="67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67"/>
    </row>
    <row r="773" spans="1:35" ht="15.75" customHeight="1">
      <c r="A773" s="67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67"/>
    </row>
    <row r="774" spans="1:35" ht="15.75" customHeight="1">
      <c r="A774" s="67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67"/>
    </row>
    <row r="775" spans="1:35" ht="15.75" customHeight="1">
      <c r="A775" s="67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67"/>
    </row>
    <row r="776" spans="1:35" ht="15.75" customHeight="1">
      <c r="A776" s="67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67"/>
    </row>
    <row r="777" spans="1:35" ht="15.75" customHeight="1">
      <c r="A777" s="67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67"/>
    </row>
    <row r="778" spans="1:35" ht="15.75" customHeight="1">
      <c r="A778" s="67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67"/>
    </row>
    <row r="779" spans="1:35" ht="15.75" customHeight="1">
      <c r="A779" s="67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67"/>
    </row>
    <row r="780" spans="1:35" ht="15.75" customHeight="1">
      <c r="A780" s="67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67"/>
    </row>
    <row r="781" spans="1:35" ht="15.75" customHeight="1">
      <c r="A781" s="67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67"/>
    </row>
    <row r="782" spans="1:35" ht="15.75" customHeight="1">
      <c r="A782" s="67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67"/>
    </row>
    <row r="783" spans="1:35" ht="15.75" customHeight="1">
      <c r="A783" s="67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67"/>
    </row>
    <row r="784" spans="1:35" ht="15.75" customHeight="1">
      <c r="A784" s="67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67"/>
    </row>
    <row r="785" spans="1:35" ht="15.75" customHeight="1">
      <c r="A785" s="67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67"/>
    </row>
    <row r="786" spans="1:35" ht="15.75" customHeight="1">
      <c r="A786" s="67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67"/>
    </row>
    <row r="787" spans="1:35" ht="15.75" customHeight="1">
      <c r="A787" s="67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67"/>
    </row>
    <row r="788" spans="1:35" ht="15.75" customHeight="1">
      <c r="A788" s="67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67"/>
    </row>
    <row r="789" spans="1:35" ht="15.75" customHeight="1">
      <c r="A789" s="67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67"/>
    </row>
    <row r="790" spans="1:35" ht="15.75" customHeight="1">
      <c r="A790" s="67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67"/>
    </row>
    <row r="791" spans="1:35" ht="15.75" customHeight="1">
      <c r="A791" s="67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67"/>
    </row>
    <row r="792" spans="1:35" ht="15.75" customHeight="1">
      <c r="A792" s="67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67"/>
    </row>
    <row r="793" spans="1:35" ht="15.75" customHeight="1">
      <c r="A793" s="67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67"/>
    </row>
    <row r="794" spans="1:35" ht="15.75" customHeight="1">
      <c r="A794" s="67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67"/>
    </row>
    <row r="795" spans="1:35" ht="15.75" customHeight="1">
      <c r="A795" s="67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67"/>
    </row>
    <row r="796" spans="1:35" ht="15.75" customHeight="1">
      <c r="A796" s="67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67"/>
    </row>
    <row r="797" spans="1:35" ht="15.75" customHeight="1">
      <c r="A797" s="67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67"/>
    </row>
    <row r="798" spans="1:35" ht="15.75" customHeight="1">
      <c r="A798" s="67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67"/>
    </row>
    <row r="799" spans="1:35" ht="15.75" customHeight="1">
      <c r="A799" s="67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67"/>
    </row>
    <row r="800" spans="1:35" ht="15.75" customHeight="1">
      <c r="A800" s="67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67"/>
    </row>
    <row r="801" spans="1:35" ht="15.75" customHeight="1">
      <c r="A801" s="67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67"/>
    </row>
    <row r="802" spans="1:35" ht="15.75" customHeight="1">
      <c r="A802" s="67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67"/>
    </row>
    <row r="803" spans="1:35" ht="15.75" customHeight="1">
      <c r="A803" s="67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67"/>
    </row>
    <row r="804" spans="1:35" ht="15.75" customHeight="1">
      <c r="A804" s="67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67"/>
    </row>
    <row r="805" spans="1:35" ht="15.75" customHeight="1">
      <c r="A805" s="67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67"/>
    </row>
    <row r="806" spans="1:35" ht="15.75" customHeight="1">
      <c r="A806" s="67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67"/>
    </row>
    <row r="807" spans="1:35" ht="15.75" customHeight="1">
      <c r="A807" s="67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67"/>
    </row>
    <row r="808" spans="1:35" ht="15.75" customHeight="1">
      <c r="A808" s="67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67"/>
    </row>
    <row r="809" spans="1:35" ht="15.75" customHeight="1">
      <c r="A809" s="67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67"/>
    </row>
    <row r="810" spans="1:35" ht="15.75" customHeight="1">
      <c r="A810" s="67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67"/>
    </row>
    <row r="811" spans="1:35" ht="15.75" customHeight="1">
      <c r="A811" s="67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67"/>
    </row>
    <row r="812" spans="1:35" ht="15.75" customHeight="1">
      <c r="A812" s="67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67"/>
    </row>
    <row r="813" spans="1:35" ht="15.75" customHeight="1">
      <c r="A813" s="67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67"/>
    </row>
    <row r="814" spans="1:35" ht="15.75" customHeight="1">
      <c r="A814" s="67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67"/>
    </row>
    <row r="815" spans="1:35" ht="15.75" customHeight="1">
      <c r="A815" s="67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67"/>
    </row>
    <row r="816" spans="1:35" ht="15.75" customHeight="1">
      <c r="A816" s="67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67"/>
    </row>
    <row r="817" spans="1:35" ht="15.75" customHeight="1">
      <c r="A817" s="67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67"/>
    </row>
    <row r="818" spans="1:35" ht="15.75" customHeight="1">
      <c r="A818" s="67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67"/>
    </row>
    <row r="819" spans="1:35" ht="15.75" customHeight="1">
      <c r="A819" s="67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67"/>
    </row>
    <row r="820" spans="1:35" ht="15.75" customHeight="1">
      <c r="A820" s="67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67"/>
    </row>
    <row r="821" spans="1:35" ht="15.75" customHeight="1">
      <c r="A821" s="67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67"/>
    </row>
    <row r="822" spans="1:35" ht="15.75" customHeight="1">
      <c r="A822" s="67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67"/>
    </row>
    <row r="823" spans="1:35" ht="15.75" customHeight="1">
      <c r="A823" s="67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67"/>
    </row>
    <row r="824" spans="1:35" ht="15.75" customHeight="1">
      <c r="A824" s="67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67"/>
    </row>
    <row r="825" spans="1:35" ht="15.75" customHeight="1">
      <c r="A825" s="67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67"/>
    </row>
    <row r="826" spans="1:35" ht="15.75" customHeight="1">
      <c r="A826" s="67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67"/>
    </row>
    <row r="827" spans="1:35" ht="15.75" customHeight="1">
      <c r="A827" s="67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67"/>
    </row>
    <row r="828" spans="1:35" ht="15.75" customHeight="1">
      <c r="A828" s="67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67"/>
    </row>
    <row r="829" spans="1:35" ht="15.75" customHeight="1">
      <c r="A829" s="67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67"/>
    </row>
    <row r="830" spans="1:35" ht="15.75" customHeight="1">
      <c r="A830" s="67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67"/>
    </row>
    <row r="831" spans="1:35" ht="15.75" customHeight="1">
      <c r="A831" s="67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67"/>
    </row>
    <row r="832" spans="1:35" ht="15.75" customHeight="1">
      <c r="A832" s="67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67"/>
    </row>
    <row r="833" spans="1:35" ht="15.75" customHeight="1">
      <c r="A833" s="67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67"/>
    </row>
    <row r="834" spans="1:35" ht="15.75" customHeight="1">
      <c r="A834" s="67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67"/>
    </row>
    <row r="835" spans="1:35" ht="15.75" customHeight="1">
      <c r="A835" s="67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67"/>
    </row>
    <row r="836" spans="1:35" ht="15.75" customHeight="1">
      <c r="A836" s="67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67"/>
    </row>
    <row r="837" spans="1:35" ht="15.75" customHeight="1">
      <c r="A837" s="67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67"/>
    </row>
    <row r="838" spans="1:35" ht="15.75" customHeight="1">
      <c r="A838" s="67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67"/>
    </row>
    <row r="839" spans="1:35" ht="15.75" customHeight="1">
      <c r="A839" s="67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67"/>
    </row>
    <row r="840" spans="1:35" ht="15.75" customHeight="1">
      <c r="A840" s="67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67"/>
    </row>
    <row r="841" spans="1:35" ht="15.75" customHeight="1">
      <c r="A841" s="67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67"/>
    </row>
    <row r="842" spans="1:35" ht="15.75" customHeight="1">
      <c r="A842" s="67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67"/>
    </row>
    <row r="843" spans="1:35" ht="15.75" customHeight="1">
      <c r="A843" s="67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67"/>
    </row>
    <row r="844" spans="1:35" ht="15.75" customHeight="1">
      <c r="A844" s="67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67"/>
    </row>
    <row r="845" spans="1:35" ht="15.75" customHeight="1">
      <c r="A845" s="67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67"/>
    </row>
    <row r="846" spans="1:35" ht="15.75" customHeight="1">
      <c r="A846" s="67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67"/>
    </row>
    <row r="847" spans="1:35" ht="15.75" customHeight="1">
      <c r="A847" s="67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67"/>
    </row>
    <row r="848" spans="1:35" ht="15.75" customHeight="1">
      <c r="A848" s="67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67"/>
    </row>
    <row r="849" spans="1:35" ht="15.75" customHeight="1">
      <c r="A849" s="67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67"/>
    </row>
    <row r="850" spans="1:35" ht="15.75" customHeight="1">
      <c r="A850" s="67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67"/>
    </row>
    <row r="851" spans="1:35" ht="15.75" customHeight="1">
      <c r="A851" s="67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67"/>
    </row>
    <row r="852" spans="1:35" ht="15.75" customHeight="1">
      <c r="A852" s="67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67"/>
    </row>
    <row r="853" spans="1:35" ht="15.75" customHeight="1">
      <c r="A853" s="67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67"/>
    </row>
    <row r="854" spans="1:35" ht="15.75" customHeight="1">
      <c r="A854" s="67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67"/>
    </row>
    <row r="855" spans="1:35" ht="15.75" customHeight="1">
      <c r="A855" s="67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67"/>
    </row>
    <row r="856" spans="1:35" ht="15.75" customHeight="1">
      <c r="A856" s="67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67"/>
    </row>
    <row r="857" spans="1:35" ht="15.75" customHeight="1">
      <c r="A857" s="67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67"/>
    </row>
    <row r="858" spans="1:35" ht="15.75" customHeight="1">
      <c r="A858" s="67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67"/>
    </row>
    <row r="859" spans="1:35" ht="15.75" customHeight="1">
      <c r="A859" s="67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67"/>
    </row>
    <row r="860" spans="1:35" ht="15.75" customHeight="1">
      <c r="A860" s="67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67"/>
    </row>
    <row r="861" spans="1:35" ht="15.75" customHeight="1">
      <c r="A861" s="67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67"/>
    </row>
    <row r="862" spans="1:35" ht="15.75" customHeight="1">
      <c r="A862" s="67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67"/>
    </row>
    <row r="863" spans="1:35" ht="15.75" customHeight="1">
      <c r="A863" s="67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67"/>
    </row>
    <row r="864" spans="1:35" ht="15.75" customHeight="1">
      <c r="A864" s="67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67"/>
    </row>
    <row r="865" spans="1:35" ht="15.75" customHeight="1">
      <c r="A865" s="67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67"/>
    </row>
    <row r="866" spans="1:35" ht="15.75" customHeight="1">
      <c r="A866" s="67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67"/>
    </row>
    <row r="867" spans="1:35" ht="15.75" customHeight="1">
      <c r="A867" s="67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67"/>
    </row>
    <row r="868" spans="1:35" ht="15.75" customHeight="1">
      <c r="A868" s="67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67"/>
    </row>
    <row r="869" spans="1:35" ht="15.75" customHeight="1">
      <c r="A869" s="67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67"/>
    </row>
    <row r="870" spans="1:35" ht="15.75" customHeight="1">
      <c r="A870" s="67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67"/>
    </row>
    <row r="871" spans="1:35" ht="15.75" customHeight="1">
      <c r="A871" s="67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67"/>
    </row>
    <row r="872" spans="1:35" ht="15.75" customHeight="1">
      <c r="A872" s="67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67"/>
    </row>
    <row r="873" spans="1:35" ht="15.75" customHeight="1">
      <c r="A873" s="67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67"/>
    </row>
    <row r="874" spans="1:35" ht="15.75" customHeight="1">
      <c r="A874" s="67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67"/>
    </row>
    <row r="875" spans="1:35" ht="15.75" customHeight="1">
      <c r="A875" s="67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67"/>
    </row>
    <row r="876" spans="1:35" ht="15.75" customHeight="1">
      <c r="A876" s="67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67"/>
    </row>
    <row r="877" spans="1:35" ht="15.75" customHeight="1">
      <c r="A877" s="67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67"/>
    </row>
    <row r="878" spans="1:35" ht="15.75" customHeight="1">
      <c r="A878" s="67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67"/>
    </row>
    <row r="879" spans="1:35" ht="15.75" customHeight="1">
      <c r="A879" s="67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67"/>
    </row>
    <row r="880" spans="1:35" ht="15.75" customHeight="1">
      <c r="A880" s="67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67"/>
    </row>
    <row r="881" spans="1:35" ht="15.75" customHeight="1">
      <c r="A881" s="67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67"/>
    </row>
    <row r="882" spans="1:35" ht="15.75" customHeight="1">
      <c r="A882" s="67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67"/>
    </row>
    <row r="883" spans="1:35" ht="15.75" customHeight="1">
      <c r="A883" s="67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67"/>
    </row>
    <row r="884" spans="1:35" ht="15.75" customHeight="1">
      <c r="A884" s="67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67"/>
    </row>
    <row r="885" spans="1:35" ht="15.75" customHeight="1">
      <c r="A885" s="67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67"/>
    </row>
    <row r="886" spans="1:35" ht="15.75" customHeight="1">
      <c r="A886" s="67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67"/>
    </row>
    <row r="887" spans="1:35" ht="15.75" customHeight="1">
      <c r="A887" s="67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67"/>
    </row>
    <row r="888" spans="1:35" ht="15.75" customHeight="1">
      <c r="A888" s="67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67"/>
    </row>
    <row r="889" spans="1:35" ht="15.75" customHeight="1">
      <c r="A889" s="67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67"/>
    </row>
    <row r="890" spans="1:35" ht="15.75" customHeight="1">
      <c r="A890" s="67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67"/>
    </row>
    <row r="891" spans="1:35" ht="15.75" customHeight="1">
      <c r="A891" s="67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67"/>
    </row>
    <row r="892" spans="1:35" ht="15.75" customHeight="1">
      <c r="A892" s="67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67"/>
    </row>
    <row r="893" spans="1:35" ht="15.75" customHeight="1">
      <c r="A893" s="67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67"/>
    </row>
    <row r="894" spans="1:35" ht="15.75" customHeight="1">
      <c r="A894" s="67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67"/>
    </row>
    <row r="895" spans="1:35" ht="15.75" customHeight="1">
      <c r="A895" s="67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67"/>
    </row>
    <row r="896" spans="1:35" ht="15.75" customHeight="1">
      <c r="A896" s="67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67"/>
    </row>
    <row r="897" spans="1:35" ht="15.75" customHeight="1">
      <c r="A897" s="67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67"/>
    </row>
    <row r="898" spans="1:35" ht="15.75" customHeight="1">
      <c r="A898" s="67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67"/>
    </row>
    <row r="899" spans="1:35" ht="15.75" customHeight="1">
      <c r="A899" s="67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67"/>
    </row>
    <row r="900" spans="1:35" ht="15.75" customHeight="1">
      <c r="A900" s="67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67"/>
    </row>
    <row r="901" spans="1:35" ht="15.75" customHeight="1">
      <c r="A901" s="67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67"/>
    </row>
    <row r="902" spans="1:35" ht="15.75" customHeight="1">
      <c r="A902" s="67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67"/>
    </row>
    <row r="903" spans="1:35" ht="15.75" customHeight="1">
      <c r="A903" s="67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67"/>
    </row>
    <row r="904" spans="1:35" ht="15.75" customHeight="1">
      <c r="A904" s="67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67"/>
    </row>
    <row r="905" spans="1:35" ht="15.75" customHeight="1">
      <c r="A905" s="67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67"/>
    </row>
    <row r="906" spans="1:35" ht="15.75" customHeight="1">
      <c r="A906" s="67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67"/>
    </row>
    <row r="907" spans="1:35" ht="15.75" customHeight="1">
      <c r="A907" s="67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67"/>
    </row>
    <row r="908" spans="1:35" ht="15.75" customHeight="1">
      <c r="A908" s="67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67"/>
    </row>
    <row r="909" spans="1:35" ht="15.75" customHeight="1">
      <c r="A909" s="67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67"/>
    </row>
    <row r="910" spans="1:35" ht="15.75" customHeight="1">
      <c r="A910" s="67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67"/>
    </row>
    <row r="911" spans="1:35" ht="15.75" customHeight="1">
      <c r="A911" s="67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67"/>
    </row>
    <row r="912" spans="1:35" ht="15.75" customHeight="1">
      <c r="A912" s="67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67"/>
    </row>
    <row r="913" spans="1:35" ht="15.75" customHeight="1">
      <c r="A913" s="67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67"/>
    </row>
    <row r="914" spans="1:35" ht="15.75" customHeight="1">
      <c r="A914" s="67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67"/>
    </row>
    <row r="915" spans="1:35" ht="15.75" customHeight="1">
      <c r="A915" s="67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67"/>
    </row>
    <row r="916" spans="1:35" ht="15.75" customHeight="1">
      <c r="A916" s="67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67"/>
    </row>
    <row r="917" spans="1:35" ht="15.75" customHeight="1">
      <c r="A917" s="67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67"/>
    </row>
    <row r="918" spans="1:35" ht="15.75" customHeight="1">
      <c r="A918" s="67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67"/>
    </row>
    <row r="919" spans="1:35" ht="15.75" customHeight="1">
      <c r="A919" s="67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67"/>
    </row>
    <row r="920" spans="1:35" ht="15.75" customHeight="1">
      <c r="A920" s="67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67"/>
    </row>
    <row r="921" spans="1:35" ht="15.75" customHeight="1">
      <c r="A921" s="67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67"/>
    </row>
    <row r="922" spans="1:35" ht="15.75" customHeight="1">
      <c r="A922" s="67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67"/>
    </row>
    <row r="923" spans="1:35" ht="15.75" customHeight="1">
      <c r="A923" s="67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67"/>
    </row>
    <row r="924" spans="1:35" ht="15.75" customHeight="1">
      <c r="A924" s="67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67"/>
    </row>
    <row r="925" spans="1:35" ht="15.75" customHeight="1">
      <c r="A925" s="67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67"/>
    </row>
    <row r="926" spans="1:35" ht="15.75" customHeight="1">
      <c r="A926" s="67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67"/>
    </row>
    <row r="927" spans="1:35" ht="15.75" customHeight="1">
      <c r="A927" s="67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67"/>
    </row>
    <row r="928" spans="1:35" ht="15.75" customHeight="1">
      <c r="A928" s="67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67"/>
    </row>
    <row r="929" spans="1:35" ht="15.75" customHeight="1">
      <c r="A929" s="67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67"/>
    </row>
    <row r="930" spans="1:35" ht="15.75" customHeight="1">
      <c r="A930" s="67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67"/>
    </row>
    <row r="931" spans="1:35" ht="15.75" customHeight="1">
      <c r="A931" s="67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67"/>
    </row>
    <row r="932" spans="1:35" ht="15.75" customHeight="1">
      <c r="A932" s="67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67"/>
    </row>
    <row r="933" spans="1:35" ht="15.75" customHeight="1">
      <c r="A933" s="67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67"/>
    </row>
    <row r="934" spans="1:35" ht="15.75" customHeight="1">
      <c r="A934" s="67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67"/>
    </row>
    <row r="935" spans="1:35" ht="15.75" customHeight="1">
      <c r="A935" s="67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67"/>
    </row>
    <row r="936" spans="1:35" ht="15.75" customHeight="1">
      <c r="A936" s="67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67"/>
    </row>
    <row r="937" spans="1:35" ht="15.75" customHeight="1">
      <c r="A937" s="67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67"/>
    </row>
    <row r="938" spans="1:35" ht="15.75" customHeight="1">
      <c r="A938" s="67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67"/>
    </row>
    <row r="939" spans="1:35" ht="15.75" customHeight="1">
      <c r="A939" s="67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67"/>
    </row>
    <row r="940" spans="1:35" ht="15.75" customHeight="1">
      <c r="A940" s="67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67"/>
    </row>
    <row r="941" spans="1:35" ht="15.75" customHeight="1">
      <c r="A941" s="67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67"/>
    </row>
    <row r="942" spans="1:35" ht="15.75" customHeight="1">
      <c r="A942" s="67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67"/>
    </row>
    <row r="943" spans="1:35" ht="15.75" customHeight="1">
      <c r="A943" s="67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67"/>
    </row>
    <row r="944" spans="1:35" ht="15.75" customHeight="1">
      <c r="A944" s="67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67"/>
    </row>
    <row r="945" spans="1:35" ht="15.75" customHeight="1">
      <c r="A945" s="67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67"/>
    </row>
    <row r="946" spans="1:35" ht="15.75" customHeight="1">
      <c r="A946" s="67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67"/>
    </row>
    <row r="947" spans="1:35" ht="15.75" customHeight="1">
      <c r="A947" s="67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67"/>
    </row>
    <row r="948" spans="1:35" ht="15.75" customHeight="1">
      <c r="A948" s="67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67"/>
    </row>
    <row r="949" spans="1:35" ht="15.75" customHeight="1">
      <c r="A949" s="67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67"/>
    </row>
    <row r="950" spans="1:35" ht="15.75" customHeight="1">
      <c r="A950" s="67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67"/>
    </row>
    <row r="951" spans="1:35" ht="15.75" customHeight="1">
      <c r="A951" s="67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67"/>
    </row>
    <row r="952" spans="1:35" ht="15.75" customHeight="1">
      <c r="A952" s="67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67"/>
    </row>
    <row r="953" spans="1:35" ht="15.75" customHeight="1">
      <c r="A953" s="67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67"/>
    </row>
    <row r="954" spans="1:35" ht="15.75" customHeight="1">
      <c r="A954" s="67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67"/>
    </row>
    <row r="955" spans="1:35" ht="15.75" customHeight="1">
      <c r="A955" s="67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67"/>
    </row>
    <row r="956" spans="1:35" ht="15.75" customHeight="1">
      <c r="A956" s="67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67"/>
    </row>
    <row r="957" spans="1:35" ht="15.75" customHeight="1">
      <c r="A957" s="67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67"/>
    </row>
    <row r="958" spans="1:35" ht="15.75" customHeight="1">
      <c r="A958" s="67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67"/>
    </row>
    <row r="959" spans="1:35" ht="15.75" customHeight="1">
      <c r="A959" s="67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67"/>
    </row>
    <row r="960" spans="1:35" ht="15.75" customHeight="1">
      <c r="A960" s="67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67"/>
    </row>
    <row r="961" spans="1:35" ht="15.75" customHeight="1">
      <c r="A961" s="67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67"/>
    </row>
    <row r="962" spans="1:35" ht="15.75" customHeight="1">
      <c r="A962" s="67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67"/>
    </row>
    <row r="963" spans="1:35" ht="15.75" customHeight="1">
      <c r="A963" s="67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67"/>
    </row>
    <row r="964" spans="1:35" ht="15.75" customHeight="1">
      <c r="A964" s="67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67"/>
    </row>
    <row r="965" spans="1:35" ht="15.75" customHeight="1">
      <c r="A965" s="67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67"/>
    </row>
    <row r="966" spans="1:35" ht="15.75" customHeight="1">
      <c r="A966" s="67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67"/>
    </row>
    <row r="967" spans="1:35" ht="15.75" customHeight="1">
      <c r="A967" s="67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67"/>
    </row>
    <row r="968" spans="1:35" ht="15.75" customHeight="1">
      <c r="A968" s="67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67"/>
    </row>
    <row r="969" spans="1:35" ht="15.75" customHeight="1">
      <c r="A969" s="67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67"/>
    </row>
    <row r="970" spans="1:35" ht="15.75" customHeight="1">
      <c r="A970" s="67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67"/>
    </row>
    <row r="971" spans="1:35" ht="15.75" customHeight="1">
      <c r="A971" s="67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67"/>
    </row>
    <row r="972" spans="1:35" ht="15.75" customHeight="1">
      <c r="A972" s="67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67"/>
    </row>
    <row r="973" spans="1:35" ht="15.75" customHeight="1">
      <c r="A973" s="67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67"/>
    </row>
    <row r="974" spans="1:35" ht="15.75" customHeight="1">
      <c r="A974" s="67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67"/>
    </row>
    <row r="975" spans="1:35" ht="15.75" customHeight="1">
      <c r="A975" s="67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67"/>
    </row>
    <row r="976" spans="1:35" ht="15.75" customHeight="1">
      <c r="A976" s="67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67"/>
    </row>
    <row r="977" spans="1:35" ht="15.75" customHeight="1">
      <c r="A977" s="67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67"/>
    </row>
    <row r="978" spans="1:35" ht="15.75" customHeight="1">
      <c r="A978" s="67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67"/>
    </row>
    <row r="979" spans="1:35" ht="15.75" customHeight="1">
      <c r="A979" s="67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67"/>
    </row>
    <row r="980" spans="1:35" ht="15.75" customHeight="1">
      <c r="A980" s="67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67"/>
    </row>
    <row r="981" spans="1:35" ht="15.75" customHeight="1">
      <c r="A981" s="67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67"/>
    </row>
    <row r="982" spans="1:35" ht="15.75" customHeight="1">
      <c r="A982" s="67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67"/>
    </row>
    <row r="983" spans="1:35" ht="15.75" customHeight="1">
      <c r="A983" s="67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67"/>
    </row>
    <row r="984" spans="1:35" ht="15.75" customHeight="1">
      <c r="A984" s="67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67"/>
    </row>
    <row r="985" spans="1:35" ht="15.75" customHeight="1">
      <c r="A985" s="67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67"/>
    </row>
    <row r="986" spans="1:35" ht="15.75" customHeight="1">
      <c r="A986" s="67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67"/>
    </row>
    <row r="987" spans="1:35" ht="15.75" customHeight="1">
      <c r="A987" s="67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67"/>
    </row>
    <row r="988" spans="1:35" ht="15.75" customHeight="1">
      <c r="A988" s="67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67"/>
    </row>
    <row r="989" spans="1:35" ht="15.75" customHeight="1">
      <c r="A989" s="67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67"/>
    </row>
    <row r="990" spans="1:35" ht="15.75" customHeight="1">
      <c r="A990" s="67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67"/>
    </row>
    <row r="991" spans="1:35" ht="15.75" customHeight="1">
      <c r="A991" s="67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67"/>
    </row>
    <row r="992" spans="1:35" ht="15.75" customHeight="1">
      <c r="A992" s="67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67"/>
    </row>
    <row r="993" spans="1:35" ht="15.75" customHeight="1">
      <c r="A993" s="67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67"/>
    </row>
    <row r="994" spans="1:35" ht="15.75" customHeight="1">
      <c r="A994" s="67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67"/>
    </row>
    <row r="995" spans="1:35" ht="15.75" customHeight="1">
      <c r="A995" s="67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67"/>
    </row>
    <row r="996" spans="1:35" ht="15.75" customHeight="1">
      <c r="A996" s="67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67"/>
    </row>
    <row r="997" spans="1:35" ht="15.75" customHeight="1">
      <c r="A997" s="67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67"/>
    </row>
    <row r="998" spans="1:35" ht="15.75" customHeight="1">
      <c r="A998" s="67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67"/>
    </row>
    <row r="999" spans="1:35" ht="15.75" customHeight="1">
      <c r="A999" s="67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67"/>
    </row>
    <row r="1000" spans="1:35" ht="15.75" customHeight="1">
      <c r="A1000" s="67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67"/>
    </row>
  </sheetData>
  <hyperlinks>
    <hyperlink ref="A59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000"/>
  <sheetViews>
    <sheetView workbookViewId="0">
      <pane xSplit="1" ySplit="3" topLeftCell="B4" activePane="bottomRight" state="frozen"/>
      <selection pane="bottomRight" activeCell="B4" sqref="B4"/>
      <selection pane="bottomLeft" activeCell="A4" sqref="A4"/>
      <selection pane="topRight" activeCell="B1" sqref="B1"/>
    </sheetView>
  </sheetViews>
  <sheetFormatPr defaultColWidth="12.7109375" defaultRowHeight="15" customHeight="1"/>
  <cols>
    <col min="1" max="1" width="18.42578125" customWidth="1"/>
    <col min="2" max="2" width="8.7109375" customWidth="1"/>
    <col min="3" max="20" width="9.42578125" customWidth="1"/>
    <col min="21" max="39" width="8.7109375" customWidth="1"/>
  </cols>
  <sheetData>
    <row r="1" spans="1:39" ht="13.5" customHeight="1">
      <c r="A1" s="73"/>
      <c r="B1" s="188" t="s">
        <v>395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189" t="s">
        <v>396</v>
      </c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</row>
    <row r="2" spans="1:39" ht="13.5" customHeight="1">
      <c r="A2" s="168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169"/>
    </row>
    <row r="3" spans="1:39" ht="13.5" customHeight="1">
      <c r="A3" s="76"/>
      <c r="B3" s="170">
        <v>2001</v>
      </c>
      <c r="C3" s="77">
        <v>2002</v>
      </c>
      <c r="D3" s="77">
        <v>2003</v>
      </c>
      <c r="E3" s="77">
        <v>2004</v>
      </c>
      <c r="F3" s="77">
        <v>2005</v>
      </c>
      <c r="G3" s="77">
        <v>2006</v>
      </c>
      <c r="H3" s="77">
        <v>2007</v>
      </c>
      <c r="I3" s="77">
        <v>2008</v>
      </c>
      <c r="J3" s="77">
        <v>2009</v>
      </c>
      <c r="K3" s="77">
        <v>2010</v>
      </c>
      <c r="L3" s="77">
        <v>2011</v>
      </c>
      <c r="M3" s="77">
        <v>2012</v>
      </c>
      <c r="N3" s="77">
        <v>2013</v>
      </c>
      <c r="O3" s="77">
        <v>2014</v>
      </c>
      <c r="P3" s="77">
        <v>2015</v>
      </c>
      <c r="Q3" s="77">
        <v>2016</v>
      </c>
      <c r="R3" s="77">
        <v>2017</v>
      </c>
      <c r="S3" s="77">
        <v>2018</v>
      </c>
      <c r="T3" s="77">
        <v>2019</v>
      </c>
      <c r="U3" s="170">
        <v>2001</v>
      </c>
      <c r="V3" s="77">
        <v>2002</v>
      </c>
      <c r="W3" s="77">
        <v>2003</v>
      </c>
      <c r="X3" s="77">
        <v>2004</v>
      </c>
      <c r="Y3" s="77">
        <v>2005</v>
      </c>
      <c r="Z3" s="77">
        <v>2006</v>
      </c>
      <c r="AA3" s="77">
        <v>2007</v>
      </c>
      <c r="AB3" s="77">
        <v>2008</v>
      </c>
      <c r="AC3" s="77">
        <v>2009</v>
      </c>
      <c r="AD3" s="77">
        <v>2010</v>
      </c>
      <c r="AE3" s="77">
        <v>2011</v>
      </c>
      <c r="AF3" s="77">
        <v>2012</v>
      </c>
      <c r="AG3" s="77">
        <v>2013</v>
      </c>
      <c r="AH3" s="77">
        <v>2014</v>
      </c>
      <c r="AI3" s="77">
        <v>2015</v>
      </c>
      <c r="AJ3" s="77">
        <v>2016</v>
      </c>
      <c r="AK3" s="77">
        <v>2017</v>
      </c>
      <c r="AL3" s="78">
        <v>2018</v>
      </c>
      <c r="AM3" s="79">
        <v>2019</v>
      </c>
    </row>
    <row r="4" spans="1:39" ht="13.5" customHeight="1">
      <c r="A4" s="76" t="s">
        <v>289</v>
      </c>
      <c r="B4" s="80">
        <v>0</v>
      </c>
      <c r="C4" s="80">
        <v>-2.002949536645093E-2</v>
      </c>
      <c r="D4" s="80">
        <v>-5.2067260825639006E-2</v>
      </c>
      <c r="E4" s="80">
        <v>-4.2719495074335048E-2</v>
      </c>
      <c r="F4" s="80">
        <v>-6.6640713630185713E-2</v>
      </c>
      <c r="G4" s="80">
        <v>-6.6730528794924818E-2</v>
      </c>
      <c r="H4" s="80">
        <v>-6.0099157599433524E-2</v>
      </c>
      <c r="I4" s="80">
        <v>-2.2630053638329914E-2</v>
      </c>
      <c r="J4" s="80">
        <v>-7.0505107338996301E-2</v>
      </c>
      <c r="K4" s="80">
        <v>-9.0736181639016242E-2</v>
      </c>
      <c r="L4" s="80">
        <v>-9.2805238850620558E-2</v>
      </c>
      <c r="M4" s="80">
        <v>-0.10266953285316474</v>
      </c>
      <c r="N4" s="80">
        <v>-4.7485413509567337E-2</v>
      </c>
      <c r="O4" s="80">
        <v>-6.8101263446667004E-2</v>
      </c>
      <c r="P4" s="80">
        <v>-4.0333152295339646E-2</v>
      </c>
      <c r="Q4" s="80">
        <v>-1.8157276416639535E-2</v>
      </c>
      <c r="R4" s="80">
        <v>-9.4353493089480555E-3</v>
      </c>
      <c r="S4" s="80">
        <v>2.2166559999999998E-2</v>
      </c>
      <c r="T4" s="80">
        <v>6.1008061394150347E-2</v>
      </c>
      <c r="U4" s="80">
        <v>0</v>
      </c>
      <c r="V4" s="80">
        <v>2.4268792102210772E-2</v>
      </c>
      <c r="W4" s="80">
        <v>2.379613839812313E-2</v>
      </c>
      <c r="X4" s="80">
        <v>3.1375738320676881E-2</v>
      </c>
      <c r="Y4" s="80">
        <v>1.839531474516461E-2</v>
      </c>
      <c r="Z4" s="80">
        <v>5.6448010088827667E-2</v>
      </c>
      <c r="AA4" s="80">
        <v>7.7333479820697576E-2</v>
      </c>
      <c r="AB4" s="80">
        <v>8.9300322347850375E-2</v>
      </c>
      <c r="AC4" s="80">
        <v>0.1382026440316268</v>
      </c>
      <c r="AD4" s="80">
        <v>0.13694947584843567</v>
      </c>
      <c r="AE4" s="80">
        <v>0.13521833782344905</v>
      </c>
      <c r="AF4" s="80">
        <v>0.11540111771521105</v>
      </c>
      <c r="AG4" s="80">
        <v>0.10724582931281552</v>
      </c>
      <c r="AH4" s="80">
        <v>0.12574042357037069</v>
      </c>
      <c r="AI4" s="80">
        <v>0.14315687533138474</v>
      </c>
      <c r="AJ4" s="80">
        <v>0.15046299275448327</v>
      </c>
      <c r="AK4" s="80">
        <v>0.13449243204114428</v>
      </c>
      <c r="AL4" s="80">
        <v>0.16352783000000001</v>
      </c>
      <c r="AM4" s="80">
        <v>0.17042945987669733</v>
      </c>
    </row>
    <row r="5" spans="1:39" ht="13.5" customHeight="1">
      <c r="A5" s="76" t="s">
        <v>239</v>
      </c>
      <c r="B5" s="80">
        <v>0</v>
      </c>
      <c r="C5" s="80">
        <v>-3.9754826426304769E-2</v>
      </c>
      <c r="D5" s="80">
        <v>-0.14924671673109544</v>
      </c>
      <c r="E5" s="80">
        <v>-6.7832402611298151E-2</v>
      </c>
      <c r="F5" s="80">
        <v>-0.1364408054286875</v>
      </c>
      <c r="G5" s="80">
        <v>-0.1056938897123133</v>
      </c>
      <c r="H5" s="80">
        <v>-3.5872391655429645E-2</v>
      </c>
      <c r="I5" s="80">
        <v>-7.9247502945110126E-2</v>
      </c>
      <c r="J5" s="80">
        <v>-3.1831766377508987E-2</v>
      </c>
      <c r="K5" s="80">
        <v>-0.14431948618653415</v>
      </c>
      <c r="L5" s="80">
        <v>-9.0088678747312023E-2</v>
      </c>
      <c r="M5" s="80">
        <v>-8.4388766353238331E-2</v>
      </c>
      <c r="N5" s="80">
        <v>-6.449783730105978E-3</v>
      </c>
      <c r="O5" s="80">
        <v>-8.1805981222551047E-2</v>
      </c>
      <c r="P5" s="80">
        <v>-4.2678770239783427E-2</v>
      </c>
      <c r="Q5" s="80">
        <v>9.0765787686412913E-3</v>
      </c>
      <c r="R5" s="80">
        <v>-4.2143469105977972E-2</v>
      </c>
      <c r="S5" s="80">
        <v>-4.5684966E-2</v>
      </c>
      <c r="T5" s="80">
        <v>-0.11650894475127624</v>
      </c>
      <c r="U5" s="80">
        <v>0</v>
      </c>
      <c r="V5" s="80">
        <v>-1.9539048550800894E-2</v>
      </c>
      <c r="W5" s="80">
        <v>8.6299272756697708E-4</v>
      </c>
      <c r="X5" s="80">
        <v>2.0599777945066373E-3</v>
      </c>
      <c r="Y5" s="80">
        <v>-7.5183319062525362E-3</v>
      </c>
      <c r="Z5" s="80">
        <v>2.0212799588452533E-2</v>
      </c>
      <c r="AA5" s="80">
        <v>3.1228536593955292E-2</v>
      </c>
      <c r="AB5" s="80">
        <v>2.6646763059519778E-2</v>
      </c>
      <c r="AC5" s="80">
        <v>9.325191811239901E-2</v>
      </c>
      <c r="AD5" s="80">
        <v>4.790254741153905E-2</v>
      </c>
      <c r="AE5" s="80">
        <v>8.6262297004033789E-2</v>
      </c>
      <c r="AF5" s="80">
        <v>0.13623047395762225</v>
      </c>
      <c r="AG5" s="80">
        <v>0.11679719018486842</v>
      </c>
      <c r="AH5" s="80">
        <v>0.16396630143568558</v>
      </c>
      <c r="AI5" s="80">
        <v>0.14286406109687003</v>
      </c>
      <c r="AJ5" s="80">
        <v>0.17216117018973298</v>
      </c>
      <c r="AK5" s="80">
        <v>0.13846557786111613</v>
      </c>
      <c r="AL5" s="80">
        <v>8.9089516999999993E-2</v>
      </c>
      <c r="AM5" s="80">
        <v>9.1569202625392018E-2</v>
      </c>
    </row>
    <row r="6" spans="1:39" ht="13.5" customHeight="1">
      <c r="A6" s="76" t="s">
        <v>282</v>
      </c>
      <c r="B6" s="80">
        <v>0</v>
      </c>
      <c r="C6" s="80">
        <v>3.8134793778410919E-2</v>
      </c>
      <c r="D6" s="80">
        <v>-3.0083637990306254E-2</v>
      </c>
      <c r="E6" s="80">
        <v>-4.214847228602784E-2</v>
      </c>
      <c r="F6" s="80">
        <v>2.3601903631871698E-2</v>
      </c>
      <c r="G6" s="80">
        <v>7.1016073718324663E-2</v>
      </c>
      <c r="H6" s="80">
        <v>5.5347290199961853E-2</v>
      </c>
      <c r="I6" s="80">
        <v>7.8192208208698918E-2</v>
      </c>
      <c r="J6" s="80">
        <v>3.3030071599048597E-2</v>
      </c>
      <c r="K6" s="80">
        <v>-2.1153400094082123E-2</v>
      </c>
      <c r="L6" s="80">
        <v>-4.2203377531518406E-2</v>
      </c>
      <c r="M6" s="80">
        <v>-2.2000429331121146E-2</v>
      </c>
      <c r="N6" s="80">
        <v>-1.4755187546211725E-3</v>
      </c>
      <c r="O6" s="80">
        <v>2.830231402111881E-2</v>
      </c>
      <c r="P6" s="80">
        <v>4.158950395171216E-2</v>
      </c>
      <c r="Q6" s="80">
        <v>0.10001404843012378</v>
      </c>
      <c r="R6" s="80">
        <v>0.11585454888691062</v>
      </c>
      <c r="S6" s="80">
        <v>0.14267575499999999</v>
      </c>
      <c r="T6" s="80">
        <v>0.19082455509260654</v>
      </c>
      <c r="U6" s="80">
        <v>0</v>
      </c>
      <c r="V6" s="80">
        <v>-1.1553144712036882E-3</v>
      </c>
      <c r="W6" s="80">
        <v>-7.5576679272113013E-3</v>
      </c>
      <c r="X6" s="80">
        <v>1.7227957340920058E-2</v>
      </c>
      <c r="Y6" s="80">
        <v>2.3044406925653137E-3</v>
      </c>
      <c r="Z6" s="80">
        <v>3.1730732047443318E-2</v>
      </c>
      <c r="AA6" s="80">
        <v>7.8145747889528341E-2</v>
      </c>
      <c r="AB6" s="80">
        <v>9.7877925824553291E-2</v>
      </c>
      <c r="AC6" s="80">
        <v>9.2861867382212387E-2</v>
      </c>
      <c r="AD6" s="80">
        <v>5.6514998401625716E-2</v>
      </c>
      <c r="AE6" s="80">
        <v>3.1476825016697421E-2</v>
      </c>
      <c r="AF6" s="80">
        <v>5.5705313567263721E-2</v>
      </c>
      <c r="AG6" s="80">
        <v>4.2779482527239961E-2</v>
      </c>
      <c r="AH6" s="80">
        <v>5.6166692653340733E-2</v>
      </c>
      <c r="AI6" s="80">
        <v>7.442928312431786E-2</v>
      </c>
      <c r="AJ6" s="80">
        <v>0.10981744033811522</v>
      </c>
      <c r="AK6" s="80">
        <v>0.13307432765114244</v>
      </c>
      <c r="AL6" s="80">
        <v>0.123383916</v>
      </c>
      <c r="AM6" s="80">
        <v>0.17267297584113561</v>
      </c>
    </row>
    <row r="7" spans="1:39" ht="13.5" customHeight="1">
      <c r="A7" s="76" t="s">
        <v>280</v>
      </c>
      <c r="B7" s="80">
        <v>0</v>
      </c>
      <c r="C7" s="80">
        <v>-2.3996063231999702E-2</v>
      </c>
      <c r="D7" s="80">
        <v>-3.7631736422004236E-2</v>
      </c>
      <c r="E7" s="80">
        <v>-0.103270334245506</v>
      </c>
      <c r="F7" s="80">
        <v>-0.11306178751524525</v>
      </c>
      <c r="G7" s="80">
        <v>-0.11982629094797664</v>
      </c>
      <c r="H7" s="80">
        <v>-0.14520018010753538</v>
      </c>
      <c r="I7" s="80">
        <v>-0.13268814600056122</v>
      </c>
      <c r="J7" s="80">
        <v>-0.15226599013900782</v>
      </c>
      <c r="K7" s="80">
        <v>-0.13916578037931271</v>
      </c>
      <c r="L7" s="80">
        <v>-0.19610574301619413</v>
      </c>
      <c r="M7" s="80">
        <v>-0.17594479219671111</v>
      </c>
      <c r="N7" s="80">
        <v>-0.13527076902862317</v>
      </c>
      <c r="O7" s="80">
        <v>-9.043060948963895E-2</v>
      </c>
      <c r="P7" s="80">
        <v>-0.10318726727014489</v>
      </c>
      <c r="Q7" s="80">
        <v>-5.614264178973917E-2</v>
      </c>
      <c r="R7" s="80">
        <v>-5.0819189869637828E-2</v>
      </c>
      <c r="S7" s="80">
        <v>-5.4953971999999997E-2</v>
      </c>
      <c r="T7" s="80">
        <v>-1.0628673579455496E-2</v>
      </c>
      <c r="U7" s="80">
        <v>0</v>
      </c>
      <c r="V7" s="80">
        <v>-1.9539048803010196E-2</v>
      </c>
      <c r="W7" s="80">
        <v>-4.9111224139912115E-3</v>
      </c>
      <c r="X7" s="80">
        <v>-2.2991494375515644E-2</v>
      </c>
      <c r="Y7" s="80">
        <v>-1.7657803561892126E-2</v>
      </c>
      <c r="Z7" s="80">
        <v>-1.907052794415481E-2</v>
      </c>
      <c r="AA7" s="80">
        <v>-3.4486943894721046E-2</v>
      </c>
      <c r="AB7" s="80">
        <v>-1.6625954681766489E-2</v>
      </c>
      <c r="AC7" s="80">
        <v>-1.3141947435384629E-2</v>
      </c>
      <c r="AD7" s="80">
        <v>2.2265855084907221E-2</v>
      </c>
      <c r="AE7" s="80">
        <v>-7.4523544654507062E-3</v>
      </c>
      <c r="AF7" s="80">
        <v>-2.6088101116760042E-2</v>
      </c>
      <c r="AG7" s="80">
        <v>-1.1679413505695407E-2</v>
      </c>
      <c r="AH7" s="80">
        <v>8.0165293834207844E-3</v>
      </c>
      <c r="AI7" s="80">
        <v>2.4450440296043346E-2</v>
      </c>
      <c r="AJ7" s="80">
        <v>2.030426451015184E-2</v>
      </c>
      <c r="AK7" s="80">
        <v>1.0968874817107555E-2</v>
      </c>
      <c r="AL7" s="80">
        <v>1.4602153E-2</v>
      </c>
      <c r="AM7" s="80">
        <v>1.1587512437468236E-2</v>
      </c>
    </row>
    <row r="8" spans="1:39" ht="13.5" customHeight="1">
      <c r="A8" s="76" t="s">
        <v>241</v>
      </c>
      <c r="B8" s="80">
        <v>0</v>
      </c>
      <c r="C8" s="80">
        <v>-7.5087702141944926E-3</v>
      </c>
      <c r="D8" s="80">
        <v>-1.9919437754117659E-2</v>
      </c>
      <c r="E8" s="80">
        <v>-2.0225212659704801E-2</v>
      </c>
      <c r="F8" s="80">
        <v>-2.3936989949578037E-2</v>
      </c>
      <c r="G8" s="80">
        <v>-1.4769763575454019E-2</v>
      </c>
      <c r="H8" s="80">
        <v>2.3335847732321613E-2</v>
      </c>
      <c r="I8" s="80">
        <v>1.5798700448953411E-2</v>
      </c>
      <c r="J8" s="80">
        <v>-1.0199762066397616E-2</v>
      </c>
      <c r="K8" s="80">
        <v>-3.9923997985842043E-2</v>
      </c>
      <c r="L8" s="80">
        <v>-8.2729450459903944E-2</v>
      </c>
      <c r="M8" s="80">
        <v>-7.3724143085261401E-2</v>
      </c>
      <c r="N8" s="80">
        <v>-6.6212520881555784E-2</v>
      </c>
      <c r="O8" s="80">
        <v>-4.2384813568746557E-2</v>
      </c>
      <c r="P8" s="80">
        <v>9.2579227281736533E-3</v>
      </c>
      <c r="Q8" s="80">
        <v>5.4499473440685522E-2</v>
      </c>
      <c r="R8" s="80">
        <v>9.987662838814243E-2</v>
      </c>
      <c r="S8" s="80">
        <v>0.114373745</v>
      </c>
      <c r="T8" s="80">
        <v>0.19134148056680614</v>
      </c>
      <c r="U8" s="80">
        <v>0</v>
      </c>
      <c r="V8" s="80">
        <v>1.6774356916425509E-2</v>
      </c>
      <c r="W8" s="80">
        <v>5.7417161344340426E-2</v>
      </c>
      <c r="X8" s="80">
        <v>5.5410489853634413E-2</v>
      </c>
      <c r="Y8" s="80">
        <v>7.470259288868128E-2</v>
      </c>
      <c r="Z8" s="80">
        <v>0.10083372991286395</v>
      </c>
      <c r="AA8" s="80">
        <v>0.12126248305097985</v>
      </c>
      <c r="AB8" s="80">
        <v>0.13691233979502879</v>
      </c>
      <c r="AC8" s="80">
        <v>0.16104499487153584</v>
      </c>
      <c r="AD8" s="80">
        <v>0.15029145178823261</v>
      </c>
      <c r="AE8" s="80">
        <v>0.12565059066057452</v>
      </c>
      <c r="AF8" s="80">
        <v>0.12721288712208023</v>
      </c>
      <c r="AG8" s="80">
        <v>0.13312767387546656</v>
      </c>
      <c r="AH8" s="80">
        <v>0.15518410603809815</v>
      </c>
      <c r="AI8" s="80">
        <v>0.19287199245772016</v>
      </c>
      <c r="AJ8" s="80">
        <v>0.23537663564320166</v>
      </c>
      <c r="AK8" s="80">
        <v>0.27005262568712834</v>
      </c>
      <c r="AL8" s="80">
        <v>0.30228785899999999</v>
      </c>
      <c r="AM8" s="80">
        <v>0.35827618443552267</v>
      </c>
    </row>
    <row r="9" spans="1:39" ht="13.5" customHeight="1">
      <c r="A9" s="76" t="s">
        <v>292</v>
      </c>
      <c r="B9" s="80">
        <v>0</v>
      </c>
      <c r="C9" s="80">
        <v>-2.7055992171389952E-2</v>
      </c>
      <c r="D9" s="80">
        <v>-3.7631650108884418E-2</v>
      </c>
      <c r="E9" s="80">
        <v>-0.12037928163032377</v>
      </c>
      <c r="F9" s="80">
        <v>-0.11553415719607159</v>
      </c>
      <c r="G9" s="80">
        <v>-0.12458688134285935</v>
      </c>
      <c r="H9" s="80">
        <v>-0.1147778638308757</v>
      </c>
      <c r="I9" s="80">
        <v>-0.12112973111492537</v>
      </c>
      <c r="J9" s="80">
        <v>-0.15145406613365983</v>
      </c>
      <c r="K9" s="80">
        <v>-0.14747086839784279</v>
      </c>
      <c r="L9" s="80">
        <v>-0.11540550214096124</v>
      </c>
      <c r="M9" s="80">
        <v>-0.1067909048210951</v>
      </c>
      <c r="N9" s="80">
        <v>-0.10358772904792007</v>
      </c>
      <c r="O9" s="80">
        <v>-4.3614185481776854E-2</v>
      </c>
      <c r="P9" s="80">
        <v>1.2879309423634692E-2</v>
      </c>
      <c r="Q9" s="80">
        <v>2.3579135544599519E-2</v>
      </c>
      <c r="R9" s="80">
        <v>8.3177551834635072E-2</v>
      </c>
      <c r="S9" s="80">
        <v>9.4294455999999999E-2</v>
      </c>
      <c r="T9" s="80">
        <v>0.18977415377921625</v>
      </c>
      <c r="U9" s="80">
        <v>0</v>
      </c>
      <c r="V9" s="80">
        <v>-5.9215226395870589E-3</v>
      </c>
      <c r="W9" s="80">
        <v>2.4669761859670296E-3</v>
      </c>
      <c r="X9" s="80">
        <v>-6.0568786206976706E-2</v>
      </c>
      <c r="Y9" s="80">
        <v>-5.9359185968023316E-2</v>
      </c>
      <c r="Z9" s="80">
        <v>-6.1242458943190768E-2</v>
      </c>
      <c r="AA9" s="80">
        <v>-7.7922912417482351E-2</v>
      </c>
      <c r="AB9" s="80">
        <v>-4.4392710946952997E-2</v>
      </c>
      <c r="AC9" s="80">
        <v>-3.7614415225473381E-2</v>
      </c>
      <c r="AD9" s="80">
        <v>-3.973421218728207E-2</v>
      </c>
      <c r="AE9" s="80">
        <v>-2.9198365485453535E-2</v>
      </c>
      <c r="AF9" s="80">
        <v>-1.2984305886471295E-2</v>
      </c>
      <c r="AG9" s="80">
        <v>1.1274697439176069E-2</v>
      </c>
      <c r="AH9" s="80">
        <v>4.5405079318349695E-2</v>
      </c>
      <c r="AI9" s="80">
        <v>0.13725457312149003</v>
      </c>
      <c r="AJ9" s="80">
        <v>0.18360301578030458</v>
      </c>
      <c r="AK9" s="80">
        <v>0.22441136901915856</v>
      </c>
      <c r="AL9" s="80">
        <v>0.24242105899999999</v>
      </c>
      <c r="AM9" s="80">
        <v>0.29610589680207866</v>
      </c>
    </row>
    <row r="10" spans="1:39" ht="13.5" customHeight="1">
      <c r="A10" s="76" t="s">
        <v>273</v>
      </c>
      <c r="B10" s="80">
        <v>0</v>
      </c>
      <c r="C10" s="80">
        <v>9.5231635223526571E-3</v>
      </c>
      <c r="D10" s="80">
        <v>-9.9187160097772994E-2</v>
      </c>
      <c r="E10" s="80">
        <v>-5.6758287421424476E-2</v>
      </c>
      <c r="F10" s="80">
        <v>-0.10955005886265366</v>
      </c>
      <c r="G10" s="80">
        <v>-8.7734423124169514E-2</v>
      </c>
      <c r="H10" s="80">
        <v>-8.9566630210090703E-2</v>
      </c>
      <c r="I10" s="80">
        <v>-0.10218249764659805</v>
      </c>
      <c r="J10" s="80">
        <v>-0.12455932517630276</v>
      </c>
      <c r="K10" s="80">
        <v>-0.16120593685227169</v>
      </c>
      <c r="L10" s="80">
        <v>-0.18204275495901867</v>
      </c>
      <c r="M10" s="80">
        <v>-0.18747294678035675</v>
      </c>
      <c r="N10" s="80">
        <v>-0.17550065927188041</v>
      </c>
      <c r="O10" s="80">
        <v>-0.16704510305868761</v>
      </c>
      <c r="P10" s="80">
        <v>-0.10937346193863835</v>
      </c>
      <c r="Q10" s="80">
        <v>-9.1074243169143573E-2</v>
      </c>
      <c r="R10" s="80">
        <v>-9.5664506546322886E-2</v>
      </c>
      <c r="S10" s="80">
        <v>-0.123893302</v>
      </c>
      <c r="T10" s="80">
        <v>-9.4568932543129855E-2</v>
      </c>
      <c r="U10" s="80">
        <v>0</v>
      </c>
      <c r="V10" s="80">
        <v>-5.9215226395870589E-3</v>
      </c>
      <c r="W10" s="80">
        <v>2.9199455263390163E-2</v>
      </c>
      <c r="X10" s="80">
        <v>5.6860131572390275E-2</v>
      </c>
      <c r="Y10" s="80">
        <v>4.2533213966748286E-2</v>
      </c>
      <c r="Z10" s="80">
        <v>6.6332283815811507E-2</v>
      </c>
      <c r="AA10" s="80">
        <v>8.9408335709801945E-2</v>
      </c>
      <c r="AB10" s="80">
        <v>9.3088526393225887E-2</v>
      </c>
      <c r="AC10" s="80">
        <v>0.13767320597317706</v>
      </c>
      <c r="AD10" s="80">
        <v>0.10380493801879057</v>
      </c>
      <c r="AE10" s="80">
        <v>0.10132052093261319</v>
      </c>
      <c r="AF10" s="80">
        <v>7.6840462849770474E-2</v>
      </c>
      <c r="AG10" s="80">
        <v>8.3136648132588198E-2</v>
      </c>
      <c r="AH10" s="80">
        <v>0.10279986798680828</v>
      </c>
      <c r="AI10" s="80">
        <v>0.13418367868461842</v>
      </c>
      <c r="AJ10" s="80">
        <v>0.12700030964563583</v>
      </c>
      <c r="AK10" s="80">
        <v>0.11085708882786563</v>
      </c>
      <c r="AL10" s="80">
        <v>0.12868507300000001</v>
      </c>
      <c r="AM10" s="80">
        <v>0.11432917497154606</v>
      </c>
    </row>
    <row r="11" spans="1:39" ht="13.5" customHeight="1">
      <c r="A11" s="76" t="s">
        <v>251</v>
      </c>
      <c r="B11" s="80">
        <v>0</v>
      </c>
      <c r="C11" s="80">
        <v>1.2088820455408244E-2</v>
      </c>
      <c r="D11" s="80">
        <v>-3.4527248043970359E-2</v>
      </c>
      <c r="E11" s="80">
        <v>-9.0751740809635204E-2</v>
      </c>
      <c r="F11" s="80">
        <v>-7.7875333936925943E-3</v>
      </c>
      <c r="G11" s="80">
        <v>-4.9175903967914866E-2</v>
      </c>
      <c r="H11" s="80">
        <v>-6.878504438286985E-2</v>
      </c>
      <c r="I11" s="80">
        <v>-0.13181348951559932</v>
      </c>
      <c r="J11" s="80">
        <v>-0.12960435248375368</v>
      </c>
      <c r="K11" s="80">
        <v>-0.18045055385048647</v>
      </c>
      <c r="L11" s="80">
        <v>-0.12206950215539955</v>
      </c>
      <c r="M11" s="80">
        <v>-0.14009559890589957</v>
      </c>
      <c r="N11" s="80">
        <v>-0.11385432907213772</v>
      </c>
      <c r="O11" s="80">
        <v>-6.5967119524464546E-2</v>
      </c>
      <c r="P11" s="80">
        <v>-8.4294803294060291E-2</v>
      </c>
      <c r="Q11" s="80">
        <v>-0.12050336810347319</v>
      </c>
      <c r="R11" s="80">
        <v>-0.1624107624059575</v>
      </c>
      <c r="S11" s="80">
        <v>-0.12323160700000001</v>
      </c>
      <c r="T11" s="80">
        <v>-3.6788461309966942E-2</v>
      </c>
      <c r="U11" s="80">
        <v>0</v>
      </c>
      <c r="V11" s="80">
        <v>4.0865043498213606E-3</v>
      </c>
      <c r="W11" s="80">
        <v>2.9038519998477522E-2</v>
      </c>
      <c r="X11" s="80">
        <v>4.978612842335204E-2</v>
      </c>
      <c r="Y11" s="80">
        <v>6.8477945271459284E-2</v>
      </c>
      <c r="Z11" s="80">
        <v>8.3181824640984822E-2</v>
      </c>
      <c r="AA11" s="80">
        <v>0.15464064452981208</v>
      </c>
      <c r="AB11" s="80">
        <v>0.12051422128745573</v>
      </c>
      <c r="AC11" s="80">
        <v>0.16372455260482194</v>
      </c>
      <c r="AD11" s="80">
        <v>0.14863499744091851</v>
      </c>
      <c r="AE11" s="80">
        <v>0.12285495077263087</v>
      </c>
      <c r="AF11" s="80">
        <v>0.10005107752902109</v>
      </c>
      <c r="AG11" s="80">
        <v>0.12818373742015865</v>
      </c>
      <c r="AH11" s="80">
        <v>0.13801720110830615</v>
      </c>
      <c r="AI11" s="80">
        <v>0.16435002502327159</v>
      </c>
      <c r="AJ11" s="80">
        <v>0.14861606536209154</v>
      </c>
      <c r="AK11" s="80">
        <v>0.16278636169123448</v>
      </c>
      <c r="AL11" s="80">
        <v>0.15803072600000001</v>
      </c>
      <c r="AM11" s="80">
        <v>0.14568616493586575</v>
      </c>
    </row>
    <row r="12" spans="1:39" ht="13.5" customHeight="1">
      <c r="A12" s="76" t="s">
        <v>243</v>
      </c>
      <c r="B12" s="80">
        <v>0</v>
      </c>
      <c r="C12" s="80">
        <v>2.2947543856460348E-2</v>
      </c>
      <c r="D12" s="80">
        <v>-9.2165862933705933E-2</v>
      </c>
      <c r="E12" s="80">
        <v>-1.3597190713567084E-2</v>
      </c>
      <c r="F12" s="80">
        <v>-4.7778192705865641E-2</v>
      </c>
      <c r="G12" s="80">
        <v>2.6797633531964616E-3</v>
      </c>
      <c r="H12" s="80">
        <v>1.5838809349626226E-2</v>
      </c>
      <c r="I12" s="80">
        <v>7.7411216813599193E-2</v>
      </c>
      <c r="J12" s="80">
        <v>4.8767381989804598E-2</v>
      </c>
      <c r="K12" s="80">
        <v>0.12438562075483091</v>
      </c>
      <c r="L12" s="80">
        <v>0.16242499686469286</v>
      </c>
      <c r="M12" s="80">
        <v>0.10719072775385002</v>
      </c>
      <c r="N12" s="80">
        <v>0.16726310239498052</v>
      </c>
      <c r="O12" s="80">
        <v>0.15523417038780762</v>
      </c>
      <c r="P12" s="80">
        <v>0.2487485822601409</v>
      </c>
      <c r="Q12" s="80">
        <v>0.23287978210174617</v>
      </c>
      <c r="R12" s="80">
        <v>0.32023150529913402</v>
      </c>
      <c r="S12" s="80">
        <v>0.30582026699999998</v>
      </c>
      <c r="T12" s="80">
        <v>0.44839699894011614</v>
      </c>
      <c r="U12" s="80">
        <v>0</v>
      </c>
      <c r="V12" s="80">
        <v>2.5027400996320365E-2</v>
      </c>
      <c r="W12" s="80">
        <v>4.985637908666294E-2</v>
      </c>
      <c r="X12" s="80">
        <v>0.13870456107679083</v>
      </c>
      <c r="Y12" s="80">
        <v>0.12782011784449437</v>
      </c>
      <c r="Z12" s="80">
        <v>0.2000341453210214</v>
      </c>
      <c r="AA12" s="80">
        <v>0.19227506404287059</v>
      </c>
      <c r="AB12" s="80">
        <v>0.24286319893378736</v>
      </c>
      <c r="AC12" s="80">
        <v>0.30648395641900189</v>
      </c>
      <c r="AD12" s="80">
        <v>0.45420639519189893</v>
      </c>
      <c r="AE12" s="80">
        <v>0.4309028084642354</v>
      </c>
      <c r="AF12" s="80">
        <v>0.42374663726146605</v>
      </c>
      <c r="AG12" s="80">
        <v>0.48495765844264105</v>
      </c>
      <c r="AH12" s="80">
        <v>0.5205892441683625</v>
      </c>
      <c r="AI12" s="80">
        <v>0.58234819107944946</v>
      </c>
      <c r="AJ12" s="80">
        <v>0.51724660224483054</v>
      </c>
      <c r="AK12" s="80">
        <v>0.61471497468373626</v>
      </c>
      <c r="AL12" s="80">
        <v>0.59405631299999995</v>
      </c>
      <c r="AM12" s="80">
        <v>0.65561416110564408</v>
      </c>
    </row>
    <row r="13" spans="1:39" ht="13.5" customHeight="1">
      <c r="A13" s="76" t="s">
        <v>281</v>
      </c>
      <c r="B13" s="80">
        <v>0</v>
      </c>
      <c r="C13" s="80">
        <v>-2.7890992728466433E-2</v>
      </c>
      <c r="D13" s="80">
        <v>-7.3275029149921761E-2</v>
      </c>
      <c r="E13" s="80">
        <v>-2.5774853401614777E-2</v>
      </c>
      <c r="F13" s="80">
        <v>-1.7657767663581354E-2</v>
      </c>
      <c r="G13" s="80">
        <v>-1.6920175482188483E-2</v>
      </c>
      <c r="H13" s="80">
        <v>1.366080970067946E-2</v>
      </c>
      <c r="I13" s="80">
        <v>-3.2552708351687352E-2</v>
      </c>
      <c r="J13" s="80">
        <v>-7.7858860956316361E-2</v>
      </c>
      <c r="K13" s="80">
        <v>-0.10164512482354604</v>
      </c>
      <c r="L13" s="80">
        <v>-0.13105335536800766</v>
      </c>
      <c r="M13" s="80">
        <v>-0.11953401386894311</v>
      </c>
      <c r="N13" s="80">
        <v>-0.1076341840859653</v>
      </c>
      <c r="O13" s="80">
        <v>-7.2144829277112021E-2</v>
      </c>
      <c r="P13" s="80">
        <v>-3.3364233480256571E-2</v>
      </c>
      <c r="Q13" s="80">
        <v>-1.2040104664743641E-2</v>
      </c>
      <c r="R13" s="80">
        <v>1.1021574620932591E-2</v>
      </c>
      <c r="S13" s="80">
        <v>3.6963843000000003E-2</v>
      </c>
      <c r="T13" s="80">
        <v>6.4681505089784819E-2</v>
      </c>
      <c r="U13" s="80">
        <v>0</v>
      </c>
      <c r="V13" s="80">
        <v>-5.3295124705202189E-3</v>
      </c>
      <c r="W13" s="80">
        <v>4.2104365067262058E-3</v>
      </c>
      <c r="X13" s="80">
        <v>4.6989282537966907E-2</v>
      </c>
      <c r="Y13" s="80">
        <v>4.8962280333098851E-2</v>
      </c>
      <c r="Z13" s="80">
        <v>9.5112489038463408E-2</v>
      </c>
      <c r="AA13" s="80">
        <v>0.12944778129892204</v>
      </c>
      <c r="AB13" s="80">
        <v>0.11356863845417225</v>
      </c>
      <c r="AC13" s="80">
        <v>0.12341419828094248</v>
      </c>
      <c r="AD13" s="80">
        <v>9.9547638948141629E-2</v>
      </c>
      <c r="AE13" s="80">
        <v>6.8163202472767553E-2</v>
      </c>
      <c r="AF13" s="80">
        <v>5.1983595648372967E-2</v>
      </c>
      <c r="AG13" s="80">
        <v>5.6329934311592077E-2</v>
      </c>
      <c r="AH13" s="80">
        <v>7.26765289525617E-2</v>
      </c>
      <c r="AI13" s="80">
        <v>0.11727151973742568</v>
      </c>
      <c r="AJ13" s="80">
        <v>0.14541378126876334</v>
      </c>
      <c r="AK13" s="80">
        <v>0.16224631756950569</v>
      </c>
      <c r="AL13" s="80">
        <v>0.18882183699999999</v>
      </c>
      <c r="AM13" s="80">
        <v>0.22304121906444643</v>
      </c>
    </row>
    <row r="14" spans="1:39" ht="13.5" customHeight="1">
      <c r="A14" s="76" t="s">
        <v>283</v>
      </c>
      <c r="B14" s="80">
        <v>0</v>
      </c>
      <c r="C14" s="80">
        <v>-8.7157306056215328E-2</v>
      </c>
      <c r="D14" s="80">
        <v>-0.10001960457173888</v>
      </c>
      <c r="E14" s="80">
        <v>-0.17070900123485641</v>
      </c>
      <c r="F14" s="80">
        <v>-0.15170339116895268</v>
      </c>
      <c r="G14" s="80">
        <v>-0.16611441505676933</v>
      </c>
      <c r="H14" s="80">
        <v>-0.14148542430287997</v>
      </c>
      <c r="I14" s="80">
        <v>-0.1494940095484785</v>
      </c>
      <c r="J14" s="80">
        <v>-0.21420298457852124</v>
      </c>
      <c r="K14" s="80">
        <v>-0.24095303839062923</v>
      </c>
      <c r="L14" s="80">
        <v>-0.25343349278598504</v>
      </c>
      <c r="M14" s="80">
        <v>-0.25043948816726946</v>
      </c>
      <c r="N14" s="80">
        <v>-0.22102080085605344</v>
      </c>
      <c r="O14" s="80">
        <v>-0.19888470855386703</v>
      </c>
      <c r="P14" s="80">
        <v>-0.15802432094400284</v>
      </c>
      <c r="Q14" s="80">
        <v>-9.9623863204485213E-2</v>
      </c>
      <c r="R14" s="80">
        <v>-8.6774389837140059E-2</v>
      </c>
      <c r="S14" s="80">
        <v>-7.8391572000000007E-2</v>
      </c>
      <c r="T14" s="80">
        <v>-4.6612479864947626E-2</v>
      </c>
      <c r="U14" s="80">
        <v>0</v>
      </c>
      <c r="V14" s="80">
        <v>-3.2709340315816446E-2</v>
      </c>
      <c r="W14" s="80">
        <v>-8.9041653884572355E-3</v>
      </c>
      <c r="X14" s="80">
        <v>-4.6547304824950904E-2</v>
      </c>
      <c r="Y14" s="80">
        <v>-5.3257445652400488E-2</v>
      </c>
      <c r="Z14" s="80">
        <v>-4.5506617480454009E-2</v>
      </c>
      <c r="AA14" s="80">
        <v>-3.4260584500564961E-2</v>
      </c>
      <c r="AB14" s="80">
        <v>-4.6949183460751991E-2</v>
      </c>
      <c r="AC14" s="80">
        <v>-2.7773935177970284E-2</v>
      </c>
      <c r="AD14" s="80">
        <v>-2.0685271552766744E-2</v>
      </c>
      <c r="AE14" s="80">
        <v>-3.4414545925242207E-2</v>
      </c>
      <c r="AF14" s="80">
        <v>-4.9481959690058828E-2</v>
      </c>
      <c r="AG14" s="80">
        <v>-4.8680145299861498E-2</v>
      </c>
      <c r="AH14" s="80">
        <v>-2.8571718265451105E-2</v>
      </c>
      <c r="AI14" s="80">
        <v>-8.0034421975080054E-5</v>
      </c>
      <c r="AJ14" s="80">
        <v>1.3417817623856465E-2</v>
      </c>
      <c r="AK14" s="80">
        <v>1.6550366666189337E-2</v>
      </c>
      <c r="AL14" s="80">
        <v>4.4080880000000003E-2</v>
      </c>
      <c r="AM14" s="80">
        <v>6.7260043623556837E-2</v>
      </c>
    </row>
    <row r="15" spans="1:39" ht="13.5" customHeight="1">
      <c r="A15" s="76" t="s">
        <v>247</v>
      </c>
      <c r="B15" s="80">
        <v>0</v>
      </c>
      <c r="C15" s="80">
        <v>3.2064061421825718E-2</v>
      </c>
      <c r="D15" s="80">
        <v>5.7711332348635049E-2</v>
      </c>
      <c r="E15" s="80">
        <v>1.2142686979919968E-2</v>
      </c>
      <c r="F15" s="80">
        <v>0.11722322999858416</v>
      </c>
      <c r="G15" s="80">
        <v>0.14459109695722089</v>
      </c>
      <c r="H15" s="80">
        <v>0.18394397707403984</v>
      </c>
      <c r="I15" s="80">
        <v>0.23041062354959832</v>
      </c>
      <c r="J15" s="80">
        <v>0.13723761123148445</v>
      </c>
      <c r="K15" s="80">
        <v>0.11260457697623723</v>
      </c>
      <c r="L15" s="80">
        <v>6.1497908351401703E-2</v>
      </c>
      <c r="M15" s="80">
        <v>0.13904149330253901</v>
      </c>
      <c r="N15" s="80">
        <v>0.1824400340385248</v>
      </c>
      <c r="O15" s="80">
        <v>0.16847001965546829</v>
      </c>
      <c r="P15" s="80">
        <v>0.23617662199615402</v>
      </c>
      <c r="Q15" s="80">
        <v>0.24208512755965644</v>
      </c>
      <c r="R15" s="80">
        <v>0.21770292060512145</v>
      </c>
      <c r="S15" s="80">
        <v>0.22854196099999999</v>
      </c>
      <c r="T15" s="80">
        <v>0.28405833072411885</v>
      </c>
      <c r="U15" s="80">
        <v>0</v>
      </c>
      <c r="V15" s="80">
        <v>1.7228297565709139E-2</v>
      </c>
      <c r="W15" s="80">
        <v>2.2516371759310521E-2</v>
      </c>
      <c r="X15" s="80">
        <v>-1.8543111361311085E-3</v>
      </c>
      <c r="Y15" s="80">
        <v>0.11273962369753791</v>
      </c>
      <c r="Z15" s="80">
        <v>0.20883093066952649</v>
      </c>
      <c r="AA15" s="80">
        <v>0.25744174191721536</v>
      </c>
      <c r="AB15" s="80">
        <v>0.3164392644627344</v>
      </c>
      <c r="AC15" s="80">
        <v>0.3160142965821448</v>
      </c>
      <c r="AD15" s="80">
        <v>0.29285385865459956</v>
      </c>
      <c r="AE15" s="80">
        <v>0.26980860755006891</v>
      </c>
      <c r="AF15" s="80">
        <v>0.3115473716406133</v>
      </c>
      <c r="AG15" s="80">
        <v>0.32538439804907693</v>
      </c>
      <c r="AH15" s="80">
        <v>0.33565879808491339</v>
      </c>
      <c r="AI15" s="80">
        <v>0.38190257234178504</v>
      </c>
      <c r="AJ15" s="80">
        <v>0.34906492891276314</v>
      </c>
      <c r="AK15" s="80">
        <v>0.39790263720755115</v>
      </c>
      <c r="AL15" s="80">
        <v>0.39924185400000001</v>
      </c>
      <c r="AM15" s="80">
        <v>0.40678148840486872</v>
      </c>
    </row>
    <row r="16" spans="1:39" ht="13.5" customHeight="1">
      <c r="A16" s="76" t="s">
        <v>262</v>
      </c>
      <c r="B16" s="80">
        <v>0</v>
      </c>
      <c r="C16" s="80">
        <v>-0.12575545856861181</v>
      </c>
      <c r="D16" s="80">
        <v>-6.1690765878012255E-2</v>
      </c>
      <c r="E16" s="80">
        <v>-0.10754038514773531</v>
      </c>
      <c r="F16" s="80">
        <v>-9.8438525565149371E-2</v>
      </c>
      <c r="G16" s="80">
        <v>-2.0947962628515903E-2</v>
      </c>
      <c r="H16" s="80">
        <v>1.0341534053828309E-2</v>
      </c>
      <c r="I16" s="80">
        <v>6.6332501706996066E-3</v>
      </c>
      <c r="J16" s="80">
        <v>-6.851014442165676E-2</v>
      </c>
      <c r="K16" s="80">
        <v>-0.11957078942056235</v>
      </c>
      <c r="L16" s="80">
        <v>-0.15689102494025201</v>
      </c>
      <c r="M16" s="80">
        <v>-9.095208057501028E-2</v>
      </c>
      <c r="N16" s="80">
        <v>-9.0040113563578578E-2</v>
      </c>
      <c r="O16" s="80">
        <v>-6.3624392693448023E-2</v>
      </c>
      <c r="P16" s="80">
        <v>-5.1369869507156031E-2</v>
      </c>
      <c r="Q16" s="80">
        <v>-2.0813480188409228E-2</v>
      </c>
      <c r="R16" s="80">
        <v>-1.6195204459254615E-2</v>
      </c>
      <c r="S16" s="80">
        <v>4.7277239999999998E-2</v>
      </c>
      <c r="T16" s="80">
        <v>8.0123109657979821E-2</v>
      </c>
      <c r="U16" s="80">
        <v>0</v>
      </c>
      <c r="V16" s="80">
        <v>-2.8702317070796349E-2</v>
      </c>
      <c r="W16" s="80">
        <v>2.5327071942511669E-2</v>
      </c>
      <c r="X16" s="80">
        <v>-1.6669972356328559E-2</v>
      </c>
      <c r="Y16" s="80">
        <v>-6.670973452229877E-3</v>
      </c>
      <c r="Z16" s="80">
        <v>9.0800613026175564E-3</v>
      </c>
      <c r="AA16" s="80">
        <v>2.9905799147931379E-2</v>
      </c>
      <c r="AB16" s="80">
        <v>4.6433017992163123E-2</v>
      </c>
      <c r="AC16" s="80">
        <v>5.6228208252842637E-2</v>
      </c>
      <c r="AD16" s="80">
        <v>2.2775005802828496E-2</v>
      </c>
      <c r="AE16" s="80">
        <v>1.9793497348037311E-4</v>
      </c>
      <c r="AF16" s="80">
        <v>-1.6265196838556612E-3</v>
      </c>
      <c r="AG16" s="80">
        <v>1.6170680322375477E-2</v>
      </c>
      <c r="AH16" s="80">
        <v>4.1382146799250709E-2</v>
      </c>
      <c r="AI16" s="80">
        <v>6.0750146308002656E-2</v>
      </c>
      <c r="AJ16" s="80">
        <v>7.4620203975286958E-2</v>
      </c>
      <c r="AK16" s="80">
        <v>9.2335952735645543E-2</v>
      </c>
      <c r="AL16" s="80">
        <v>9.9994417000000002E-2</v>
      </c>
      <c r="AM16" s="80">
        <v>0.12123966439998932</v>
      </c>
    </row>
    <row r="17" spans="1:39" ht="13.5" customHeight="1">
      <c r="A17" s="76" t="s">
        <v>257</v>
      </c>
      <c r="B17" s="80">
        <v>0</v>
      </c>
      <c r="C17" s="80">
        <v>1.4708658286661674E-3</v>
      </c>
      <c r="D17" s="80">
        <v>-3.2610757401975443E-3</v>
      </c>
      <c r="E17" s="80">
        <v>-6.0568510550987276E-2</v>
      </c>
      <c r="F17" s="80">
        <v>-0.1120128861146809</v>
      </c>
      <c r="G17" s="80">
        <v>-0.10618916974699071</v>
      </c>
      <c r="H17" s="80">
        <v>-0.10555830368736145</v>
      </c>
      <c r="I17" s="80">
        <v>-0.10184810140066357</v>
      </c>
      <c r="J17" s="80">
        <v>-0.13868008077094165</v>
      </c>
      <c r="K17" s="80">
        <v>-0.13430138627669558</v>
      </c>
      <c r="L17" s="80">
        <v>-0.17046370950442963</v>
      </c>
      <c r="M17" s="80">
        <v>-0.14910414095216354</v>
      </c>
      <c r="N17" s="80">
        <v>-0.13329114326015651</v>
      </c>
      <c r="O17" s="80">
        <v>-0.10525606577303523</v>
      </c>
      <c r="P17" s="80">
        <v>-7.0018920660209955E-2</v>
      </c>
      <c r="Q17" s="80">
        <v>-5.413394060018744E-2</v>
      </c>
      <c r="R17" s="80">
        <v>-5.1772203342721666E-2</v>
      </c>
      <c r="S17" s="80">
        <v>-4.0098389999999998E-2</v>
      </c>
      <c r="T17" s="80">
        <v>-5.429570881751806E-3</v>
      </c>
      <c r="U17" s="80">
        <v>0</v>
      </c>
      <c r="V17" s="80">
        <v>-4.6835360304037206E-3</v>
      </c>
      <c r="W17" s="80">
        <v>2.0693673911944745E-2</v>
      </c>
      <c r="X17" s="80">
        <v>-3.6335090578080227E-3</v>
      </c>
      <c r="Y17" s="80">
        <v>-5.0240787285349845E-3</v>
      </c>
      <c r="Z17" s="80">
        <v>-8.4684399420426526E-4</v>
      </c>
      <c r="AA17" s="80">
        <v>-4.8032639660856472E-4</v>
      </c>
      <c r="AB17" s="80">
        <v>-3.0048918543010938E-3</v>
      </c>
      <c r="AC17" s="80">
        <v>2.1500203885678457E-2</v>
      </c>
      <c r="AD17" s="80">
        <v>2.9354777230993601E-2</v>
      </c>
      <c r="AE17" s="80">
        <v>1.0810454334521654E-2</v>
      </c>
      <c r="AF17" s="80">
        <v>6.5755558133819068E-4</v>
      </c>
      <c r="AG17" s="80">
        <v>5.4992560992634179E-3</v>
      </c>
      <c r="AH17" s="80">
        <v>1.1862695567917645E-2</v>
      </c>
      <c r="AI17" s="80">
        <v>4.5220823465324543E-2</v>
      </c>
      <c r="AJ17" s="80">
        <v>4.7517639631242073E-2</v>
      </c>
      <c r="AK17" s="80">
        <v>4.9187715371553767E-2</v>
      </c>
      <c r="AL17" s="80">
        <v>4.6230891000000003E-2</v>
      </c>
      <c r="AM17" s="80">
        <v>5.3478755039149686E-2</v>
      </c>
    </row>
    <row r="18" spans="1:39" ht="13.5" customHeight="1">
      <c r="A18" s="76" t="s">
        <v>270</v>
      </c>
      <c r="B18" s="80">
        <v>0</v>
      </c>
      <c r="C18" s="80">
        <v>-5.7248970175000705E-2</v>
      </c>
      <c r="D18" s="80">
        <v>-7.8347326009510998E-2</v>
      </c>
      <c r="E18" s="80">
        <v>-8.9474470133779724E-2</v>
      </c>
      <c r="F18" s="80">
        <v>-0.14869188400892078</v>
      </c>
      <c r="G18" s="80">
        <v>-0.16938290136202189</v>
      </c>
      <c r="H18" s="80">
        <v>-0.13331956508841278</v>
      </c>
      <c r="I18" s="80">
        <v>-0.16626039684221181</v>
      </c>
      <c r="J18" s="80">
        <v>-0.19969676252857205</v>
      </c>
      <c r="K18" s="80">
        <v>-0.24097320662293634</v>
      </c>
      <c r="L18" s="80">
        <v>-0.22643540310822344</v>
      </c>
      <c r="M18" s="80">
        <v>-0.21911468938197906</v>
      </c>
      <c r="N18" s="80">
        <v>-0.21567128779714306</v>
      </c>
      <c r="O18" s="80">
        <v>-0.17456519599575132</v>
      </c>
      <c r="P18" s="80">
        <v>-0.15753556240313663</v>
      </c>
      <c r="Q18" s="80">
        <v>-0.12868843851285736</v>
      </c>
      <c r="R18" s="80">
        <v>-0.12673646176332434</v>
      </c>
      <c r="S18" s="80">
        <v>-0.113731261</v>
      </c>
      <c r="T18" s="80">
        <v>-0.10169966027340316</v>
      </c>
      <c r="U18" s="80">
        <v>0</v>
      </c>
      <c r="V18" s="80">
        <v>-3.7047400719969738E-2</v>
      </c>
      <c r="W18" s="80">
        <v>-3.2614209380474042E-3</v>
      </c>
      <c r="X18" s="80">
        <v>-1.0242051084573307E-2</v>
      </c>
      <c r="Y18" s="80">
        <v>-1.7466124251142332E-2</v>
      </c>
      <c r="Z18" s="80">
        <v>-1.2757160022970898E-2</v>
      </c>
      <c r="AA18" s="80">
        <v>-4.0143810632680348E-2</v>
      </c>
      <c r="AB18" s="80">
        <v>-2.9260096732108085E-2</v>
      </c>
      <c r="AC18" s="80">
        <v>-1.1028727292254343E-3</v>
      </c>
      <c r="AD18" s="80">
        <v>-2.2884636112807645E-2</v>
      </c>
      <c r="AE18" s="80">
        <v>-1.9490329944946882E-2</v>
      </c>
      <c r="AF18" s="80">
        <v>-2.8533784649385083E-2</v>
      </c>
      <c r="AG18" s="80">
        <v>-2.2498912425199139E-2</v>
      </c>
      <c r="AH18" s="80">
        <v>-7.7436468855354365E-3</v>
      </c>
      <c r="AI18" s="80">
        <v>-2.3979876919850152E-3</v>
      </c>
      <c r="AJ18" s="80">
        <v>-1.9441008620814542E-3</v>
      </c>
      <c r="AK18" s="80">
        <v>6.7539299268542926E-3</v>
      </c>
      <c r="AL18" s="80">
        <v>1.6188362000000001E-2</v>
      </c>
      <c r="AM18" s="80">
        <v>2.24940803140323E-2</v>
      </c>
    </row>
    <row r="19" spans="1:39" ht="13.5" customHeight="1">
      <c r="A19" s="76" t="s">
        <v>272</v>
      </c>
      <c r="B19" s="80">
        <v>0</v>
      </c>
      <c r="C19" s="80">
        <v>-1.9538879737435025E-2</v>
      </c>
      <c r="D19" s="80">
        <v>4.2105741369746355E-3</v>
      </c>
      <c r="E19" s="80">
        <v>-6.8737909719087747E-2</v>
      </c>
      <c r="F19" s="80">
        <v>-4.7142891753785318E-2</v>
      </c>
      <c r="G19" s="80">
        <v>-5.1396482258815254E-2</v>
      </c>
      <c r="H19" s="80">
        <v>-5.3425077301228668E-2</v>
      </c>
      <c r="I19" s="80">
        <v>-4.5341251514884565E-2</v>
      </c>
      <c r="J19" s="80">
        <v>-7.9449388721659159E-2</v>
      </c>
      <c r="K19" s="80">
        <v>-6.8194332961930268E-2</v>
      </c>
      <c r="L19" s="80">
        <v>-0.12425249769869673</v>
      </c>
      <c r="M19" s="80">
        <v>-8.758617762334038E-2</v>
      </c>
      <c r="N19" s="80">
        <v>-1.0016714340386037E-2</v>
      </c>
      <c r="O19" s="80">
        <v>-1.2324797588963328E-2</v>
      </c>
      <c r="P19" s="80">
        <v>-3.3638965523876733E-3</v>
      </c>
      <c r="Q19" s="80">
        <v>2.9648076977143735E-3</v>
      </c>
      <c r="R19" s="80">
        <v>5.5542214158603241E-2</v>
      </c>
      <c r="S19" s="80">
        <v>5.8594552000000001E-2</v>
      </c>
      <c r="T19" s="80">
        <v>7.1099587810721121E-2</v>
      </c>
      <c r="U19" s="80">
        <v>0</v>
      </c>
      <c r="V19" s="80">
        <v>-6.0861218212275012E-2</v>
      </c>
      <c r="W19" s="80">
        <v>-2.28828090613955E-2</v>
      </c>
      <c r="X19" s="80">
        <v>-2.8174659895975878E-2</v>
      </c>
      <c r="Y19" s="80">
        <v>-4.1920083679852012E-2</v>
      </c>
      <c r="Z19" s="80">
        <v>-3.0531567116086594E-2</v>
      </c>
      <c r="AA19" s="80">
        <v>-8.4863112693549389E-2</v>
      </c>
      <c r="AB19" s="80">
        <v>-5.6516559900528833E-2</v>
      </c>
      <c r="AC19" s="80">
        <v>-4.6934500198672263E-2</v>
      </c>
      <c r="AD19" s="80">
        <v>-3.4631118670601251E-2</v>
      </c>
      <c r="AE19" s="80">
        <v>-4.333265119794022E-2</v>
      </c>
      <c r="AF19" s="80">
        <v>-3.65245992127399E-2</v>
      </c>
      <c r="AG19" s="80">
        <v>-2.4602417597685854E-2</v>
      </c>
      <c r="AH19" s="80">
        <v>5.1156245715117989E-3</v>
      </c>
      <c r="AI19" s="80">
        <v>1.3748130958858532E-2</v>
      </c>
      <c r="AJ19" s="80">
        <v>3.3069084960418604E-2</v>
      </c>
      <c r="AK19" s="80">
        <v>3.5097476818659691E-2</v>
      </c>
      <c r="AL19" s="80">
        <v>3.2996605999999998E-2</v>
      </c>
      <c r="AM19" s="80">
        <v>5.5140731687929323E-2</v>
      </c>
    </row>
    <row r="20" spans="1:39" ht="13.5" customHeight="1">
      <c r="A20" s="76" t="s">
        <v>263</v>
      </c>
      <c r="B20" s="80">
        <v>0</v>
      </c>
      <c r="C20" s="80">
        <v>-2.7855038354784646E-3</v>
      </c>
      <c r="D20" s="80">
        <v>-6.0339802136323013E-2</v>
      </c>
      <c r="E20" s="80">
        <v>-5.9804128470088397E-2</v>
      </c>
      <c r="F20" s="80">
        <v>-7.3086130038553465E-2</v>
      </c>
      <c r="G20" s="80">
        <v>-4.7786954478941483E-2</v>
      </c>
      <c r="H20" s="80">
        <v>-3.7937719223498458E-2</v>
      </c>
      <c r="I20" s="80">
        <v>-1.1310013934568732E-2</v>
      </c>
      <c r="J20" s="80">
        <v>-5.8688856227563861E-2</v>
      </c>
      <c r="K20" s="80">
        <v>-9.0836139855498058E-2</v>
      </c>
      <c r="L20" s="80">
        <v>-7.5676587909643947E-2</v>
      </c>
      <c r="M20" s="80">
        <v>-3.9565671303375467E-2</v>
      </c>
      <c r="N20" s="80">
        <v>-5.199253880724606E-2</v>
      </c>
      <c r="O20" s="80">
        <v>-4.8252373042567687E-2</v>
      </c>
      <c r="P20" s="80">
        <v>1.2031084871074413E-2</v>
      </c>
      <c r="Q20" s="80">
        <v>1.2068830817380277E-2</v>
      </c>
      <c r="R20" s="80">
        <v>2.945832015825986E-2</v>
      </c>
      <c r="S20" s="80">
        <v>3.479387E-3</v>
      </c>
      <c r="T20" s="80">
        <v>6.0071696909766055E-2</v>
      </c>
      <c r="U20" s="80">
        <v>0</v>
      </c>
      <c r="V20" s="80">
        <v>-3.7365525205755201E-2</v>
      </c>
      <c r="W20" s="80">
        <v>-6.7377500722688957E-2</v>
      </c>
      <c r="X20" s="80">
        <v>-3.1531565862743055E-2</v>
      </c>
      <c r="Y20" s="80">
        <v>-4.3521670282061428E-2</v>
      </c>
      <c r="Z20" s="80">
        <v>-4.049774804643657E-2</v>
      </c>
      <c r="AA20" s="80">
        <v>-4.5669224324618153E-2</v>
      </c>
      <c r="AB20" s="80">
        <v>-3.521349636177952E-2</v>
      </c>
      <c r="AC20" s="80">
        <v>-6.6279437936169281E-3</v>
      </c>
      <c r="AD20" s="80">
        <v>-6.575412220047149E-3</v>
      </c>
      <c r="AE20" s="80">
        <v>1.1613939477504547E-3</v>
      </c>
      <c r="AF20" s="80">
        <v>-1.6404229804797971E-2</v>
      </c>
      <c r="AG20" s="80">
        <v>1.5724793740822689E-2</v>
      </c>
      <c r="AH20" s="80">
        <v>3.7131434986962988E-2</v>
      </c>
      <c r="AI20" s="80">
        <v>4.7901002184847628E-2</v>
      </c>
      <c r="AJ20" s="80">
        <v>4.3989284019096943E-2</v>
      </c>
      <c r="AK20" s="80">
        <v>5.3496620485365319E-2</v>
      </c>
      <c r="AL20" s="80">
        <v>5.9900367000000003E-2</v>
      </c>
      <c r="AM20" s="80">
        <v>6.8351524058608448E-2</v>
      </c>
    </row>
    <row r="21" spans="1:39" ht="13.5" customHeight="1">
      <c r="A21" s="76" t="s">
        <v>287</v>
      </c>
      <c r="B21" s="80">
        <v>0</v>
      </c>
      <c r="C21" s="80">
        <v>-1.9539141836930292E-2</v>
      </c>
      <c r="D21" s="80">
        <v>-3.763169534485044E-2</v>
      </c>
      <c r="E21" s="80">
        <v>-0.10530340629222955</v>
      </c>
      <c r="F21" s="80">
        <v>-9.3533790453123503E-2</v>
      </c>
      <c r="G21" s="80">
        <v>-8.0966503403851475E-2</v>
      </c>
      <c r="H21" s="80">
        <v>-6.9470914159306646E-2</v>
      </c>
      <c r="I21" s="80">
        <v>-0.10483276491270527</v>
      </c>
      <c r="J21" s="80">
        <v>-0.10204899965446676</v>
      </c>
      <c r="K21" s="80">
        <v>-0.15017176452933512</v>
      </c>
      <c r="L21" s="80">
        <v>-0.16851286012363179</v>
      </c>
      <c r="M21" s="80">
        <v>-0.12416757254118745</v>
      </c>
      <c r="N21" s="80">
        <v>-9.1986135688389897E-2</v>
      </c>
      <c r="O21" s="80">
        <v>-0.12094592995103577</v>
      </c>
      <c r="P21" s="80">
        <v>-2.6785794685002095E-3</v>
      </c>
      <c r="Q21" s="80">
        <v>-1.72959681101898E-2</v>
      </c>
      <c r="R21" s="80">
        <v>2.6000503610317322E-2</v>
      </c>
      <c r="S21" s="80">
        <v>5.6836083000000003E-2</v>
      </c>
      <c r="T21" s="80">
        <v>4.9046651106603133E-2</v>
      </c>
      <c r="U21" s="80">
        <v>0</v>
      </c>
      <c r="V21" s="80">
        <v>-1.9538968186488915E-2</v>
      </c>
      <c r="W21" s="80">
        <v>-1.1567509121640231E-2</v>
      </c>
      <c r="X21" s="80">
        <v>-1.3596994010750683E-2</v>
      </c>
      <c r="Y21" s="80">
        <v>-1.773227821549252E-2</v>
      </c>
      <c r="Z21" s="80">
        <v>-1.0693840390224843E-2</v>
      </c>
      <c r="AA21" s="80">
        <v>-1.1809381758268685E-2</v>
      </c>
      <c r="AB21" s="80">
        <v>-2.2981564685209004E-2</v>
      </c>
      <c r="AC21" s="80">
        <v>3.9851546965188681E-2</v>
      </c>
      <c r="AD21" s="80">
        <v>2.3133850398474376E-2</v>
      </c>
      <c r="AE21" s="80">
        <v>1.286984414562499E-2</v>
      </c>
      <c r="AF21" s="80">
        <v>8.1510719716353618E-3</v>
      </c>
      <c r="AG21" s="80">
        <v>4.3560644381831923E-2</v>
      </c>
      <c r="AH21" s="80">
        <v>4.2330501336182748E-2</v>
      </c>
      <c r="AI21" s="80">
        <v>7.7884095053537356E-2</v>
      </c>
      <c r="AJ21" s="80">
        <v>7.1913894318708524E-2</v>
      </c>
      <c r="AK21" s="80">
        <v>7.2347523368010064E-2</v>
      </c>
      <c r="AL21" s="80">
        <v>0.12627556700000001</v>
      </c>
      <c r="AM21" s="80">
        <v>9.7761134615186235E-2</v>
      </c>
    </row>
    <row r="22" spans="1:39" ht="13.5" customHeight="1">
      <c r="A22" s="76" t="s">
        <v>248</v>
      </c>
      <c r="B22" s="80">
        <v>0</v>
      </c>
      <c r="C22" s="80">
        <v>-1.9539141836930292E-2</v>
      </c>
      <c r="D22" s="80">
        <v>-0.15219914608804982</v>
      </c>
      <c r="E22" s="80">
        <v>-0.10530340629222955</v>
      </c>
      <c r="F22" s="80">
        <v>-0.13865047588387702</v>
      </c>
      <c r="G22" s="80">
        <v>-5.0678671754176001E-2</v>
      </c>
      <c r="H22" s="80">
        <v>-4.7325011969772179E-2</v>
      </c>
      <c r="I22" s="80">
        <v>-3.6826150806651505E-3</v>
      </c>
      <c r="J22" s="80">
        <v>-1.9965910240783268E-2</v>
      </c>
      <c r="K22" s="80">
        <v>-3.495892240680825E-2</v>
      </c>
      <c r="L22" s="80">
        <v>-0.11747642134636066</v>
      </c>
      <c r="M22" s="80">
        <v>-5.9747349316028354E-2</v>
      </c>
      <c r="N22" s="80">
        <v>-7.656036238300569E-2</v>
      </c>
      <c r="O22" s="80">
        <v>-4.3990045180999332E-2</v>
      </c>
      <c r="P22" s="80">
        <v>-5.935852788523574E-2</v>
      </c>
      <c r="Q22" s="80">
        <v>-7.5342632193676498E-2</v>
      </c>
      <c r="R22" s="80">
        <v>-9.5605574689961823E-2</v>
      </c>
      <c r="S22" s="80">
        <v>-8.6421715999999996E-2</v>
      </c>
      <c r="T22" s="80">
        <v>-5.2748333046819341E-2</v>
      </c>
      <c r="U22" s="80">
        <v>0</v>
      </c>
      <c r="V22" s="80">
        <v>-9.2165752753191638E-2</v>
      </c>
      <c r="W22" s="80">
        <v>-6.4363982150588306E-2</v>
      </c>
      <c r="X22" s="80">
        <v>-5.3609930985525522E-2</v>
      </c>
      <c r="Y22" s="80">
        <v>-5.7288116104327373E-2</v>
      </c>
      <c r="Z22" s="80">
        <v>-8.2868147432217532E-3</v>
      </c>
      <c r="AA22" s="80">
        <v>1.5689067439036999E-2</v>
      </c>
      <c r="AB22" s="80">
        <v>4.8764070277881259E-2</v>
      </c>
      <c r="AC22" s="80">
        <v>7.8113209523568913E-2</v>
      </c>
      <c r="AD22" s="80">
        <v>9.1936167475673986E-2</v>
      </c>
      <c r="AE22" s="80">
        <v>7.4353907014628379E-2</v>
      </c>
      <c r="AF22" s="80">
        <v>5.2535033350242483E-2</v>
      </c>
      <c r="AG22" s="80">
        <v>5.9529920547770815E-2</v>
      </c>
      <c r="AH22" s="80">
        <v>9.4600712464333533E-2</v>
      </c>
      <c r="AI22" s="80">
        <v>9.1873677306837653E-2</v>
      </c>
      <c r="AJ22" s="80">
        <v>8.8928350836043876E-2</v>
      </c>
      <c r="AK22" s="80">
        <v>0.10065376130729713</v>
      </c>
      <c r="AL22" s="80">
        <v>9.7520229E-2</v>
      </c>
      <c r="AM22" s="80">
        <v>9.3185107547548857E-2</v>
      </c>
    </row>
    <row r="23" spans="1:39" ht="13.5" customHeight="1">
      <c r="A23" s="76" t="s">
        <v>264</v>
      </c>
      <c r="B23" s="80">
        <v>0</v>
      </c>
      <c r="C23" s="80">
        <v>6.7233907217557551E-3</v>
      </c>
      <c r="D23" s="80">
        <v>7.4071686604690296E-2</v>
      </c>
      <c r="E23" s="80">
        <v>4.6962711368392029E-2</v>
      </c>
      <c r="F23" s="80">
        <v>4.8205312389271631E-3</v>
      </c>
      <c r="G23" s="80">
        <v>-9.0939754982034132E-2</v>
      </c>
      <c r="H23" s="80">
        <v>-6.0040598932246836E-2</v>
      </c>
      <c r="I23" s="80">
        <v>-9.1633837704449092E-2</v>
      </c>
      <c r="J23" s="80">
        <v>-6.5660498637476444E-2</v>
      </c>
      <c r="K23" s="80">
        <v>-0.11601825745679849</v>
      </c>
      <c r="L23" s="80">
        <v>-0.16160883158176176</v>
      </c>
      <c r="M23" s="80">
        <v>-8.1149291036387794E-2</v>
      </c>
      <c r="N23" s="80">
        <v>-0.10983804349855501</v>
      </c>
      <c r="O23" s="80">
        <v>-0.1129650660606939</v>
      </c>
      <c r="P23" s="80">
        <v>-9.9526072967937043E-2</v>
      </c>
      <c r="Q23" s="80">
        <v>-8.4744367704776436E-3</v>
      </c>
      <c r="R23" s="80">
        <v>1.0562493850733266E-2</v>
      </c>
      <c r="S23" s="80">
        <v>-1.1199241E-2</v>
      </c>
      <c r="T23" s="80">
        <v>6.8232337478067437E-2</v>
      </c>
      <c r="U23" s="80">
        <v>0</v>
      </c>
      <c r="V23" s="80">
        <v>7.950429106328382E-3</v>
      </c>
      <c r="W23" s="80">
        <v>2.5327071942511669E-2</v>
      </c>
      <c r="X23" s="80">
        <v>1.8448920161713313E-2</v>
      </c>
      <c r="Y23" s="80">
        <v>4.1824888113233628E-2</v>
      </c>
      <c r="Z23" s="80">
        <v>3.0136306562543746E-2</v>
      </c>
      <c r="AA23" s="80">
        <v>2.3606681110329458E-2</v>
      </c>
      <c r="AB23" s="80">
        <v>6.4631853087678937E-2</v>
      </c>
      <c r="AC23" s="80">
        <v>9.8842602822121595E-2</v>
      </c>
      <c r="AD23" s="80">
        <v>5.871439107262031E-2</v>
      </c>
      <c r="AE23" s="80">
        <v>8.4394568106226212E-2</v>
      </c>
      <c r="AF23" s="80">
        <v>5.8105227001725643E-2</v>
      </c>
      <c r="AG23" s="80">
        <v>6.5227195924145248E-2</v>
      </c>
      <c r="AH23" s="80">
        <v>7.0347742935388702E-2</v>
      </c>
      <c r="AI23" s="80">
        <v>9.1057293345374143E-2</v>
      </c>
      <c r="AJ23" s="80">
        <v>8.4142155149751541E-2</v>
      </c>
      <c r="AK23" s="80">
        <v>7.1073939057092833E-2</v>
      </c>
      <c r="AL23" s="80">
        <v>8.8319947999999995E-2</v>
      </c>
      <c r="AM23" s="80">
        <v>0.10849830457726216</v>
      </c>
    </row>
    <row r="24" spans="1:39" ht="13.5" customHeight="1">
      <c r="A24" s="76" t="s">
        <v>274</v>
      </c>
      <c r="B24" s="80">
        <v>0</v>
      </c>
      <c r="C24" s="80">
        <v>-3.9904531529921086E-2</v>
      </c>
      <c r="D24" s="80">
        <v>-5.7621523147932049E-2</v>
      </c>
      <c r="E24" s="80">
        <v>-2.4329625542623443E-2</v>
      </c>
      <c r="F24" s="80">
        <v>-4.6770225841465354E-2</v>
      </c>
      <c r="G24" s="80">
        <v>2.0646600861093982E-2</v>
      </c>
      <c r="H24" s="80">
        <v>4.5834144562741704E-3</v>
      </c>
      <c r="I24" s="80">
        <v>1.8178494869759795E-2</v>
      </c>
      <c r="J24" s="80">
        <v>-2.7237679243368704E-2</v>
      </c>
      <c r="K24" s="80">
        <v>-1.4396773789411036E-2</v>
      </c>
      <c r="L24" s="80">
        <v>-4.6713041988531295E-2</v>
      </c>
      <c r="M24" s="80">
        <v>-1.2405979855413906E-2</v>
      </c>
      <c r="N24" s="80">
        <v>1.7545284329889482E-2</v>
      </c>
      <c r="O24" s="80">
        <v>1.0793117105336125E-2</v>
      </c>
      <c r="P24" s="80">
        <v>4.2536858478613673E-2</v>
      </c>
      <c r="Q24" s="80">
        <v>7.2706554594846526E-2</v>
      </c>
      <c r="R24" s="80">
        <v>4.2288619235677331E-2</v>
      </c>
      <c r="S24" s="80">
        <v>4.7377921000000003E-2</v>
      </c>
      <c r="T24" s="80">
        <v>5.0165207558737379E-2</v>
      </c>
      <c r="U24" s="80">
        <v>0</v>
      </c>
      <c r="V24" s="80">
        <v>-2.0067604174252313E-3</v>
      </c>
      <c r="W24" s="80">
        <v>7.488728111507327E-2</v>
      </c>
      <c r="X24" s="80">
        <v>8.545023323045918E-2</v>
      </c>
      <c r="Y24" s="80">
        <v>9.6487642225822345E-2</v>
      </c>
      <c r="Z24" s="80">
        <v>0.13592546303755515</v>
      </c>
      <c r="AA24" s="80">
        <v>0.15888171669172452</v>
      </c>
      <c r="AB24" s="80">
        <v>0.19863231218015109</v>
      </c>
      <c r="AC24" s="80">
        <v>0.24095892751249895</v>
      </c>
      <c r="AD24" s="80">
        <v>0.2463538614555951</v>
      </c>
      <c r="AE24" s="80">
        <v>0.23172964741477783</v>
      </c>
      <c r="AF24" s="80">
        <v>0.22450663289863243</v>
      </c>
      <c r="AG24" s="80">
        <v>0.24805400915974249</v>
      </c>
      <c r="AH24" s="80">
        <v>0.26067786669227944</v>
      </c>
      <c r="AI24" s="80">
        <v>0.29560490924296468</v>
      </c>
      <c r="AJ24" s="80">
        <v>0.31535394415401979</v>
      </c>
      <c r="AK24" s="80">
        <v>0.30748035950645253</v>
      </c>
      <c r="AL24" s="80">
        <v>0.30873416399999998</v>
      </c>
      <c r="AM24" s="80">
        <v>0.31363064654734341</v>
      </c>
    </row>
    <row r="25" spans="1:39" ht="13.5" customHeight="1">
      <c r="A25" s="76" t="s">
        <v>260</v>
      </c>
      <c r="B25" s="80">
        <v>0</v>
      </c>
      <c r="C25" s="80">
        <v>-3.4623136707198625E-2</v>
      </c>
      <c r="D25" s="80">
        <v>-0.11166005213931685</v>
      </c>
      <c r="E25" s="80">
        <v>-2.2991412027192355E-2</v>
      </c>
      <c r="F25" s="80">
        <v>-0.12405418752348757</v>
      </c>
      <c r="G25" s="80">
        <v>-0.13606756343575083</v>
      </c>
      <c r="H25" s="80">
        <v>-0.13950227005293556</v>
      </c>
      <c r="I25" s="80">
        <v>-0.10862229948725269</v>
      </c>
      <c r="J25" s="80">
        <v>-0.1241541497550019</v>
      </c>
      <c r="K25" s="80">
        <v>-0.15995241944696681</v>
      </c>
      <c r="L25" s="80">
        <v>-0.17308014640018396</v>
      </c>
      <c r="M25" s="80">
        <v>-0.15950941278676142</v>
      </c>
      <c r="N25" s="80">
        <v>-0.14628581194431578</v>
      </c>
      <c r="O25" s="80">
        <v>-0.13139611657167302</v>
      </c>
      <c r="P25" s="80">
        <v>-9.8597067832093363E-2</v>
      </c>
      <c r="Q25" s="80">
        <v>-7.3631422821854892E-2</v>
      </c>
      <c r="R25" s="80">
        <v>-7.9704482624825809E-2</v>
      </c>
      <c r="S25" s="80">
        <v>-2.5670248999999999E-2</v>
      </c>
      <c r="T25" s="80">
        <v>2.8178056883227016E-2</v>
      </c>
      <c r="U25" s="80">
        <v>0</v>
      </c>
      <c r="V25" s="80">
        <v>1.8660741569457358E-2</v>
      </c>
      <c r="W25" s="80">
        <v>1.8610656772945242E-2</v>
      </c>
      <c r="X25" s="80">
        <v>3.7034495225032368E-2</v>
      </c>
      <c r="Y25" s="80">
        <v>4.8036184492815603E-2</v>
      </c>
      <c r="Z25" s="80">
        <v>4.9983031016882756E-2</v>
      </c>
      <c r="AA25" s="80">
        <v>3.5080078397557474E-2</v>
      </c>
      <c r="AB25" s="80">
        <v>4.4236950192771657E-2</v>
      </c>
      <c r="AC25" s="80">
        <v>4.4764228309628964E-2</v>
      </c>
      <c r="AD25" s="80">
        <v>4.9817063263715003E-2</v>
      </c>
      <c r="AE25" s="80">
        <v>4.2918397896108101E-2</v>
      </c>
      <c r="AF25" s="80">
        <v>2.3714225012174364E-2</v>
      </c>
      <c r="AG25" s="80">
        <v>4.8835588449485878E-2</v>
      </c>
      <c r="AH25" s="80">
        <v>6.089854949159014E-2</v>
      </c>
      <c r="AI25" s="80">
        <v>0.11413652974377644</v>
      </c>
      <c r="AJ25" s="80">
        <v>0.11430678184403448</v>
      </c>
      <c r="AK25" s="80">
        <v>0.11535829947590856</v>
      </c>
      <c r="AL25" s="80">
        <v>0.1671521</v>
      </c>
      <c r="AM25" s="80">
        <v>0.20397577147050211</v>
      </c>
    </row>
    <row r="26" spans="1:39" ht="13.5" customHeight="1">
      <c r="A26" s="76" t="s">
        <v>266</v>
      </c>
      <c r="B26" s="80">
        <v>0</v>
      </c>
      <c r="C26" s="80">
        <v>-5.7248970175000705E-2</v>
      </c>
      <c r="D26" s="80">
        <v>-7.4645887645121936E-2</v>
      </c>
      <c r="E26" s="80">
        <v>-9.6700572469346727E-2</v>
      </c>
      <c r="F26" s="80">
        <v>-0.18526991664022704</v>
      </c>
      <c r="G26" s="80">
        <v>-0.18344759984630191</v>
      </c>
      <c r="H26" s="80">
        <v>-0.20153022520539821</v>
      </c>
      <c r="I26" s="80">
        <v>-0.20320869530906133</v>
      </c>
      <c r="J26" s="80">
        <v>-0.26192343178530175</v>
      </c>
      <c r="K26" s="80">
        <v>-0.26260422229097102</v>
      </c>
      <c r="L26" s="80">
        <v>-0.27378065105483751</v>
      </c>
      <c r="M26" s="80">
        <v>-0.25818236625482643</v>
      </c>
      <c r="N26" s="80">
        <v>-0.21887262947960373</v>
      </c>
      <c r="O26" s="80">
        <v>-0.20592734771409865</v>
      </c>
      <c r="P26" s="80">
        <v>-0.14934336110887372</v>
      </c>
      <c r="Q26" s="80">
        <v>-0.13876496400790606</v>
      </c>
      <c r="R26" s="80">
        <v>-0.12326375167577243</v>
      </c>
      <c r="S26" s="80">
        <v>-0.124434603</v>
      </c>
      <c r="T26" s="80">
        <v>-8.9665691971313202E-2</v>
      </c>
      <c r="U26" s="80">
        <v>0</v>
      </c>
      <c r="V26" s="80">
        <v>-1.1086690070191758E-2</v>
      </c>
      <c r="W26" s="80">
        <v>1.2146026541507971E-2</v>
      </c>
      <c r="X26" s="80">
        <v>2.0416928142956193E-2</v>
      </c>
      <c r="Y26" s="80">
        <v>1.035453559845881E-2</v>
      </c>
      <c r="Z26" s="80">
        <v>8.4797104503340527E-3</v>
      </c>
      <c r="AA26" s="80">
        <v>-7.8752750301170505E-3</v>
      </c>
      <c r="AB26" s="80">
        <v>-1.2373217200256846E-2</v>
      </c>
      <c r="AC26" s="80">
        <v>5.1644669929987392E-3</v>
      </c>
      <c r="AD26" s="80">
        <v>8.3425102584855741E-3</v>
      </c>
      <c r="AE26" s="80">
        <v>-1.0451729585854601E-2</v>
      </c>
      <c r="AF26" s="80">
        <v>-1.8741716142605679E-2</v>
      </c>
      <c r="AG26" s="80">
        <v>-7.0767331940800836E-3</v>
      </c>
      <c r="AH26" s="80">
        <v>2.5711607067930935E-3</v>
      </c>
      <c r="AI26" s="80">
        <v>2.0384221700845185E-2</v>
      </c>
      <c r="AJ26" s="80">
        <v>2.6377275273838437E-2</v>
      </c>
      <c r="AK26" s="80">
        <v>2.3520864147763255E-2</v>
      </c>
      <c r="AL26" s="80">
        <v>3.020486E-2</v>
      </c>
      <c r="AM26" s="80">
        <v>4.3649238045021743E-2</v>
      </c>
    </row>
    <row r="27" spans="1:39" ht="13.5" customHeight="1">
      <c r="A27" s="76" t="s">
        <v>275</v>
      </c>
      <c r="B27" s="80">
        <v>0</v>
      </c>
      <c r="C27" s="80">
        <v>-5.5852382863319242E-2</v>
      </c>
      <c r="D27" s="80">
        <v>-7.3275029149921761E-2</v>
      </c>
      <c r="E27" s="80">
        <v>-6.0568571939578632E-2</v>
      </c>
      <c r="F27" s="80">
        <v>-0.11345320022394648</v>
      </c>
      <c r="G27" s="80">
        <v>-0.12488532613603327</v>
      </c>
      <c r="H27" s="80">
        <v>-0.10644325237529144</v>
      </c>
      <c r="I27" s="80">
        <v>-0.11576267140611289</v>
      </c>
      <c r="J27" s="80">
        <v>-0.14658669325014048</v>
      </c>
      <c r="K27" s="80">
        <v>-0.16790309933368677</v>
      </c>
      <c r="L27" s="80">
        <v>-0.16312576785318342</v>
      </c>
      <c r="M27" s="80">
        <v>-0.11775865357172575</v>
      </c>
      <c r="N27" s="80">
        <v>-0.10160750013422568</v>
      </c>
      <c r="O27" s="80">
        <v>-9.2451653980258161E-2</v>
      </c>
      <c r="P27" s="80">
        <v>-3.186290717395962E-2</v>
      </c>
      <c r="Q27" s="80">
        <v>-9.0212933950993036E-3</v>
      </c>
      <c r="R27" s="80">
        <v>1.4944957645688267E-2</v>
      </c>
      <c r="S27" s="80">
        <v>3.88403E-4</v>
      </c>
      <c r="T27" s="80">
        <v>6.4176569705236289E-2</v>
      </c>
      <c r="U27" s="80">
        <v>0</v>
      </c>
      <c r="V27" s="80">
        <v>1.1586756914311481E-2</v>
      </c>
      <c r="W27" s="80">
        <v>8.195338086596355E-3</v>
      </c>
      <c r="X27" s="80">
        <v>1.3989343420613929E-2</v>
      </c>
      <c r="Y27" s="80">
        <v>-1.7288592117330262E-2</v>
      </c>
      <c r="Z27" s="80">
        <v>-3.5796246085338899E-2</v>
      </c>
      <c r="AA27" s="80">
        <v>-4.9170652733421624E-2</v>
      </c>
      <c r="AB27" s="80">
        <v>-5.4695717482398952E-2</v>
      </c>
      <c r="AC27" s="80">
        <v>-2.1620391205094923E-2</v>
      </c>
      <c r="AD27" s="80">
        <v>-2.8448150155453645E-2</v>
      </c>
      <c r="AE27" s="80">
        <v>-2.9814709489138582E-2</v>
      </c>
      <c r="AF27" s="80">
        <v>-1.8117111369767822E-2</v>
      </c>
      <c r="AG27" s="80">
        <v>-9.7035972191519687E-3</v>
      </c>
      <c r="AH27" s="80">
        <v>6.1658244198669124E-3</v>
      </c>
      <c r="AI27" s="80">
        <v>3.8839758747741968E-2</v>
      </c>
      <c r="AJ27" s="80">
        <v>5.3503469714380379E-2</v>
      </c>
      <c r="AK27" s="80">
        <v>5.9651908318006895E-2</v>
      </c>
      <c r="AL27" s="80">
        <v>6.7410886000000003E-2</v>
      </c>
      <c r="AM27" s="80">
        <v>9.9316408398540307E-2</v>
      </c>
    </row>
    <row r="28" spans="1:39" ht="13.5" customHeight="1">
      <c r="A28" s="76" t="s">
        <v>285</v>
      </c>
      <c r="B28" s="80">
        <v>0</v>
      </c>
      <c r="C28" s="80">
        <v>4.3744685717001059E-3</v>
      </c>
      <c r="D28" s="80">
        <v>-0.10804859674985423</v>
      </c>
      <c r="E28" s="80">
        <v>-0.12930747600111095</v>
      </c>
      <c r="F28" s="80">
        <v>-0.10651325071552935</v>
      </c>
      <c r="G28" s="80">
        <v>-0.12643756213682494</v>
      </c>
      <c r="H28" s="80">
        <v>-0.10714797351332919</v>
      </c>
      <c r="I28" s="80">
        <v>-0.11925363397204218</v>
      </c>
      <c r="J28" s="80">
        <v>-0.1532307678684067</v>
      </c>
      <c r="K28" s="80">
        <v>-0.15257992193540806</v>
      </c>
      <c r="L28" s="80">
        <v>-0.16789503185565155</v>
      </c>
      <c r="M28" s="80">
        <v>-0.19941763812688856</v>
      </c>
      <c r="N28" s="80">
        <v>-0.14855694316206969</v>
      </c>
      <c r="O28" s="80">
        <v>-8.5466921600271403E-2</v>
      </c>
      <c r="P28" s="80">
        <v>-0.12183792731198781</v>
      </c>
      <c r="Q28" s="80">
        <v>-3.2058102202590338E-2</v>
      </c>
      <c r="R28" s="80">
        <v>-7.8714620478304992E-2</v>
      </c>
      <c r="S28" s="80">
        <v>-7.7240417000000006E-2</v>
      </c>
      <c r="T28" s="80">
        <v>-7.2306815888989739E-2</v>
      </c>
      <c r="U28" s="80">
        <v>0</v>
      </c>
      <c r="V28" s="80">
        <v>3.0484357314823719E-2</v>
      </c>
      <c r="W28" s="80">
        <v>3.1108980926797983E-2</v>
      </c>
      <c r="X28" s="80">
        <v>1.6119630356979737E-2</v>
      </c>
      <c r="Y28" s="80">
        <v>-1.7694379841544039E-2</v>
      </c>
      <c r="Z28" s="80">
        <v>3.2780661056224229E-2</v>
      </c>
      <c r="AA28" s="80">
        <v>4.7115816589918022E-2</v>
      </c>
      <c r="AB28" s="80">
        <v>5.6429923575478519E-2</v>
      </c>
      <c r="AC28" s="80">
        <v>7.0143038087860404E-2</v>
      </c>
      <c r="AD28" s="80">
        <v>9.871827317266578E-2</v>
      </c>
      <c r="AE28" s="80">
        <v>9.2052771329293293E-2</v>
      </c>
      <c r="AF28" s="80">
        <v>3.4160212808624649E-2</v>
      </c>
      <c r="AG28" s="80">
        <v>8.3476716373089677E-2</v>
      </c>
      <c r="AH28" s="80">
        <v>7.0755832755625206E-2</v>
      </c>
      <c r="AI28" s="80">
        <v>8.8976764012642331E-2</v>
      </c>
      <c r="AJ28" s="80">
        <v>8.1227196851235126E-2</v>
      </c>
      <c r="AK28" s="80">
        <v>7.6579206922289825E-2</v>
      </c>
      <c r="AL28" s="80">
        <v>0.100457613</v>
      </c>
      <c r="AM28" s="80">
        <v>8.0922286267665441E-2</v>
      </c>
    </row>
    <row r="29" spans="1:39" ht="13.5" customHeight="1">
      <c r="A29" s="76" t="s">
        <v>290</v>
      </c>
      <c r="B29" s="80">
        <v>0</v>
      </c>
      <c r="C29" s="80">
        <v>1.120178835212092E-2</v>
      </c>
      <c r="D29" s="80">
        <v>-7.4582751228204607E-3</v>
      </c>
      <c r="E29" s="80">
        <v>-6.9870058557760628E-2</v>
      </c>
      <c r="F29" s="80">
        <v>-0.10688503920969805</v>
      </c>
      <c r="G29" s="80">
        <v>-0.13102353064251004</v>
      </c>
      <c r="H29" s="80">
        <v>-0.12902698035287197</v>
      </c>
      <c r="I29" s="80">
        <v>-7.382572628569388E-2</v>
      </c>
      <c r="J29" s="80">
        <v>-0.12126638206209821</v>
      </c>
      <c r="K29" s="80">
        <v>-0.16176824081640867</v>
      </c>
      <c r="L29" s="80">
        <v>-0.15943943572901523</v>
      </c>
      <c r="M29" s="80">
        <v>-0.18479692894318944</v>
      </c>
      <c r="N29" s="80">
        <v>-0.11055740492714107</v>
      </c>
      <c r="O29" s="80">
        <v>-0.10202915757022805</v>
      </c>
      <c r="P29" s="80">
        <v>-6.2252060396877612E-2</v>
      </c>
      <c r="Q29" s="80">
        <v>-2.5284426329791356E-2</v>
      </c>
      <c r="R29" s="80">
        <v>-2.567185216050372E-2</v>
      </c>
      <c r="S29" s="80">
        <v>-2.9999273999999999E-2</v>
      </c>
      <c r="T29" s="80">
        <v>-1.830784435017437E-3</v>
      </c>
      <c r="U29" s="80">
        <v>0</v>
      </c>
      <c r="V29" s="80">
        <v>-1.953901297344679E-2</v>
      </c>
      <c r="W29" s="80">
        <v>-1.9809978180128258E-2</v>
      </c>
      <c r="X29" s="80">
        <v>-8.3779941326327032E-3</v>
      </c>
      <c r="Y29" s="80">
        <v>-1.7525224692207693E-2</v>
      </c>
      <c r="Z29" s="80">
        <v>-2.5938667555235613E-2</v>
      </c>
      <c r="AA29" s="80">
        <v>-3.5797475150038602E-2</v>
      </c>
      <c r="AB29" s="80">
        <v>-1.2839549896034398E-2</v>
      </c>
      <c r="AC29" s="80">
        <v>7.2442293171245684E-3</v>
      </c>
      <c r="AD29" s="80">
        <v>1.1821285622839151E-2</v>
      </c>
      <c r="AE29" s="80">
        <v>1.8263140784949061E-2</v>
      </c>
      <c r="AF29" s="80">
        <v>-5.2346271147640641E-3</v>
      </c>
      <c r="AG29" s="80">
        <v>1.925945174582407E-2</v>
      </c>
      <c r="AH29" s="80">
        <v>3.0373204991395175E-2</v>
      </c>
      <c r="AI29" s="80">
        <v>4.1374519731396449E-2</v>
      </c>
      <c r="AJ29" s="80">
        <v>3.9064057542809144E-2</v>
      </c>
      <c r="AK29" s="80">
        <v>5.3257187853872845E-2</v>
      </c>
      <c r="AL29" s="80">
        <v>6.6676569000000005E-2</v>
      </c>
      <c r="AM29" s="80">
        <v>5.2790276783667142E-2</v>
      </c>
    </row>
    <row r="30" spans="1:39" ht="13.5" customHeight="1">
      <c r="A30" s="76" t="s">
        <v>249</v>
      </c>
      <c r="B30" s="80">
        <v>0</v>
      </c>
      <c r="C30" s="80">
        <v>-5.0495780965914856E-3</v>
      </c>
      <c r="D30" s="80">
        <v>4.2960912466056683E-2</v>
      </c>
      <c r="E30" s="80">
        <v>5.5124627205722407E-2</v>
      </c>
      <c r="F30" s="80">
        <v>4.4069721554746796E-2</v>
      </c>
      <c r="G30" s="80">
        <v>4.3781810821188635E-2</v>
      </c>
      <c r="H30" s="80">
        <v>8.5879551276796376E-2</v>
      </c>
      <c r="I30" s="80">
        <v>8.814805780157918E-2</v>
      </c>
      <c r="J30" s="80">
        <v>3.9819752955215663E-2</v>
      </c>
      <c r="K30" s="80">
        <v>7.8591003351827435E-2</v>
      </c>
      <c r="L30" s="80">
        <v>4.5749536677427836E-2</v>
      </c>
      <c r="M30" s="80">
        <v>4.696283334119937E-2</v>
      </c>
      <c r="N30" s="80">
        <v>1.0690953974878374E-2</v>
      </c>
      <c r="O30" s="80">
        <v>0.10570000921363958</v>
      </c>
      <c r="P30" s="80">
        <v>0.13866961634837391</v>
      </c>
      <c r="Q30" s="80">
        <v>0.16741001675724049</v>
      </c>
      <c r="R30" s="80">
        <v>0.15009070456496423</v>
      </c>
      <c r="S30" s="80">
        <v>0.19470941999999999</v>
      </c>
      <c r="T30" s="80">
        <v>0.23612660287144074</v>
      </c>
      <c r="U30" s="80">
        <v>0</v>
      </c>
      <c r="V30" s="80">
        <v>-1.9538968186488915E-2</v>
      </c>
      <c r="W30" s="80">
        <v>2.4671135625077335E-3</v>
      </c>
      <c r="X30" s="80">
        <v>2.9460080516495568E-2</v>
      </c>
      <c r="Y30" s="80">
        <v>2.8864862286618831E-2</v>
      </c>
      <c r="Z30" s="80">
        <v>3.082813346201025E-2</v>
      </c>
      <c r="AA30" s="80">
        <v>1.6274188209524774E-2</v>
      </c>
      <c r="AB30" s="80">
        <v>6.6606630940541825E-2</v>
      </c>
      <c r="AC30" s="80">
        <v>6.3600195672387116E-2</v>
      </c>
      <c r="AD30" s="80">
        <v>7.1536593728908027E-2</v>
      </c>
      <c r="AE30" s="80">
        <v>5.1701914847693618E-2</v>
      </c>
      <c r="AF30" s="80">
        <v>7.94825157432133E-2</v>
      </c>
      <c r="AG30" s="80">
        <v>7.7929408118958127E-2</v>
      </c>
      <c r="AH30" s="80">
        <v>9.3063401843696186E-2</v>
      </c>
      <c r="AI30" s="80">
        <v>0.17154638821346013</v>
      </c>
      <c r="AJ30" s="80">
        <v>0.12346279446982045</v>
      </c>
      <c r="AK30" s="80">
        <v>0.12418752795071773</v>
      </c>
      <c r="AL30" s="80">
        <v>0.172541059</v>
      </c>
      <c r="AM30" s="80">
        <v>0.18012872298217306</v>
      </c>
    </row>
    <row r="31" spans="1:39" ht="13.5" customHeight="1">
      <c r="A31" s="76" t="s">
        <v>276</v>
      </c>
      <c r="B31" s="80">
        <v>0</v>
      </c>
      <c r="C31" s="80">
        <v>7.0270452045464269E-5</v>
      </c>
      <c r="D31" s="80">
        <v>-2.7237742460510497E-2</v>
      </c>
      <c r="E31" s="80">
        <v>-2.299111662073176E-2</v>
      </c>
      <c r="F31" s="80">
        <v>-2.5029650964153619E-2</v>
      </c>
      <c r="G31" s="80">
        <v>-7.0855101879029436E-2</v>
      </c>
      <c r="H31" s="80">
        <v>-6.9602453294775643E-2</v>
      </c>
      <c r="I31" s="80">
        <v>-5.534409289032937E-2</v>
      </c>
      <c r="J31" s="80">
        <v>-9.8669467459914562E-2</v>
      </c>
      <c r="K31" s="80">
        <v>-8.6209510656551469E-2</v>
      </c>
      <c r="L31" s="80">
        <v>-7.7846944472661814E-2</v>
      </c>
      <c r="M31" s="80">
        <v>-6.9487866487778563E-2</v>
      </c>
      <c r="N31" s="80">
        <v>-6.5699422648830455E-2</v>
      </c>
      <c r="O31" s="80">
        <v>-3.1920215575963327E-2</v>
      </c>
      <c r="P31" s="80">
        <v>-3.1385602631726704E-2</v>
      </c>
      <c r="Q31" s="80">
        <v>-3.0114003045145298E-2</v>
      </c>
      <c r="R31" s="80">
        <v>7.3873816719025653E-2</v>
      </c>
      <c r="S31" s="80">
        <v>3.2146228999999998E-2</v>
      </c>
      <c r="T31" s="80">
        <v>8.8479284782097239E-2</v>
      </c>
      <c r="U31" s="80">
        <v>0</v>
      </c>
      <c r="V31" s="80">
        <v>-1.4010186617587744E-2</v>
      </c>
      <c r="W31" s="80">
        <v>-2.3159881443890223E-2</v>
      </c>
      <c r="X31" s="80">
        <v>-2.8783533900411957E-2</v>
      </c>
      <c r="Y31" s="80">
        <v>-4.3112039616418248E-2</v>
      </c>
      <c r="Z31" s="80">
        <v>-3.4095000176398604E-2</v>
      </c>
      <c r="AA31" s="80">
        <v>-2.7632871362477138E-2</v>
      </c>
      <c r="AB31" s="80">
        <v>-4.5273847052085654E-2</v>
      </c>
      <c r="AC31" s="80">
        <v>-1.4341886373101994E-2</v>
      </c>
      <c r="AD31" s="80">
        <v>7.4596541975588074E-3</v>
      </c>
      <c r="AE31" s="80">
        <v>-1.7519502263249297E-2</v>
      </c>
      <c r="AF31" s="80">
        <v>-1.0298653331409969E-2</v>
      </c>
      <c r="AG31" s="80">
        <v>6.3962450538826172E-3</v>
      </c>
      <c r="AH31" s="80">
        <v>2.9222386934235157E-2</v>
      </c>
      <c r="AI31" s="80">
        <v>3.9024482774413984E-2</v>
      </c>
      <c r="AJ31" s="80">
        <v>5.1953135675607463E-2</v>
      </c>
      <c r="AK31" s="80">
        <v>7.0431964300262079E-2</v>
      </c>
      <c r="AL31" s="80">
        <v>8.2716769999999995E-2</v>
      </c>
      <c r="AM31" s="80">
        <v>0.10065468599566472</v>
      </c>
    </row>
    <row r="32" spans="1:39" ht="13.5" customHeight="1">
      <c r="A32" s="76" t="s">
        <v>278</v>
      </c>
      <c r="B32" s="80">
        <v>0</v>
      </c>
      <c r="C32" s="80">
        <v>-9.0009898126526655E-2</v>
      </c>
      <c r="D32" s="80">
        <v>-6.770589473320833E-2</v>
      </c>
      <c r="E32" s="80">
        <v>-5.4697385823124153E-2</v>
      </c>
      <c r="F32" s="80">
        <v>-5.4171436510492214E-2</v>
      </c>
      <c r="G32" s="80">
        <v>-1.7987467222772634E-2</v>
      </c>
      <c r="H32" s="80">
        <v>5.4660701115619291E-2</v>
      </c>
      <c r="I32" s="80">
        <v>3.8191746429043133E-2</v>
      </c>
      <c r="J32" s="80">
        <v>-3.7900030337190041E-2</v>
      </c>
      <c r="K32" s="80">
        <v>-0.10784582550295783</v>
      </c>
      <c r="L32" s="80">
        <v>-0.12768625107721648</v>
      </c>
      <c r="M32" s="80">
        <v>-0.13075520487951581</v>
      </c>
      <c r="N32" s="80">
        <v>-0.10543594138581225</v>
      </c>
      <c r="O32" s="80">
        <v>-0.11978435712975098</v>
      </c>
      <c r="P32" s="80">
        <v>-0.12861840877185945</v>
      </c>
      <c r="Q32" s="80">
        <v>-0.10948535222107909</v>
      </c>
      <c r="R32" s="80">
        <v>-6.414740106997141E-2</v>
      </c>
      <c r="S32" s="80">
        <v>-9.2206176000000001E-2</v>
      </c>
      <c r="T32" s="80">
        <v>-2.9887524805228338E-2</v>
      </c>
      <c r="U32" s="80">
        <v>0</v>
      </c>
      <c r="V32" s="80">
        <v>9.6888033293022029E-3</v>
      </c>
      <c r="W32" s="80">
        <v>4.0971033593578338E-3</v>
      </c>
      <c r="X32" s="80">
        <v>5.6243130224539542E-3</v>
      </c>
      <c r="Y32" s="80">
        <v>4.3775880961646946E-2</v>
      </c>
      <c r="Z32" s="80">
        <v>7.6723862975793519E-2</v>
      </c>
      <c r="AA32" s="80">
        <v>0.11877629352203659</v>
      </c>
      <c r="AB32" s="80">
        <v>0.11150372788091964</v>
      </c>
      <c r="AC32" s="80">
        <v>9.5582191341807024E-2</v>
      </c>
      <c r="AD32" s="80">
        <v>3.3460246128864328E-2</v>
      </c>
      <c r="AE32" s="80">
        <v>-1.4991439866971145E-2</v>
      </c>
      <c r="AF32" s="80">
        <v>-2.6747914809777139E-2</v>
      </c>
      <c r="AG32" s="80">
        <v>-3.2695905398389243E-2</v>
      </c>
      <c r="AH32" s="80">
        <v>-4.5086633991966295E-2</v>
      </c>
      <c r="AI32" s="80">
        <v>-2.130836766516668E-2</v>
      </c>
      <c r="AJ32" s="80">
        <v>-1.093173470877137E-2</v>
      </c>
      <c r="AK32" s="80">
        <v>1.2475565275632238E-2</v>
      </c>
      <c r="AL32" s="80">
        <v>4.1913855999999999E-2</v>
      </c>
      <c r="AM32" s="80">
        <v>7.8837534096549866E-2</v>
      </c>
    </row>
    <row r="33" spans="1:39" ht="13.5" customHeight="1">
      <c r="A33" s="76" t="s">
        <v>250</v>
      </c>
      <c r="B33" s="80">
        <v>0</v>
      </c>
      <c r="C33" s="80">
        <v>-4.7552353088365869E-2</v>
      </c>
      <c r="D33" s="80">
        <v>-0.19710980588491267</v>
      </c>
      <c r="E33" s="80">
        <v>-9.5462043675662897E-2</v>
      </c>
      <c r="F33" s="80">
        <v>-0.12292165773673915</v>
      </c>
      <c r="G33" s="80">
        <v>-0.19535074840540662</v>
      </c>
      <c r="H33" s="80">
        <v>-0.14377226215793024</v>
      </c>
      <c r="I33" s="80">
        <v>-0.17572310229106836</v>
      </c>
      <c r="J33" s="80">
        <v>-0.18773823553588823</v>
      </c>
      <c r="K33" s="80">
        <v>-0.18298857988222531</v>
      </c>
      <c r="L33" s="80">
        <v>-0.25129565420297117</v>
      </c>
      <c r="M33" s="80">
        <v>-0.21039234363669246</v>
      </c>
      <c r="N33" s="80">
        <v>-0.16225219757433598</v>
      </c>
      <c r="O33" s="80">
        <v>-0.17437955008854858</v>
      </c>
      <c r="P33" s="80">
        <v>-0.13992501776835412</v>
      </c>
      <c r="Q33" s="80">
        <v>-0.10461919614141552</v>
      </c>
      <c r="R33" s="80">
        <v>-0.14954312066193146</v>
      </c>
      <c r="S33" s="80">
        <v>-0.18564160399999999</v>
      </c>
      <c r="T33" s="80">
        <v>-0.12172636805157649</v>
      </c>
      <c r="U33" s="80">
        <v>0</v>
      </c>
      <c r="V33" s="80">
        <v>2.2480775618383284E-2</v>
      </c>
      <c r="W33" s="80">
        <v>7.2353277031564495E-2</v>
      </c>
      <c r="X33" s="80">
        <v>8.7056194919000435E-2</v>
      </c>
      <c r="Y33" s="80">
        <v>9.1491329375675542E-2</v>
      </c>
      <c r="Z33" s="80">
        <v>6.5850928117216767E-2</v>
      </c>
      <c r="AA33" s="80">
        <v>7.3594672208811815E-2</v>
      </c>
      <c r="AB33" s="80">
        <v>5.9410510868535375E-2</v>
      </c>
      <c r="AC33" s="80">
        <v>6.7816704684484835E-2</v>
      </c>
      <c r="AD33" s="80">
        <v>8.8417855111673521E-2</v>
      </c>
      <c r="AE33" s="80">
        <v>4.1808896889047355E-2</v>
      </c>
      <c r="AF33" s="80">
        <v>5.1085721227782412E-2</v>
      </c>
      <c r="AG33" s="80">
        <v>6.5877935792145181E-2</v>
      </c>
      <c r="AH33" s="80">
        <v>4.7864913414683428E-2</v>
      </c>
      <c r="AI33" s="80">
        <v>7.0777078911691715E-2</v>
      </c>
      <c r="AJ33" s="80">
        <v>6.6672279791538433E-2</v>
      </c>
      <c r="AK33" s="80">
        <v>8.8766961828349714E-2</v>
      </c>
      <c r="AL33" s="80">
        <v>8.0629614000000002E-2</v>
      </c>
      <c r="AM33" s="80">
        <v>0.11695309661703505</v>
      </c>
    </row>
    <row r="34" spans="1:39" ht="13.5" customHeight="1">
      <c r="A34" s="76" t="s">
        <v>269</v>
      </c>
      <c r="B34" s="80">
        <v>0</v>
      </c>
      <c r="C34" s="80">
        <v>8.4739790829066134E-3</v>
      </c>
      <c r="D34" s="80">
        <v>-2.3883587013620613E-2</v>
      </c>
      <c r="E34" s="80">
        <v>-6.0568973551412719E-2</v>
      </c>
      <c r="F34" s="80">
        <v>-8.3709773351339223E-2</v>
      </c>
      <c r="G34" s="80">
        <v>-6.7547688813674706E-2</v>
      </c>
      <c r="H34" s="80">
        <v>-7.4157119682831285E-2</v>
      </c>
      <c r="I34" s="80">
        <v>-5.0216588125189442E-2</v>
      </c>
      <c r="J34" s="80">
        <v>-9.4612534743969579E-2</v>
      </c>
      <c r="K34" s="80">
        <v>-0.1135862145501688</v>
      </c>
      <c r="L34" s="80">
        <v>-0.15272878588162914</v>
      </c>
      <c r="M34" s="80">
        <v>-0.15830545567219481</v>
      </c>
      <c r="N34" s="80">
        <v>-0.13347885353419314</v>
      </c>
      <c r="O34" s="80">
        <v>-9.6770089271774676E-2</v>
      </c>
      <c r="P34" s="80">
        <v>-0.11956235721067124</v>
      </c>
      <c r="Q34" s="80">
        <v>-7.3450745419572139E-2</v>
      </c>
      <c r="R34" s="80">
        <v>-4.1316449860526336E-2</v>
      </c>
      <c r="S34" s="80">
        <v>-2.9911993000000001E-2</v>
      </c>
      <c r="T34" s="80">
        <v>1.1704226304308847E-2</v>
      </c>
      <c r="U34" s="80">
        <v>0</v>
      </c>
      <c r="V34" s="80">
        <v>-7.1281878882514856E-3</v>
      </c>
      <c r="W34" s="80">
        <v>3.545957817408462E-2</v>
      </c>
      <c r="X34" s="80">
        <v>4.4076765091271168E-2</v>
      </c>
      <c r="Y34" s="80">
        <v>5.8875653380101894E-2</v>
      </c>
      <c r="Z34" s="80">
        <v>6.8373741986636233E-2</v>
      </c>
      <c r="AA34" s="80">
        <v>9.4192633095705636E-2</v>
      </c>
      <c r="AB34" s="80">
        <v>9.6882902043459576E-2</v>
      </c>
      <c r="AC34" s="80">
        <v>0.14199636678763061</v>
      </c>
      <c r="AD34" s="80">
        <v>0.12972116175452109</v>
      </c>
      <c r="AE34" s="80">
        <v>0.11580746763298845</v>
      </c>
      <c r="AF34" s="80">
        <v>0.10566734377571246</v>
      </c>
      <c r="AG34" s="80">
        <v>0.11150704310460673</v>
      </c>
      <c r="AH34" s="80">
        <v>0.12277908605037371</v>
      </c>
      <c r="AI34" s="80">
        <v>0.13257698562987472</v>
      </c>
      <c r="AJ34" s="80">
        <v>0.14597451876443207</v>
      </c>
      <c r="AK34" s="80">
        <v>0.15551637613949909</v>
      </c>
      <c r="AL34" s="80">
        <v>0.17362069099999999</v>
      </c>
      <c r="AM34" s="80">
        <v>0.18730114040017595</v>
      </c>
    </row>
    <row r="35" spans="1:39" ht="13.5" customHeight="1">
      <c r="A35" s="76" t="s">
        <v>279</v>
      </c>
      <c r="B35" s="80">
        <v>0</v>
      </c>
      <c r="C35" s="80">
        <v>-4.9773605949006698E-2</v>
      </c>
      <c r="D35" s="80">
        <v>-6.7308200511115149E-2</v>
      </c>
      <c r="E35" s="80">
        <v>-6.7689241270151926E-3</v>
      </c>
      <c r="F35" s="80">
        <v>-6.6710747993275629E-2</v>
      </c>
      <c r="G35" s="80">
        <v>-5.8977505850517788E-2</v>
      </c>
      <c r="H35" s="80">
        <v>-9.5161565477427622E-3</v>
      </c>
      <c r="I35" s="80">
        <v>-4.880906984655136E-3</v>
      </c>
      <c r="J35" s="80">
        <v>-2.7002030971488244E-2</v>
      </c>
      <c r="K35" s="80">
        <v>-7.2573297563135949E-2</v>
      </c>
      <c r="L35" s="80">
        <v>-0.11113918011308244</v>
      </c>
      <c r="M35" s="80">
        <v>-7.2477703737054006E-2</v>
      </c>
      <c r="N35" s="80">
        <v>-8.9956027729843069E-2</v>
      </c>
      <c r="O35" s="80">
        <v>-7.6445997035420155E-2</v>
      </c>
      <c r="P35" s="80">
        <v>-4.8699159453576314E-2</v>
      </c>
      <c r="Q35" s="80">
        <v>-3.9114767123301857E-2</v>
      </c>
      <c r="R35" s="80">
        <v>-2.7065388373365012E-2</v>
      </c>
      <c r="S35" s="80">
        <v>-5.6214694000000003E-2</v>
      </c>
      <c r="T35" s="80">
        <v>3.2013286178628537E-2</v>
      </c>
      <c r="U35" s="80">
        <v>0</v>
      </c>
      <c r="V35" s="80">
        <v>-6.8401012411660337E-4</v>
      </c>
      <c r="W35" s="80">
        <v>-3.7631504020843753E-2</v>
      </c>
      <c r="X35" s="80">
        <v>-6.3707257277855946E-3</v>
      </c>
      <c r="Y35" s="80">
        <v>9.9392863905000614E-3</v>
      </c>
      <c r="Z35" s="80">
        <v>2.8189645900182598E-2</v>
      </c>
      <c r="AA35" s="80">
        <v>3.2071228954899784E-2</v>
      </c>
      <c r="AB35" s="80">
        <v>4.2291725466812848E-2</v>
      </c>
      <c r="AC35" s="80">
        <v>6.4774613072377807E-2</v>
      </c>
      <c r="AD35" s="80">
        <v>7.6928975849329895E-2</v>
      </c>
      <c r="AE35" s="80">
        <v>8.8791555271001826E-2</v>
      </c>
      <c r="AF35" s="80">
        <v>0.10179648940756721</v>
      </c>
      <c r="AG35" s="80">
        <v>0.11325957108271612</v>
      </c>
      <c r="AH35" s="80">
        <v>0.10264237597061124</v>
      </c>
      <c r="AI35" s="80">
        <v>0.10977419213315996</v>
      </c>
      <c r="AJ35" s="80">
        <v>0.12521222711777882</v>
      </c>
      <c r="AK35" s="80">
        <v>0.11154088066571761</v>
      </c>
      <c r="AL35" s="80">
        <v>0.107702676</v>
      </c>
      <c r="AM35" s="80">
        <v>0.11032386556682565</v>
      </c>
    </row>
    <row r="36" spans="1:39" ht="13.5" customHeight="1">
      <c r="A36" s="76" t="s">
        <v>261</v>
      </c>
      <c r="B36" s="80">
        <v>0</v>
      </c>
      <c r="C36" s="80">
        <v>-3.2611796740215832E-2</v>
      </c>
      <c r="D36" s="80">
        <v>-3.7631650108884418E-2</v>
      </c>
      <c r="E36" s="80">
        <v>-6.0568709023310449E-2</v>
      </c>
      <c r="F36" s="80">
        <v>-6.5432915847679879E-2</v>
      </c>
      <c r="G36" s="80">
        <v>-6.1646795370842611E-2</v>
      </c>
      <c r="H36" s="80">
        <v>-2.7662636953662886E-2</v>
      </c>
      <c r="I36" s="80">
        <v>-2.8012106306600736E-2</v>
      </c>
      <c r="J36" s="80">
        <v>-5.2578271703162219E-2</v>
      </c>
      <c r="K36" s="80">
        <v>-5.9371206539820143E-2</v>
      </c>
      <c r="L36" s="80">
        <v>-9.3892536740877483E-2</v>
      </c>
      <c r="M36" s="80">
        <v>-7.5544564731924488E-2</v>
      </c>
      <c r="N36" s="80">
        <v>-8.0042003390923669E-2</v>
      </c>
      <c r="O36" s="80">
        <v>-6.931885295873326E-2</v>
      </c>
      <c r="P36" s="80">
        <v>-3.6574377298570063E-2</v>
      </c>
      <c r="Q36" s="80">
        <v>-6.9378108356612641E-3</v>
      </c>
      <c r="R36" s="80">
        <v>-2.9420189831185326E-3</v>
      </c>
      <c r="S36" s="80">
        <v>2.4225374000000001E-2</v>
      </c>
      <c r="T36" s="80">
        <v>9.2000994165145594E-2</v>
      </c>
      <c r="U36" s="80">
        <v>0</v>
      </c>
      <c r="V36" s="80">
        <v>8.4741212311896137E-3</v>
      </c>
      <c r="W36" s="80">
        <v>5.8605212013048864E-2</v>
      </c>
      <c r="X36" s="80">
        <v>6.5583553679222001E-2</v>
      </c>
      <c r="Y36" s="80">
        <v>7.4876121785647551E-2</v>
      </c>
      <c r="Z36" s="80">
        <v>8.3181837517496804E-2</v>
      </c>
      <c r="AA36" s="80">
        <v>9.1648394275103573E-2</v>
      </c>
      <c r="AB36" s="80">
        <v>0.10461511691215998</v>
      </c>
      <c r="AC36" s="80">
        <v>0.14458784031539543</v>
      </c>
      <c r="AD36" s="80">
        <v>0.16738823576646364</v>
      </c>
      <c r="AE36" s="80">
        <v>0.17383792642024709</v>
      </c>
      <c r="AF36" s="80">
        <v>0.17282470858818746</v>
      </c>
      <c r="AG36" s="80">
        <v>0.18799862391305416</v>
      </c>
      <c r="AH36" s="80">
        <v>0.21021018169019767</v>
      </c>
      <c r="AI36" s="80">
        <v>0.23502607036717255</v>
      </c>
      <c r="AJ36" s="80">
        <v>0.24133206829541604</v>
      </c>
      <c r="AK36" s="80">
        <v>0.24517564850891488</v>
      </c>
      <c r="AL36" s="80">
        <v>0.26304782300000001</v>
      </c>
      <c r="AM36" s="80">
        <v>0.27470933171028672</v>
      </c>
    </row>
    <row r="37" spans="1:39" ht="13.5" customHeight="1">
      <c r="A37" s="76" t="s">
        <v>271</v>
      </c>
      <c r="B37" s="80">
        <v>0</v>
      </c>
      <c r="C37" s="80">
        <v>-0.11976402897246918</v>
      </c>
      <c r="D37" s="80">
        <v>-0.12317555580344947</v>
      </c>
      <c r="E37" s="80">
        <v>-0.16495007006526891</v>
      </c>
      <c r="F37" s="80">
        <v>-0.1639520723173386</v>
      </c>
      <c r="G37" s="80">
        <v>-0.16038159742710101</v>
      </c>
      <c r="H37" s="80">
        <v>-0.15490301033943346</v>
      </c>
      <c r="I37" s="80">
        <v>-0.13331219051907237</v>
      </c>
      <c r="J37" s="80">
        <v>-0.21356541879844387</v>
      </c>
      <c r="K37" s="80">
        <v>-0.21600170062385166</v>
      </c>
      <c r="L37" s="80">
        <v>-0.23342619486104818</v>
      </c>
      <c r="M37" s="80">
        <v>-0.1908865896237707</v>
      </c>
      <c r="N37" s="80">
        <v>-0.18056539172314601</v>
      </c>
      <c r="O37" s="80">
        <v>-0.17714997128180549</v>
      </c>
      <c r="P37" s="80">
        <v>-0.14476264540748671</v>
      </c>
      <c r="Q37" s="80">
        <v>-0.1207712177160457</v>
      </c>
      <c r="R37" s="80">
        <v>-9.2987572679637351E-2</v>
      </c>
      <c r="S37" s="80">
        <v>-7.3816302E-2</v>
      </c>
      <c r="T37" s="80">
        <v>-4.6076071510933354E-2</v>
      </c>
      <c r="U37" s="80">
        <v>0</v>
      </c>
      <c r="V37" s="80">
        <v>-1.9539015689248235E-2</v>
      </c>
      <c r="W37" s="80">
        <v>-2.1320371244996923E-2</v>
      </c>
      <c r="X37" s="80">
        <v>-2.8723644918840552E-2</v>
      </c>
      <c r="Y37" s="80">
        <v>-3.7097861376950356E-2</v>
      </c>
      <c r="Z37" s="80">
        <v>-3.6518983373138393E-2</v>
      </c>
      <c r="AA37" s="80">
        <v>-3.1830953357004005E-2</v>
      </c>
      <c r="AB37" s="80">
        <v>-4.5615101510670386E-2</v>
      </c>
      <c r="AC37" s="80">
        <v>-6.3520694204355771E-3</v>
      </c>
      <c r="AD37" s="80">
        <v>-7.3902787096779155E-3</v>
      </c>
      <c r="AE37" s="80">
        <v>-1.9325801934794565E-2</v>
      </c>
      <c r="AF37" s="80">
        <v>-2.5056463696126113E-2</v>
      </c>
      <c r="AG37" s="80">
        <v>-1.1196499940619392E-2</v>
      </c>
      <c r="AH37" s="80">
        <v>4.3393211472457808E-3</v>
      </c>
      <c r="AI37" s="80">
        <v>3.3069712985936521E-2</v>
      </c>
      <c r="AJ37" s="80">
        <v>3.4883864426992213E-2</v>
      </c>
      <c r="AK37" s="80">
        <v>3.7502869612309912E-2</v>
      </c>
      <c r="AL37" s="80">
        <v>5.8617045999999999E-2</v>
      </c>
      <c r="AM37" s="80">
        <v>7.5640649218524453E-2</v>
      </c>
    </row>
    <row r="38" spans="1:39" ht="13.5" customHeight="1">
      <c r="A38" s="76" t="s">
        <v>293</v>
      </c>
      <c r="B38" s="80">
        <v>0</v>
      </c>
      <c r="C38" s="80">
        <v>-5.0735770124747379E-2</v>
      </c>
      <c r="D38" s="80">
        <v>-6.8252723358207174E-2</v>
      </c>
      <c r="E38" s="80">
        <v>-5.5017749555196213E-2</v>
      </c>
      <c r="F38" s="80">
        <v>4.9563884732647244E-2</v>
      </c>
      <c r="G38" s="80">
        <v>-3.1044784629026441E-2</v>
      </c>
      <c r="H38" s="80">
        <v>-5.846026737708275E-2</v>
      </c>
      <c r="I38" s="80">
        <v>1.9368952015328813E-2</v>
      </c>
      <c r="J38" s="80">
        <v>-1.4326472358963307E-2</v>
      </c>
      <c r="K38" s="80">
        <v>2.3722305595700339E-2</v>
      </c>
      <c r="L38" s="80">
        <v>3.4238979749453696E-2</v>
      </c>
      <c r="M38" s="80">
        <v>0.12580875160165605</v>
      </c>
      <c r="N38" s="80">
        <v>7.503192529906276E-2</v>
      </c>
      <c r="O38" s="80">
        <v>0.17066346934403184</v>
      </c>
      <c r="P38" s="80">
        <v>0.28334337562253603</v>
      </c>
      <c r="Q38" s="80">
        <v>0.27673636131788548</v>
      </c>
      <c r="R38" s="80">
        <v>0.18434316731811395</v>
      </c>
      <c r="S38" s="80">
        <v>0.28563356299999998</v>
      </c>
      <c r="T38" s="80">
        <v>0.21131447919215704</v>
      </c>
      <c r="U38" s="80">
        <v>0</v>
      </c>
      <c r="V38" s="80">
        <v>-3.7365700812724181E-2</v>
      </c>
      <c r="W38" s="80">
        <v>1.7381127297916481E-3</v>
      </c>
      <c r="X38" s="80">
        <v>3.4835325108617623E-3</v>
      </c>
      <c r="Y38" s="80">
        <v>-2.6035077833322262E-2</v>
      </c>
      <c r="Z38" s="80">
        <v>-2.1197459290468415E-2</v>
      </c>
      <c r="AA38" s="80">
        <v>-1.1968984423519936E-2</v>
      </c>
      <c r="AB38" s="80">
        <v>-1.529822278897299E-2</v>
      </c>
      <c r="AC38" s="80">
        <v>4.370680807236154E-2</v>
      </c>
      <c r="AD38" s="80">
        <v>6.1522193366386264E-2</v>
      </c>
      <c r="AE38" s="80">
        <v>0.10494887958963522</v>
      </c>
      <c r="AF38" s="80">
        <v>0.1136351047763427</v>
      </c>
      <c r="AG38" s="80">
        <v>0.17592294672613204</v>
      </c>
      <c r="AH38" s="80">
        <v>0.2209438079044779</v>
      </c>
      <c r="AI38" s="80">
        <v>0.29815095951147524</v>
      </c>
      <c r="AJ38" s="80">
        <v>0.28348486702326148</v>
      </c>
      <c r="AK38" s="80">
        <v>0.26839694783920159</v>
      </c>
      <c r="AL38" s="80">
        <v>0.27440395499999998</v>
      </c>
      <c r="AM38" s="80">
        <v>0.24558379759267171</v>
      </c>
    </row>
    <row r="39" spans="1:39" ht="13.5" customHeight="1">
      <c r="A39" s="76" t="s">
        <v>268</v>
      </c>
      <c r="B39" s="80">
        <v>0</v>
      </c>
      <c r="C39" s="80">
        <v>-5.8757301110403642E-2</v>
      </c>
      <c r="D39" s="80">
        <v>-8.3825043749263889E-2</v>
      </c>
      <c r="E39" s="80">
        <v>-9.8145930659753702E-2</v>
      </c>
      <c r="F39" s="80">
        <v>-0.14688305128962187</v>
      </c>
      <c r="G39" s="80">
        <v>-0.15445942532407092</v>
      </c>
      <c r="H39" s="80">
        <v>-0.16352515550672372</v>
      </c>
      <c r="I39" s="80">
        <v>-0.14712568856512068</v>
      </c>
      <c r="J39" s="80">
        <v>-0.20031912389041273</v>
      </c>
      <c r="K39" s="80">
        <v>-0.21384856094780008</v>
      </c>
      <c r="L39" s="80">
        <v>-0.22640293125111932</v>
      </c>
      <c r="M39" s="80">
        <v>-0.21137468425561975</v>
      </c>
      <c r="N39" s="80">
        <v>-0.18546770430677187</v>
      </c>
      <c r="O39" s="80">
        <v>-0.17056310204239919</v>
      </c>
      <c r="P39" s="80">
        <v>-0.12289336649315609</v>
      </c>
      <c r="Q39" s="80">
        <v>-9.636829589193241E-2</v>
      </c>
      <c r="R39" s="80">
        <v>-8.9900329525475928E-2</v>
      </c>
      <c r="S39" s="80">
        <v>-8.6968920000000005E-2</v>
      </c>
      <c r="T39" s="80">
        <v>-5.5924179451519666E-2</v>
      </c>
      <c r="U39" s="80">
        <v>0</v>
      </c>
      <c r="V39" s="80">
        <v>-1.2408282144966122E-2</v>
      </c>
      <c r="W39" s="80">
        <v>6.1123697097193027E-3</v>
      </c>
      <c r="X39" s="80">
        <v>7.7536738916885034E-3</v>
      </c>
      <c r="Y39" s="80">
        <v>-2.8550746307885399E-3</v>
      </c>
      <c r="Z39" s="80">
        <v>-1.2138075574902608E-2</v>
      </c>
      <c r="AA39" s="80">
        <v>-1.5032602312567298E-2</v>
      </c>
      <c r="AB39" s="80">
        <v>-1.603578298670786E-2</v>
      </c>
      <c r="AC39" s="80">
        <v>-8.1083790487680423E-3</v>
      </c>
      <c r="AD39" s="80">
        <v>-2.2055093412496414E-3</v>
      </c>
      <c r="AE39" s="80">
        <v>-2.2843886302054674E-2</v>
      </c>
      <c r="AF39" s="80">
        <v>-3.1621604589815208E-2</v>
      </c>
      <c r="AG39" s="80">
        <v>-3.335720971510972E-2</v>
      </c>
      <c r="AH39" s="80">
        <v>-1.3853034003340455E-2</v>
      </c>
      <c r="AI39" s="80">
        <v>-3.3996466765175436E-4</v>
      </c>
      <c r="AJ39" s="80">
        <v>4.2938739803481092E-3</v>
      </c>
      <c r="AK39" s="80">
        <v>-2.0866367917766518E-3</v>
      </c>
      <c r="AL39" s="80">
        <v>5.6435620000000004E-3</v>
      </c>
      <c r="AM39" s="80">
        <v>7.6215650343952075E-3</v>
      </c>
    </row>
    <row r="40" spans="1:39" ht="13.5" customHeight="1">
      <c r="A40" s="76" t="s">
        <v>286</v>
      </c>
      <c r="B40" s="80">
        <v>0</v>
      </c>
      <c r="C40" s="80">
        <v>1.3439879574624914E-2</v>
      </c>
      <c r="D40" s="80">
        <v>-2.888288301166049E-2</v>
      </c>
      <c r="E40" s="80">
        <v>-4.7758633909086322E-2</v>
      </c>
      <c r="F40" s="80">
        <v>-6.7799878735074093E-2</v>
      </c>
      <c r="G40" s="80">
        <v>-6.4761275050065126E-2</v>
      </c>
      <c r="H40" s="80">
        <v>-2.9776737736858079E-2</v>
      </c>
      <c r="I40" s="80">
        <v>-2.3596490426706564E-2</v>
      </c>
      <c r="J40" s="80">
        <v>-4.1492451980791233E-2</v>
      </c>
      <c r="K40" s="80">
        <v>-4.7980498179126585E-2</v>
      </c>
      <c r="L40" s="80">
        <v>-5.9134474919532949E-2</v>
      </c>
      <c r="M40" s="80">
        <v>-4.7980538666171441E-2</v>
      </c>
      <c r="N40" s="80">
        <v>2.4518377001877961E-2</v>
      </c>
      <c r="O40" s="80">
        <v>2.5827365489485166E-2</v>
      </c>
      <c r="P40" s="80">
        <v>5.7515410313161569E-2</v>
      </c>
      <c r="Q40" s="80">
        <v>3.7505421193236597E-2</v>
      </c>
      <c r="R40" s="80">
        <v>3.4753150632377668E-2</v>
      </c>
      <c r="S40" s="80">
        <v>0.10627071</v>
      </c>
      <c r="T40" s="80">
        <v>0.10379769291301486</v>
      </c>
      <c r="U40" s="80">
        <v>0</v>
      </c>
      <c r="V40" s="80">
        <v>-3.8763717546305802E-2</v>
      </c>
      <c r="W40" s="80">
        <v>-1.8761588271934235E-2</v>
      </c>
      <c r="X40" s="80">
        <v>-2.9254289008600318E-2</v>
      </c>
      <c r="Y40" s="80">
        <v>-4.0427849853867825E-2</v>
      </c>
      <c r="Z40" s="80">
        <v>-1.451685925740758E-2</v>
      </c>
      <c r="AA40" s="80">
        <v>-2.8638897545822467E-2</v>
      </c>
      <c r="AB40" s="80">
        <v>-2.3180452227147409E-2</v>
      </c>
      <c r="AC40" s="80">
        <v>1.5404384034343785E-2</v>
      </c>
      <c r="AD40" s="80">
        <v>3.5209966194642908E-2</v>
      </c>
      <c r="AE40" s="80">
        <v>2.7907729020129529E-2</v>
      </c>
      <c r="AF40" s="80">
        <v>2.3443016866596146E-2</v>
      </c>
      <c r="AG40" s="80">
        <v>3.6576592458358641E-2</v>
      </c>
      <c r="AH40" s="80">
        <v>6.6385647624148308E-2</v>
      </c>
      <c r="AI40" s="80">
        <v>9.6851360296258265E-2</v>
      </c>
      <c r="AJ40" s="80">
        <v>6.1657599583160125E-2</v>
      </c>
      <c r="AK40" s="80">
        <v>8.73331790697678E-2</v>
      </c>
      <c r="AL40" s="80">
        <v>9.9485779999999996E-2</v>
      </c>
      <c r="AM40" s="80">
        <v>8.7987266682467716E-2</v>
      </c>
    </row>
    <row r="41" spans="1:39" ht="13.5" customHeight="1">
      <c r="A41" s="76" t="s">
        <v>258</v>
      </c>
      <c r="B41" s="80">
        <v>0</v>
      </c>
      <c r="C41" s="80">
        <v>-5.7248970175000705E-2</v>
      </c>
      <c r="D41" s="80">
        <v>-7.4645887645121936E-2</v>
      </c>
      <c r="E41" s="80">
        <v>-7.1408502924283954E-2</v>
      </c>
      <c r="F41" s="80">
        <v>-9.2087120435544664E-2</v>
      </c>
      <c r="G41" s="80">
        <v>-4.7399971379877712E-2</v>
      </c>
      <c r="H41" s="80">
        <v>-2.1849412688208659E-2</v>
      </c>
      <c r="I41" s="80">
        <v>-4.1247826184948655E-2</v>
      </c>
      <c r="J41" s="80">
        <v>-5.4918759522099236E-2</v>
      </c>
      <c r="K41" s="80">
        <v>-0.11929104013708308</v>
      </c>
      <c r="L41" s="80">
        <v>-0.10181434668344477</v>
      </c>
      <c r="M41" s="80">
        <v>-0.11104208212248455</v>
      </c>
      <c r="N41" s="80">
        <v>-6.3448932841942446E-2</v>
      </c>
      <c r="O41" s="80">
        <v>-6.7735205889091432E-2</v>
      </c>
      <c r="P41" s="80">
        <v>4.3838962979319552E-5</v>
      </c>
      <c r="Q41" s="80">
        <v>4.4655790350577741E-2</v>
      </c>
      <c r="R41" s="80">
        <v>8.8981726273660078E-2</v>
      </c>
      <c r="S41" s="80">
        <v>0.13546175699999999</v>
      </c>
      <c r="T41" s="80">
        <v>0.18108548592777812</v>
      </c>
      <c r="U41" s="80">
        <v>0</v>
      </c>
      <c r="V41" s="80">
        <v>2.6420165806172378E-2</v>
      </c>
      <c r="W41" s="80">
        <v>-7.5576679272113013E-3</v>
      </c>
      <c r="X41" s="80">
        <v>-1.8541936613536293E-3</v>
      </c>
      <c r="Y41" s="80">
        <v>-3.6837155317744119E-2</v>
      </c>
      <c r="Z41" s="80">
        <v>-3.3260180207513736E-2</v>
      </c>
      <c r="AA41" s="80">
        <v>-2.1901964979341278E-2</v>
      </c>
      <c r="AB41" s="80">
        <v>-1.1149212305829576E-2</v>
      </c>
      <c r="AC41" s="80">
        <v>4.1971908481992865E-2</v>
      </c>
      <c r="AD41" s="80">
        <v>2.1464737791145223E-2</v>
      </c>
      <c r="AE41" s="80">
        <v>1.9341803545912636E-2</v>
      </c>
      <c r="AF41" s="80">
        <v>2.4795022854708706E-2</v>
      </c>
      <c r="AG41" s="80">
        <v>3.9264495507485196E-2</v>
      </c>
      <c r="AH41" s="80">
        <v>6.5390855907955014E-2</v>
      </c>
      <c r="AI41" s="80">
        <v>8.5945138248908648E-2</v>
      </c>
      <c r="AJ41" s="80">
        <v>0.15416465363031467</v>
      </c>
      <c r="AK41" s="80">
        <v>0.1986149015054732</v>
      </c>
      <c r="AL41" s="80">
        <v>0.22531257299999999</v>
      </c>
      <c r="AM41" s="80">
        <v>0.26214121377996885</v>
      </c>
    </row>
    <row r="42" spans="1:39" ht="13.5" customHeight="1">
      <c r="A42" s="76" t="s">
        <v>295</v>
      </c>
      <c r="B42" s="80">
        <v>0</v>
      </c>
      <c r="C42" s="80">
        <v>1.2880732995014302E-3</v>
      </c>
      <c r="D42" s="80">
        <v>-9.1694037035833995E-3</v>
      </c>
      <c r="E42" s="80">
        <v>-6.3638631205604604E-2</v>
      </c>
      <c r="F42" s="80">
        <v>-6.6485625876623045E-2</v>
      </c>
      <c r="G42" s="80">
        <v>-7.3206836536001629E-2</v>
      </c>
      <c r="H42" s="80">
        <v>-7.5169442698162475E-2</v>
      </c>
      <c r="I42" s="80">
        <v>-3.8559184108619908E-2</v>
      </c>
      <c r="J42" s="80">
        <v>-7.6496822741357967E-2</v>
      </c>
      <c r="K42" s="80">
        <v>-0.11277995555627518</v>
      </c>
      <c r="L42" s="80">
        <v>-0.1109866449222225</v>
      </c>
      <c r="M42" s="80">
        <v>-9.3608853749177628E-2</v>
      </c>
      <c r="N42" s="80">
        <v>-7.2012695036755836E-2</v>
      </c>
      <c r="O42" s="80">
        <v>-6.4711947196237032E-2</v>
      </c>
      <c r="P42" s="80">
        <v>-3.233689028520205E-2</v>
      </c>
      <c r="Q42" s="80">
        <v>2.1375814549448854E-2</v>
      </c>
      <c r="R42" s="80">
        <v>-3.6008196520881032E-2</v>
      </c>
      <c r="S42" s="80">
        <v>9.2227960000000001E-3</v>
      </c>
      <c r="T42" s="80">
        <v>5.1481636183770142E-2</v>
      </c>
      <c r="U42" s="80">
        <v>0</v>
      </c>
      <c r="V42" s="80">
        <v>1.5477377955879936E-2</v>
      </c>
      <c r="W42" s="80">
        <v>3.1108909977218754E-2</v>
      </c>
      <c r="X42" s="80">
        <v>2.4986520350489316E-2</v>
      </c>
      <c r="Y42" s="80">
        <v>3.3657589608960731E-2</v>
      </c>
      <c r="Z42" s="80">
        <v>2.7475306809948748E-2</v>
      </c>
      <c r="AA42" s="80">
        <v>3.0566598301902757E-2</v>
      </c>
      <c r="AB42" s="80">
        <v>5.1876372794760484E-2</v>
      </c>
      <c r="AC42" s="80">
        <v>7.3051062483015516E-2</v>
      </c>
      <c r="AD42" s="80">
        <v>9.1565186890084513E-2</v>
      </c>
      <c r="AE42" s="80">
        <v>9.0071570952293831E-2</v>
      </c>
      <c r="AF42" s="80">
        <v>8.4237817971735351E-2</v>
      </c>
      <c r="AG42" s="80">
        <v>0.10872726097525363</v>
      </c>
      <c r="AH42" s="80">
        <v>0.11744141758441698</v>
      </c>
      <c r="AI42" s="80">
        <v>0.14237275288041829</v>
      </c>
      <c r="AJ42" s="80">
        <v>0.14490526971420087</v>
      </c>
      <c r="AK42" s="80">
        <v>0.1337090282782861</v>
      </c>
      <c r="AL42" s="80">
        <v>0.14878855099999999</v>
      </c>
      <c r="AM42" s="80">
        <v>0.15760936949838655</v>
      </c>
    </row>
    <row r="43" spans="1:39" ht="13.5" customHeight="1">
      <c r="A43" s="76" t="s">
        <v>284</v>
      </c>
      <c r="B43" s="80">
        <v>0</v>
      </c>
      <c r="C43" s="80">
        <v>9.8116482037862315E-2</v>
      </c>
      <c r="D43" s="80">
        <v>3.9358098956431012E-2</v>
      </c>
      <c r="E43" s="80">
        <v>-2.299111662073176E-2</v>
      </c>
      <c r="F43" s="80">
        <v>-5.633309414548965E-3</v>
      </c>
      <c r="G43" s="80">
        <v>5.0773244293711085E-2</v>
      </c>
      <c r="H43" s="80">
        <v>-5.4740626357040009E-2</v>
      </c>
      <c r="I43" s="80">
        <v>-1.5035485454653932E-2</v>
      </c>
      <c r="J43" s="80">
        <v>-3.1478425737352093E-2</v>
      </c>
      <c r="K43" s="80">
        <v>-0.10139929469824159</v>
      </c>
      <c r="L43" s="80">
        <v>-5.234203749961424E-2</v>
      </c>
      <c r="M43" s="80">
        <v>-7.6487859642348208E-2</v>
      </c>
      <c r="N43" s="80">
        <v>-8.7055550006820442E-2</v>
      </c>
      <c r="O43" s="80">
        <v>-9.3286739093893956E-2</v>
      </c>
      <c r="P43" s="80">
        <v>-6.2045420420349912E-2</v>
      </c>
      <c r="Q43" s="80">
        <v>-2.81636350219754E-2</v>
      </c>
      <c r="R43" s="80">
        <v>-2.1848318418844173E-2</v>
      </c>
      <c r="S43" s="80">
        <v>2.277224E-3</v>
      </c>
      <c r="T43" s="80">
        <v>1.7940810089429767E-2</v>
      </c>
      <c r="U43" s="80">
        <v>0</v>
      </c>
      <c r="V43" s="80">
        <v>1.3142982903556194E-2</v>
      </c>
      <c r="W43" s="80">
        <v>0.10672366568469999</v>
      </c>
      <c r="X43" s="80">
        <v>0.15863201801609941</v>
      </c>
      <c r="Y43" s="80">
        <v>0.15560898943462906</v>
      </c>
      <c r="Z43" s="80">
        <v>0.21316365801959641</v>
      </c>
      <c r="AA43" s="80">
        <v>0.16546805783505161</v>
      </c>
      <c r="AB43" s="80">
        <v>0.14943335880156572</v>
      </c>
      <c r="AC43" s="80">
        <v>0.20778832065801378</v>
      </c>
      <c r="AD43" s="80">
        <v>0.15899524845049554</v>
      </c>
      <c r="AE43" s="80">
        <v>0.13260196901764554</v>
      </c>
      <c r="AF43" s="80">
        <v>0.11340448856703747</v>
      </c>
      <c r="AG43" s="80">
        <v>0.1472917278727511</v>
      </c>
      <c r="AH43" s="80">
        <v>0.14871576188886654</v>
      </c>
      <c r="AI43" s="80">
        <v>0.15219965587252832</v>
      </c>
      <c r="AJ43" s="80">
        <v>0.14984360765052782</v>
      </c>
      <c r="AK43" s="80">
        <v>0.11500434974554408</v>
      </c>
      <c r="AL43" s="80">
        <v>0.154323927</v>
      </c>
      <c r="AM43" s="80">
        <v>0.18495707038665696</v>
      </c>
    </row>
    <row r="44" spans="1:39" ht="13.5" customHeight="1">
      <c r="A44" s="76" t="s">
        <v>259</v>
      </c>
      <c r="B44" s="80">
        <v>0</v>
      </c>
      <c r="C44" s="80">
        <v>-3.9548320590940191E-2</v>
      </c>
      <c r="D44" s="80">
        <v>-9.6552111504602994E-2</v>
      </c>
      <c r="E44" s="80">
        <v>-4.1396318010663707E-2</v>
      </c>
      <c r="F44" s="80">
        <v>-0.12622254230103608</v>
      </c>
      <c r="G44" s="80">
        <v>-8.9914912988165743E-2</v>
      </c>
      <c r="H44" s="80">
        <v>-8.6481534681702638E-2</v>
      </c>
      <c r="I44" s="80">
        <v>-0.10816101659603598</v>
      </c>
      <c r="J44" s="80">
        <v>-0.14893700504530474</v>
      </c>
      <c r="K44" s="80">
        <v>-0.18083342251331488</v>
      </c>
      <c r="L44" s="80">
        <v>-0.19010560601211074</v>
      </c>
      <c r="M44" s="80">
        <v>-0.18310643497609697</v>
      </c>
      <c r="N44" s="80">
        <v>-0.16149903675732863</v>
      </c>
      <c r="O44" s="80">
        <v>-0.13402792836660737</v>
      </c>
      <c r="P44" s="80">
        <v>-8.6101636673812904E-2</v>
      </c>
      <c r="Q44" s="80">
        <v>-6.0074750570352428E-2</v>
      </c>
      <c r="R44" s="80">
        <v>-7.7972112970155064E-2</v>
      </c>
      <c r="S44" s="80">
        <v>-4.2219285000000002E-2</v>
      </c>
      <c r="T44" s="80">
        <v>7.1359793327952564E-3</v>
      </c>
      <c r="U44" s="80">
        <v>0</v>
      </c>
      <c r="V44" s="80">
        <v>-2.0307659859175814E-3</v>
      </c>
      <c r="W44" s="80">
        <v>1.3923829309650151E-2</v>
      </c>
      <c r="X44" s="80">
        <v>8.2109786881537604E-3</v>
      </c>
      <c r="Y44" s="80">
        <v>-2.3856588483655215E-2</v>
      </c>
      <c r="Z44" s="80">
        <v>-9.6623548819771005E-3</v>
      </c>
      <c r="AA44" s="80">
        <v>-2.9612473131784989E-2</v>
      </c>
      <c r="AB44" s="80">
        <v>-2.2015769095780489E-2</v>
      </c>
      <c r="AC44" s="80">
        <v>2.6523103134158392E-2</v>
      </c>
      <c r="AD44" s="80">
        <v>4.1493389326319109E-2</v>
      </c>
      <c r="AE44" s="80">
        <v>2.7662893226017414E-2</v>
      </c>
      <c r="AF44" s="80">
        <v>2.44552816424667E-2</v>
      </c>
      <c r="AG44" s="80">
        <v>2.5706620660681485E-2</v>
      </c>
      <c r="AH44" s="80">
        <v>4.2330378902445467E-2</v>
      </c>
      <c r="AI44" s="80">
        <v>7.788396844362043E-2</v>
      </c>
      <c r="AJ44" s="80">
        <v>9.2923191634101024E-2</v>
      </c>
      <c r="AK44" s="80">
        <v>7.6579234020141787E-2</v>
      </c>
      <c r="AL44" s="80">
        <v>0.10541465699999999</v>
      </c>
      <c r="AM44" s="80">
        <v>0.12230897863040212</v>
      </c>
    </row>
    <row r="45" spans="1:39" ht="13.5" customHeight="1">
      <c r="A45" s="76" t="s">
        <v>265</v>
      </c>
      <c r="B45" s="80">
        <v>0</v>
      </c>
      <c r="C45" s="80">
        <v>4.4525439996790581E-2</v>
      </c>
      <c r="D45" s="80">
        <v>4.8033788952453173E-2</v>
      </c>
      <c r="E45" s="80">
        <v>-2.1425672531875453E-2</v>
      </c>
      <c r="F45" s="80">
        <v>-3.8446753346093709E-2</v>
      </c>
      <c r="G45" s="80">
        <v>-1.1883625464749711E-2</v>
      </c>
      <c r="H45" s="80">
        <v>-1.3684205459710204E-2</v>
      </c>
      <c r="I45" s="80">
        <v>2.8381898784728472E-2</v>
      </c>
      <c r="J45" s="80">
        <v>-7.1528003949863458E-2</v>
      </c>
      <c r="K45" s="80">
        <v>1.1753970696847577E-2</v>
      </c>
      <c r="L45" s="80">
        <v>1.9305159326360732E-2</v>
      </c>
      <c r="M45" s="80">
        <v>7.94105444638636E-2</v>
      </c>
      <c r="N45" s="80">
        <v>6.624836873908746E-2</v>
      </c>
      <c r="O45" s="80">
        <v>2.1017169040020302E-2</v>
      </c>
      <c r="P45" s="80">
        <v>7.0206937905383682E-2</v>
      </c>
      <c r="Q45" s="80">
        <v>9.8687703326996556E-2</v>
      </c>
      <c r="R45" s="80">
        <v>5.9993523586486776E-2</v>
      </c>
      <c r="S45" s="80">
        <v>0.120558182</v>
      </c>
      <c r="T45" s="80">
        <v>0.17699806798596232</v>
      </c>
      <c r="U45" s="80">
        <v>0</v>
      </c>
      <c r="V45" s="80">
        <v>3.3107823275197079E-3</v>
      </c>
      <c r="W45" s="80">
        <v>1.9458031863493579E-2</v>
      </c>
      <c r="X45" s="80">
        <v>-4.8397008500598113E-3</v>
      </c>
      <c r="Y45" s="80">
        <v>-5.2261595336871219E-2</v>
      </c>
      <c r="Z45" s="80">
        <v>-4.1659426956638074E-2</v>
      </c>
      <c r="AA45" s="80">
        <v>-6.1104422720144734E-2</v>
      </c>
      <c r="AB45" s="80">
        <v>-2.1892916700190359E-2</v>
      </c>
      <c r="AC45" s="80">
        <v>-3.0503153333689918E-2</v>
      </c>
      <c r="AD45" s="80">
        <v>3.1333692456139203E-3</v>
      </c>
      <c r="AE45" s="80">
        <v>7.0011063764302099E-3</v>
      </c>
      <c r="AF45" s="80">
        <v>4.9418477520422513E-2</v>
      </c>
      <c r="AG45" s="80">
        <v>1.1998525394100564E-2</v>
      </c>
      <c r="AH45" s="80">
        <v>1.1531125649164723E-2</v>
      </c>
      <c r="AI45" s="80">
        <v>5.3993522631906002E-2</v>
      </c>
      <c r="AJ45" s="80">
        <v>8.8540031850643283E-2</v>
      </c>
      <c r="AK45" s="80">
        <v>8.7510357862126409E-2</v>
      </c>
      <c r="AL45" s="80">
        <v>7.9201357E-2</v>
      </c>
      <c r="AM45" s="80">
        <v>0.11059039797807005</v>
      </c>
    </row>
    <row r="46" spans="1:39" ht="13.5" customHeight="1">
      <c r="A46" s="76" t="s">
        <v>288</v>
      </c>
      <c r="B46" s="80">
        <v>0</v>
      </c>
      <c r="C46" s="80">
        <v>2.2490782754354243E-3</v>
      </c>
      <c r="D46" s="80">
        <v>-7.6914439984420513E-3</v>
      </c>
      <c r="E46" s="80">
        <v>-2.7166621042183522E-2</v>
      </c>
      <c r="F46" s="80">
        <v>-8.7083909514068691E-2</v>
      </c>
      <c r="G46" s="80">
        <v>-9.5057036590973296E-2</v>
      </c>
      <c r="H46" s="80">
        <v>-5.8788694294412504E-2</v>
      </c>
      <c r="I46" s="80">
        <v>-7.5044316203282224E-2</v>
      </c>
      <c r="J46" s="80">
        <v>-0.12572419955458403</v>
      </c>
      <c r="K46" s="80">
        <v>-0.13436772976690353</v>
      </c>
      <c r="L46" s="80">
        <v>-0.13937792616728403</v>
      </c>
      <c r="M46" s="80">
        <v>-0.11333447259753859</v>
      </c>
      <c r="N46" s="80">
        <v>-9.8830358151643247E-2</v>
      </c>
      <c r="O46" s="80">
        <v>-0.11999035135116282</v>
      </c>
      <c r="P46" s="80">
        <v>-1.4562312802757271E-2</v>
      </c>
      <c r="Q46" s="80">
        <v>2.2503571971238867E-2</v>
      </c>
      <c r="R46" s="80">
        <v>5.9471250394677579E-2</v>
      </c>
      <c r="S46" s="80">
        <v>3.2028706999999997E-2</v>
      </c>
      <c r="T46" s="80">
        <v>0.10777757823232126</v>
      </c>
      <c r="U46" s="80">
        <v>0</v>
      </c>
      <c r="V46" s="80">
        <v>-1.9539005577381575E-2</v>
      </c>
      <c r="W46" s="80">
        <v>-1.6166159795019591E-2</v>
      </c>
      <c r="X46" s="80">
        <v>-1.5168699776889621E-2</v>
      </c>
      <c r="Y46" s="80">
        <v>-3.0502374665700525E-2</v>
      </c>
      <c r="Z46" s="80">
        <v>-1.2653556213257429E-2</v>
      </c>
      <c r="AA46" s="80">
        <v>-7.1571178761553715E-3</v>
      </c>
      <c r="AB46" s="80">
        <v>-4.6454804891091018E-3</v>
      </c>
      <c r="AC46" s="80">
        <v>3.2177004934709021E-2</v>
      </c>
      <c r="AD46" s="80">
        <v>3.7919554731541433E-2</v>
      </c>
      <c r="AE46" s="80">
        <v>3.2153493752511093E-2</v>
      </c>
      <c r="AF46" s="80">
        <v>3.2405472291741108E-2</v>
      </c>
      <c r="AG46" s="80">
        <v>4.2561696045584393E-2</v>
      </c>
      <c r="AH46" s="80">
        <v>5.6149541920812687E-2</v>
      </c>
      <c r="AI46" s="80">
        <v>7.5383937686279281E-2</v>
      </c>
      <c r="AJ46" s="80">
        <v>9.0271012613300269E-2</v>
      </c>
      <c r="AK46" s="80">
        <v>0.10078100160650189</v>
      </c>
      <c r="AL46" s="80">
        <v>0.110629727</v>
      </c>
      <c r="AM46" s="80">
        <v>0.14539616469500644</v>
      </c>
    </row>
    <row r="47" spans="1:39" ht="13.5" customHeight="1">
      <c r="A47" s="76" t="s">
        <v>256</v>
      </c>
      <c r="B47" s="80">
        <v>0</v>
      </c>
      <c r="C47" s="80">
        <v>-5.0072541850524968E-2</v>
      </c>
      <c r="D47" s="80">
        <v>-0.1175516453569494</v>
      </c>
      <c r="E47" s="80">
        <v>-0.13208243790822238</v>
      </c>
      <c r="F47" s="80">
        <v>-0.17090256140833737</v>
      </c>
      <c r="G47" s="80">
        <v>-0.15222477997262929</v>
      </c>
      <c r="H47" s="80">
        <v>-0.12265584069296327</v>
      </c>
      <c r="I47" s="80">
        <v>-0.12330507344547742</v>
      </c>
      <c r="J47" s="80">
        <v>-0.14840156291342249</v>
      </c>
      <c r="K47" s="80">
        <v>-0.13986014421276979</v>
      </c>
      <c r="L47" s="80">
        <v>-0.15324603647497259</v>
      </c>
      <c r="M47" s="80">
        <v>-0.13555850764545274</v>
      </c>
      <c r="N47" s="80">
        <v>-0.1070912594012885</v>
      </c>
      <c r="O47" s="80">
        <v>-9.4410720987582547E-2</v>
      </c>
      <c r="P47" s="80">
        <v>-5.2362410145127741E-2</v>
      </c>
      <c r="Q47" s="80">
        <v>-1.9729601953791486E-2</v>
      </c>
      <c r="R47" s="80">
        <v>-1.4561424165870357E-2</v>
      </c>
      <c r="S47" s="80">
        <v>-1.1087311000000001E-2</v>
      </c>
      <c r="T47" s="80">
        <v>2.7989758983081793E-2</v>
      </c>
      <c r="U47" s="80">
        <v>0</v>
      </c>
      <c r="V47" s="80">
        <v>-3.7251475917517993E-3</v>
      </c>
      <c r="W47" s="80">
        <v>-1.4348592295859844E-2</v>
      </c>
      <c r="X47" s="80">
        <v>-1.6627644016123294E-2</v>
      </c>
      <c r="Y47" s="80">
        <v>-3.1741624286621722E-2</v>
      </c>
      <c r="Z47" s="80">
        <v>-6.2680807092597999E-3</v>
      </c>
      <c r="AA47" s="80">
        <v>-2.5804508406272767E-3</v>
      </c>
      <c r="AB47" s="80">
        <v>5.0452713842371157E-3</v>
      </c>
      <c r="AC47" s="80">
        <v>3.4871840624344862E-2</v>
      </c>
      <c r="AD47" s="80">
        <v>3.5032482807647529E-2</v>
      </c>
      <c r="AE47" s="80">
        <v>1.840222178362997E-2</v>
      </c>
      <c r="AF47" s="80">
        <v>1.980939573259435E-2</v>
      </c>
      <c r="AG47" s="80">
        <v>3.6505321735147742E-2</v>
      </c>
      <c r="AH47" s="80">
        <v>6.6432192927342634E-2</v>
      </c>
      <c r="AI47" s="80">
        <v>0.10789945413946966</v>
      </c>
      <c r="AJ47" s="80">
        <v>0.12214211814964128</v>
      </c>
      <c r="AK47" s="80">
        <v>0.13178419301107763</v>
      </c>
      <c r="AL47" s="80">
        <v>0.17081526</v>
      </c>
      <c r="AM47" s="80">
        <v>0.19950646228068741</v>
      </c>
    </row>
    <row r="48" spans="1:39" ht="13.5" customHeight="1">
      <c r="A48" s="76" t="s">
        <v>252</v>
      </c>
      <c r="B48" s="80">
        <v>0</v>
      </c>
      <c r="C48" s="80">
        <v>-3.0102053616605355E-4</v>
      </c>
      <c r="D48" s="80">
        <v>-0.11316462227324606</v>
      </c>
      <c r="E48" s="80">
        <v>-7.8014372959726866E-2</v>
      </c>
      <c r="F48" s="80">
        <v>-7.9598605665079453E-2</v>
      </c>
      <c r="G48" s="80">
        <v>-7.3519114643104816E-2</v>
      </c>
      <c r="H48" s="80">
        <v>2.0046174087264262E-3</v>
      </c>
      <c r="I48" s="80">
        <v>1.9948415909876092E-2</v>
      </c>
      <c r="J48" s="80">
        <v>-8.4223409661090334E-2</v>
      </c>
      <c r="K48" s="80">
        <v>-0.11755747984208735</v>
      </c>
      <c r="L48" s="80">
        <v>-0.14917782838518012</v>
      </c>
      <c r="M48" s="80">
        <v>-9.1649844680045792E-2</v>
      </c>
      <c r="N48" s="80">
        <v>-3.6185972658362493E-2</v>
      </c>
      <c r="O48" s="80">
        <v>-4.996953414753013E-2</v>
      </c>
      <c r="P48" s="80">
        <v>1.3278858637947978E-2</v>
      </c>
      <c r="Q48" s="80">
        <v>4.9651723499233809E-2</v>
      </c>
      <c r="R48" s="80">
        <v>3.6853822371168389E-2</v>
      </c>
      <c r="S48" s="80">
        <v>8.7903444999999997E-2</v>
      </c>
      <c r="T48" s="80">
        <v>0.13883519222123936</v>
      </c>
      <c r="U48" s="80">
        <v>0</v>
      </c>
      <c r="V48" s="80">
        <v>5.7359740229702014E-2</v>
      </c>
      <c r="W48" s="80">
        <v>-9.3268318953095373E-3</v>
      </c>
      <c r="X48" s="80">
        <v>1.311213245191227E-2</v>
      </c>
      <c r="Y48" s="80">
        <v>-2.7855915647294546E-2</v>
      </c>
      <c r="Z48" s="80">
        <v>-1.310109431416088E-2</v>
      </c>
      <c r="AA48" s="80">
        <v>9.0810279305877251E-3</v>
      </c>
      <c r="AB48" s="80">
        <v>3.9395225279672243E-2</v>
      </c>
      <c r="AC48" s="80">
        <v>5.5051816982435671E-2</v>
      </c>
      <c r="AD48" s="80">
        <v>4.2016945169298103E-2</v>
      </c>
      <c r="AE48" s="80">
        <v>4.3135823496122314E-2</v>
      </c>
      <c r="AF48" s="80">
        <v>5.8005183354510458E-2</v>
      </c>
      <c r="AG48" s="80">
        <v>7.9460792818312448E-2</v>
      </c>
      <c r="AH48" s="80">
        <v>6.8314712200229333E-2</v>
      </c>
      <c r="AI48" s="80">
        <v>0.11395184969314513</v>
      </c>
      <c r="AJ48" s="80">
        <v>0.13443233278848063</v>
      </c>
      <c r="AK48" s="80">
        <v>0.14541703174712814</v>
      </c>
      <c r="AL48" s="80">
        <v>0.18271811399999999</v>
      </c>
      <c r="AM48" s="80">
        <v>0.22298303257605648</v>
      </c>
    </row>
    <row r="49" spans="1:39" ht="13.5" customHeight="1">
      <c r="A49" s="76" t="s">
        <v>253</v>
      </c>
      <c r="B49" s="80">
        <v>0</v>
      </c>
      <c r="C49" s="80">
        <v>-2.732045979915074E-2</v>
      </c>
      <c r="D49" s="80">
        <v>8.1951801877262337E-3</v>
      </c>
      <c r="E49" s="80">
        <v>4.7540189945826622E-2</v>
      </c>
      <c r="F49" s="80">
        <v>-8.8329397007826299E-2</v>
      </c>
      <c r="G49" s="80">
        <v>-7.8332768592103447E-2</v>
      </c>
      <c r="H49" s="80">
        <v>1.0172441216905708E-2</v>
      </c>
      <c r="I49" s="80">
        <v>-2.6394696110659668E-2</v>
      </c>
      <c r="J49" s="80">
        <v>-2.2492943552602864E-2</v>
      </c>
      <c r="K49" s="80">
        <v>-0.12681155338332861</v>
      </c>
      <c r="L49" s="80">
        <v>-3.4221992147084324E-2</v>
      </c>
      <c r="M49" s="80">
        <v>-5.468122553842162E-2</v>
      </c>
      <c r="N49" s="80">
        <v>-0.10191913908089519</v>
      </c>
      <c r="O49" s="80">
        <v>-5.4684515224337975E-2</v>
      </c>
      <c r="P49" s="80">
        <v>-1.1172107476545913E-2</v>
      </c>
      <c r="Q49" s="80">
        <v>-6.111716173964768E-2</v>
      </c>
      <c r="R49" s="80">
        <v>-1.3192261866966206E-2</v>
      </c>
      <c r="S49" s="80">
        <v>2.7534281000000001E-2</v>
      </c>
      <c r="T49" s="80">
        <v>-4.3670614772887091E-2</v>
      </c>
      <c r="U49" s="80">
        <v>0</v>
      </c>
      <c r="V49" s="80">
        <v>3.1174602563234583E-2</v>
      </c>
      <c r="W49" s="80">
        <v>3.371648080445655E-2</v>
      </c>
      <c r="X49" s="80">
        <v>8.5205233668472935E-2</v>
      </c>
      <c r="Y49" s="80">
        <v>5.3545263837782152E-2</v>
      </c>
      <c r="Z49" s="80">
        <v>6.9735515085095151E-2</v>
      </c>
      <c r="AA49" s="80">
        <v>9.8164410069152996E-2</v>
      </c>
      <c r="AB49" s="80">
        <v>0.11492711882633896</v>
      </c>
      <c r="AC49" s="80">
        <v>0.16380075857150275</v>
      </c>
      <c r="AD49" s="80">
        <v>0.13680258348319688</v>
      </c>
      <c r="AE49" s="80">
        <v>0.13684232960975576</v>
      </c>
      <c r="AF49" s="80">
        <v>0.12818465791090797</v>
      </c>
      <c r="AG49" s="80">
        <v>0.11833154399364688</v>
      </c>
      <c r="AH49" s="80">
        <v>0.16669765782757523</v>
      </c>
      <c r="AI49" s="80">
        <v>0.17287003316298888</v>
      </c>
      <c r="AJ49" s="80">
        <v>0.16063444942335031</v>
      </c>
      <c r="AK49" s="80">
        <v>0.16448481549745519</v>
      </c>
      <c r="AL49" s="80">
        <v>0.15942916300000001</v>
      </c>
      <c r="AM49" s="80">
        <v>0.15177506000464111</v>
      </c>
    </row>
    <row r="50" spans="1:39" ht="13.5" customHeight="1">
      <c r="A50" s="76" t="s">
        <v>267</v>
      </c>
      <c r="B50" s="80">
        <v>0</v>
      </c>
      <c r="C50" s="80">
        <v>1.2088820455408244E-2</v>
      </c>
      <c r="D50" s="80">
        <v>-6.5873536662855725E-3</v>
      </c>
      <c r="E50" s="80">
        <v>-6.9659851966576009E-2</v>
      </c>
      <c r="F50" s="80">
        <v>-3.5753033106941896E-2</v>
      </c>
      <c r="G50" s="80">
        <v>-5.1218461890947496E-3</v>
      </c>
      <c r="H50" s="80">
        <v>4.5402518538514682E-3</v>
      </c>
      <c r="I50" s="80">
        <v>9.5733703812000796E-3</v>
      </c>
      <c r="J50" s="80">
        <v>-5.4459776328486358E-3</v>
      </c>
      <c r="K50" s="80">
        <v>-1.1769952342606849E-2</v>
      </c>
      <c r="L50" s="80">
        <v>-1.4116344171996751E-2</v>
      </c>
      <c r="M50" s="80">
        <v>-1.6368523526554428E-2</v>
      </c>
      <c r="N50" s="80">
        <v>-3.019600017394469E-3</v>
      </c>
      <c r="O50" s="80">
        <v>-1.0526919243422578E-2</v>
      </c>
      <c r="P50" s="80">
        <v>1.3110020439043834E-2</v>
      </c>
      <c r="Q50" s="80">
        <v>3.2253534089317193E-2</v>
      </c>
      <c r="R50" s="80">
        <v>6.2157273696141629E-2</v>
      </c>
      <c r="S50" s="80">
        <v>5.6106874000000001E-2</v>
      </c>
      <c r="T50" s="80">
        <v>9.82027640579929E-2</v>
      </c>
      <c r="U50" s="80">
        <v>0</v>
      </c>
      <c r="V50" s="80">
        <v>-1.5318999865373136E-2</v>
      </c>
      <c r="W50" s="80">
        <v>3.5546991711024489E-2</v>
      </c>
      <c r="X50" s="80">
        <v>2.2996159535369574E-2</v>
      </c>
      <c r="Y50" s="80">
        <v>4.2278321802225995E-2</v>
      </c>
      <c r="Z50" s="80">
        <v>5.1789753646846313E-2</v>
      </c>
      <c r="AA50" s="80">
        <v>7.8215582455544566E-2</v>
      </c>
      <c r="AB50" s="80">
        <v>8.7251997747884544E-2</v>
      </c>
      <c r="AC50" s="80">
        <v>0.15535534368379122</v>
      </c>
      <c r="AD50" s="80">
        <v>0.17126342302201719</v>
      </c>
      <c r="AE50" s="80">
        <v>0.18334735062650442</v>
      </c>
      <c r="AF50" s="80">
        <v>0.16586474932240597</v>
      </c>
      <c r="AG50" s="80">
        <v>0.16836751399155536</v>
      </c>
      <c r="AH50" s="80">
        <v>0.18153982709791219</v>
      </c>
      <c r="AI50" s="80">
        <v>0.20967691831098806</v>
      </c>
      <c r="AJ50" s="80">
        <v>0.21013087217202603</v>
      </c>
      <c r="AK50" s="80">
        <v>0.20259449098065316</v>
      </c>
      <c r="AL50" s="80">
        <v>0.20973961099999999</v>
      </c>
      <c r="AM50" s="80">
        <v>0.22640612679188782</v>
      </c>
    </row>
    <row r="51" spans="1:39" ht="13.5" customHeight="1">
      <c r="A51" s="76" t="s">
        <v>291</v>
      </c>
      <c r="B51" s="80">
        <v>0</v>
      </c>
      <c r="C51" s="80">
        <v>-4.2804403624275483E-2</v>
      </c>
      <c r="D51" s="80">
        <v>-6.6992035747193021E-2</v>
      </c>
      <c r="E51" s="80">
        <v>-0.12744362925063468</v>
      </c>
      <c r="F51" s="80">
        <v>-0.1040006052447439</v>
      </c>
      <c r="G51" s="80">
        <v>-5.4349257064983031E-2</v>
      </c>
      <c r="H51" s="80">
        <v>-4.385452765307192E-2</v>
      </c>
      <c r="I51" s="80">
        <v>-1.3380545285036499E-2</v>
      </c>
      <c r="J51" s="80">
        <v>-4.1322956310555235E-2</v>
      </c>
      <c r="K51" s="80">
        <v>-7.0341560076325457E-2</v>
      </c>
      <c r="L51" s="80">
        <v>-5.5261916843761159E-2</v>
      </c>
      <c r="M51" s="80">
        <v>-5.0203816815075235E-2</v>
      </c>
      <c r="N51" s="80">
        <v>-5.2197529390382399E-2</v>
      </c>
      <c r="O51" s="80">
        <v>2.5382643322370523E-3</v>
      </c>
      <c r="P51" s="80">
        <v>5.1907308236030854E-2</v>
      </c>
      <c r="Q51" s="80">
        <v>0.11219795336892771</v>
      </c>
      <c r="R51" s="80">
        <v>0.12876938220747408</v>
      </c>
      <c r="S51" s="80">
        <v>0.199083766</v>
      </c>
      <c r="T51" s="80">
        <v>0.20929275480563414</v>
      </c>
      <c r="U51" s="80">
        <v>0</v>
      </c>
      <c r="V51" s="80">
        <v>8.8801362982125365E-3</v>
      </c>
      <c r="W51" s="80">
        <v>2.7920962804708328E-2</v>
      </c>
      <c r="X51" s="80">
        <v>-6.1090068839853096E-3</v>
      </c>
      <c r="Y51" s="80">
        <v>-3.9207602315418789E-2</v>
      </c>
      <c r="Z51" s="80">
        <v>-2.168276495302399E-2</v>
      </c>
      <c r="AA51" s="80">
        <v>-3.6439032000860272E-3</v>
      </c>
      <c r="AB51" s="80">
        <v>2.7728606134051179E-2</v>
      </c>
      <c r="AC51" s="80">
        <v>7.5031864111280058E-2</v>
      </c>
      <c r="AD51" s="80">
        <v>5.4265318019971032E-2</v>
      </c>
      <c r="AE51" s="80">
        <v>4.6777427080794368E-2</v>
      </c>
      <c r="AF51" s="80">
        <v>5.1983595648372967E-2</v>
      </c>
      <c r="AG51" s="80">
        <v>7.4804840570128192E-2</v>
      </c>
      <c r="AH51" s="80">
        <v>0.1036911045653475</v>
      </c>
      <c r="AI51" s="80">
        <v>0.15358818481493289</v>
      </c>
      <c r="AJ51" s="80">
        <v>0.19709451357278665</v>
      </c>
      <c r="AK51" s="80">
        <v>0.25291801610329689</v>
      </c>
      <c r="AL51" s="80">
        <v>0.32359521000000002</v>
      </c>
      <c r="AM51" s="80">
        <v>0.34257917343181155</v>
      </c>
    </row>
    <row r="52" spans="1:39" ht="13.5" customHeight="1">
      <c r="A52" s="76" t="s">
        <v>296</v>
      </c>
      <c r="B52" s="80">
        <v>0</v>
      </c>
      <c r="C52" s="80">
        <v>6.1204741572246799E-2</v>
      </c>
      <c r="D52" s="80">
        <v>-0.11122423772059988</v>
      </c>
      <c r="E52" s="80">
        <v>-5.3078783186001743E-3</v>
      </c>
      <c r="F52" s="80">
        <v>-5.0760354359097731E-2</v>
      </c>
      <c r="G52" s="80">
        <v>-3.5636782428839366E-2</v>
      </c>
      <c r="H52" s="80">
        <v>-3.90130790777464E-4</v>
      </c>
      <c r="I52" s="80">
        <v>-3.3282739081150162E-2</v>
      </c>
      <c r="J52" s="80">
        <v>-4.7723114935338491E-2</v>
      </c>
      <c r="K52" s="80">
        <v>-1.8734055412525645E-2</v>
      </c>
      <c r="L52" s="80">
        <v>-2.1477526760793193E-2</v>
      </c>
      <c r="M52" s="80">
        <v>-1.7226161908598322E-2</v>
      </c>
      <c r="N52" s="80">
        <v>-1.6443197504830559E-2</v>
      </c>
      <c r="O52" s="80">
        <v>4.7995197717360084E-2</v>
      </c>
      <c r="P52" s="80">
        <v>7.1966274098232363E-2</v>
      </c>
      <c r="Q52" s="80">
        <v>0.11439800936890418</v>
      </c>
      <c r="R52" s="80">
        <v>5.114062529338396E-3</v>
      </c>
      <c r="S52" s="80">
        <v>7.6489109E-2</v>
      </c>
      <c r="T52" s="80">
        <v>8.1317664150839283E-2</v>
      </c>
      <c r="U52" s="80">
        <v>0</v>
      </c>
      <c r="V52" s="80">
        <v>5.0493661951586777E-2</v>
      </c>
      <c r="W52" s="80">
        <v>8.1954098750384539E-3</v>
      </c>
      <c r="X52" s="80">
        <v>2.8900929125806857E-2</v>
      </c>
      <c r="Y52" s="80">
        <v>2.8864681008565329E-2</v>
      </c>
      <c r="Z52" s="80">
        <v>2.9538449771696229E-2</v>
      </c>
      <c r="AA52" s="80">
        <v>5.313368823818751E-2</v>
      </c>
      <c r="AB52" s="80">
        <v>2.0001271289463357E-2</v>
      </c>
      <c r="AC52" s="80">
        <v>7.0143002173393629E-2</v>
      </c>
      <c r="AD52" s="80">
        <v>8.9180751609104367E-2</v>
      </c>
      <c r="AE52" s="80">
        <v>0.10763839296353511</v>
      </c>
      <c r="AF52" s="80">
        <v>9.96362854740655E-2</v>
      </c>
      <c r="AG52" s="80">
        <v>0.10694180584942152</v>
      </c>
      <c r="AH52" s="80">
        <v>0.15258101711208674</v>
      </c>
      <c r="AI52" s="80">
        <v>0.18448780784469562</v>
      </c>
      <c r="AJ52" s="80">
        <v>0.18172583895060793</v>
      </c>
      <c r="AK52" s="80">
        <v>0.16798683623641114</v>
      </c>
      <c r="AL52" s="80">
        <v>0.21446894699999999</v>
      </c>
      <c r="AM52" s="80">
        <v>0.17992563925492311</v>
      </c>
    </row>
    <row r="53" spans="1:39" ht="13.5" customHeight="1">
      <c r="A53" s="76" t="s">
        <v>277</v>
      </c>
      <c r="B53" s="80">
        <v>0</v>
      </c>
      <c r="C53" s="80">
        <v>-6.279462460764812E-2</v>
      </c>
      <c r="D53" s="80">
        <v>-8.0089163572734171E-2</v>
      </c>
      <c r="E53" s="80">
        <v>-9.1652722102629411E-2</v>
      </c>
      <c r="F53" s="80">
        <v>-0.10221017464903981</v>
      </c>
      <c r="G53" s="80">
        <v>-0.13702260830489194</v>
      </c>
      <c r="H53" s="80">
        <v>-0.11394273926006998</v>
      </c>
      <c r="I53" s="80">
        <v>-0.11101864323921355</v>
      </c>
      <c r="J53" s="80">
        <v>-0.1713617702106523</v>
      </c>
      <c r="K53" s="80">
        <v>-0.20217946639849319</v>
      </c>
      <c r="L53" s="80">
        <v>-0.18569720766874792</v>
      </c>
      <c r="M53" s="80">
        <v>-0.18819224328119113</v>
      </c>
      <c r="N53" s="80">
        <v>-0.17859575605593619</v>
      </c>
      <c r="O53" s="80">
        <v>-0.14787720133411952</v>
      </c>
      <c r="P53" s="80">
        <v>-0.11997187550143597</v>
      </c>
      <c r="Q53" s="80">
        <v>-9.4540915194221156E-2</v>
      </c>
      <c r="R53" s="80">
        <v>-6.9389170490384275E-2</v>
      </c>
      <c r="S53" s="80">
        <v>-6.0164181999999997E-2</v>
      </c>
      <c r="T53" s="80">
        <v>-1.8004613228981569E-2</v>
      </c>
      <c r="U53" s="80">
        <v>0</v>
      </c>
      <c r="V53" s="80">
        <v>-1.9538982085890028E-2</v>
      </c>
      <c r="W53" s="80">
        <v>-4.446466851282067E-3</v>
      </c>
      <c r="X53" s="80">
        <v>-1.1977384064954822E-2</v>
      </c>
      <c r="Y53" s="80">
        <v>-8.1557765041084772E-3</v>
      </c>
      <c r="Z53" s="80">
        <v>-1.6919037812859482E-2</v>
      </c>
      <c r="AA53" s="80">
        <v>-2.2401259290290996E-2</v>
      </c>
      <c r="AB53" s="80">
        <v>-1.5171026783258941E-2</v>
      </c>
      <c r="AC53" s="80">
        <v>-6.0664209063643953E-3</v>
      </c>
      <c r="AD53" s="80">
        <v>-1.2376856390661399E-2</v>
      </c>
      <c r="AE53" s="80">
        <v>-1.0451729585854601E-2</v>
      </c>
      <c r="AF53" s="80">
        <v>-2.5300929269994662E-2</v>
      </c>
      <c r="AG53" s="80">
        <v>-2.0005421563948734E-2</v>
      </c>
      <c r="AH53" s="80">
        <v>-5.0626298569642443E-3</v>
      </c>
      <c r="AI53" s="80">
        <v>6.4063556501486839E-3</v>
      </c>
      <c r="AJ53" s="80">
        <v>6.3014361486777616E-3</v>
      </c>
      <c r="AK53" s="80">
        <v>3.9084883078061156E-3</v>
      </c>
      <c r="AL53" s="80">
        <v>1.3453560999999999E-2</v>
      </c>
      <c r="AM53" s="80">
        <v>1.8968343902065147E-2</v>
      </c>
    </row>
    <row r="54" spans="1:39" ht="13.5" customHeight="1">
      <c r="A54" s="76" t="s">
        <v>255</v>
      </c>
      <c r="B54" s="80">
        <v>0</v>
      </c>
      <c r="C54" s="80">
        <v>2.1656685555595294E-2</v>
      </c>
      <c r="D54" s="80">
        <v>7.1544613556363684E-2</v>
      </c>
      <c r="E54" s="80">
        <v>9.8897709138712223E-2</v>
      </c>
      <c r="F54" s="80">
        <v>0.11152737951179076</v>
      </c>
      <c r="G54" s="80">
        <v>0.12334155201962557</v>
      </c>
      <c r="H54" s="80">
        <v>0.18418263845835073</v>
      </c>
      <c r="I54" s="80">
        <v>0.11150155428988187</v>
      </c>
      <c r="J54" s="80">
        <v>0.12761888469582114</v>
      </c>
      <c r="K54" s="80">
        <v>8.1988530567778023E-2</v>
      </c>
      <c r="L54" s="80">
        <v>0.16969373164211241</v>
      </c>
      <c r="M54" s="80">
        <v>0.10543354760141049</v>
      </c>
      <c r="N54" s="80">
        <v>0.11606846913837181</v>
      </c>
      <c r="O54" s="80">
        <v>0.16326778622493099</v>
      </c>
      <c r="P54" s="80">
        <v>0.18362091172342115</v>
      </c>
      <c r="Q54" s="80">
        <v>0.18727077409605225</v>
      </c>
      <c r="R54" s="80">
        <v>0.12213381515812699</v>
      </c>
      <c r="S54" s="80">
        <v>3.1088667E-2</v>
      </c>
      <c r="T54" s="80">
        <v>9.429789833635599E-2</v>
      </c>
      <c r="U54" s="80">
        <v>0</v>
      </c>
      <c r="V54" s="80">
        <v>1.7751711629370441E-3</v>
      </c>
      <c r="W54" s="80">
        <v>4.6052509354871388E-2</v>
      </c>
      <c r="X54" s="80">
        <v>8.23883208543955E-2</v>
      </c>
      <c r="Y54" s="80">
        <v>4.4424124608542719E-2</v>
      </c>
      <c r="Z54" s="80">
        <v>0.1321604459497418</v>
      </c>
      <c r="AA54" s="80">
        <v>0.16485749552342888</v>
      </c>
      <c r="AB54" s="80">
        <v>0.12179987443007423</v>
      </c>
      <c r="AC54" s="80">
        <v>0.23905977751574531</v>
      </c>
      <c r="AD54" s="80">
        <v>0.20694801550854605</v>
      </c>
      <c r="AE54" s="80">
        <v>0.28145817282955293</v>
      </c>
      <c r="AF54" s="80">
        <v>0.22731419492310176</v>
      </c>
      <c r="AG54" s="80">
        <v>0.27150825426395336</v>
      </c>
      <c r="AH54" s="80">
        <v>0.27052813199964415</v>
      </c>
      <c r="AI54" s="80">
        <v>0.30579773697801416</v>
      </c>
      <c r="AJ54" s="80">
        <v>0.32893311638917277</v>
      </c>
      <c r="AK54" s="80">
        <v>0.28588954284285728</v>
      </c>
      <c r="AL54" s="80">
        <v>0.234081552</v>
      </c>
      <c r="AM54" s="80">
        <v>0.21810163417323286</v>
      </c>
    </row>
    <row r="55" spans="1:39" ht="13.5" hidden="1" customHeight="1">
      <c r="A55" s="76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</row>
    <row r="56" spans="1:39" ht="13.5" hidden="1" customHeight="1">
      <c r="A56" s="35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>
        <v>3.4155564059287324E-2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>
        <v>0.15043688256145316</v>
      </c>
    </row>
    <row r="57" spans="1:39" ht="13.5" hidden="1" customHeight="1">
      <c r="A57" s="76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</row>
    <row r="58" spans="1:39" ht="13.5" hidden="1" customHeight="1">
      <c r="A58" s="76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</row>
    <row r="59" spans="1:39" ht="13.5" customHeight="1">
      <c r="A59" s="76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</row>
    <row r="60" spans="1:39" ht="13.5" customHeight="1">
      <c r="A60" s="76" t="s">
        <v>356</v>
      </c>
      <c r="B60" s="80">
        <v>0</v>
      </c>
      <c r="C60" s="80">
        <v>-2.6542169413890811E-2</v>
      </c>
      <c r="D60" s="80">
        <v>-6.5127648372064917E-2</v>
      </c>
      <c r="E60" s="80">
        <v>-7.7344055169044412E-2</v>
      </c>
      <c r="F60" s="80">
        <v>-9.7314815790214407E-2</v>
      </c>
      <c r="G60" s="80">
        <v>-8.2513906246988761E-2</v>
      </c>
      <c r="H60" s="80">
        <v>-6.9781839416496697E-2</v>
      </c>
      <c r="I60" s="80">
        <v>-7.5884426577466205E-2</v>
      </c>
      <c r="J60" s="80">
        <v>-0.11085054018205584</v>
      </c>
      <c r="K60" s="80">
        <v>-0.12242721504800796</v>
      </c>
      <c r="L60" s="80">
        <v>-0.14197761025211575</v>
      </c>
      <c r="M60" s="80">
        <v>-0.1334791571131029</v>
      </c>
      <c r="N60" s="80">
        <v>-0.12075770244953185</v>
      </c>
      <c r="O60" s="80">
        <v>-9.3475490262005662E-2</v>
      </c>
      <c r="P60" s="80">
        <v>-5.6015639286663484E-2</v>
      </c>
      <c r="Q60" s="80">
        <v>-3.146975056400815E-2</v>
      </c>
      <c r="R60" s="80">
        <v>-1.1171955736482867E-2</v>
      </c>
      <c r="S60" s="80">
        <v>4.5643359999999996E-3</v>
      </c>
      <c r="T60" s="80">
        <v>3.4155564059287324E-2</v>
      </c>
      <c r="U60" s="80">
        <v>0</v>
      </c>
      <c r="V60" s="80">
        <v>-1.6522260755459251E-2</v>
      </c>
      <c r="W60" s="80">
        <v>6.7852450221479715E-3</v>
      </c>
      <c r="X60" s="80">
        <v>3.023552299658153E-3</v>
      </c>
      <c r="Y60" s="80">
        <v>2.0247509159349308E-3</v>
      </c>
      <c r="Z60" s="80">
        <v>1.7190989905749694E-2</v>
      </c>
      <c r="AA60" s="80">
        <v>2.267384004373341E-2</v>
      </c>
      <c r="AB60" s="80">
        <v>2.8560741104192218E-2</v>
      </c>
      <c r="AC60" s="80">
        <v>5.4753004814623155E-2</v>
      </c>
      <c r="AD60" s="80">
        <v>5.3818712032459672E-2</v>
      </c>
      <c r="AE60" s="80">
        <v>4.0699330258697833E-2</v>
      </c>
      <c r="AF60" s="80">
        <v>3.478131402537922E-2</v>
      </c>
      <c r="AG60" s="80">
        <v>4.4041161306983788E-2</v>
      </c>
      <c r="AH60" s="80">
        <v>6.0352930495434817E-2</v>
      </c>
      <c r="AI60" s="80">
        <v>8.7380074906314983E-2</v>
      </c>
      <c r="AJ60" s="80">
        <v>9.8341278960309558E-2</v>
      </c>
      <c r="AK60" s="80">
        <v>0.10689216018977432</v>
      </c>
      <c r="AL60" s="80">
        <v>0.13</v>
      </c>
      <c r="AM60" s="80">
        <v>0.15043688256145316</v>
      </c>
    </row>
    <row r="61" spans="1:39" ht="13.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82"/>
      <c r="S61" s="82"/>
      <c r="T61" s="82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</row>
    <row r="62" spans="1:39" ht="13.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82"/>
      <c r="S62" s="82"/>
      <c r="T62" s="82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</row>
    <row r="63" spans="1:39" ht="13.5" customHeight="1">
      <c r="A63" s="83" t="s">
        <v>357</v>
      </c>
      <c r="B63" s="84" t="s">
        <v>397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</row>
    <row r="64" spans="1:39" ht="13.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</row>
    <row r="65" spans="1:39" ht="13.5" customHeight="1">
      <c r="A65" s="54" t="s">
        <v>371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3.5" customHeight="1">
      <c r="A66" s="56" t="s">
        <v>372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</row>
    <row r="67" spans="1:39" ht="13.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</row>
    <row r="68" spans="1:39" ht="13.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</row>
    <row r="69" spans="1:39" ht="13.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</row>
    <row r="70" spans="1:39" ht="13.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</row>
    <row r="71" spans="1:39" ht="13.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</row>
    <row r="72" spans="1:39" ht="13.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</row>
    <row r="73" spans="1:39" ht="13.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</row>
    <row r="74" spans="1:39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3.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3.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3.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</row>
    <row r="78" spans="1:39" ht="13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</row>
    <row r="79" spans="1:39" ht="13.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3.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</row>
    <row r="81" spans="1:39" ht="13.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ht="13.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</row>
    <row r="83" spans="1:39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</row>
    <row r="84" spans="1:39" ht="13.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</row>
    <row r="85" spans="1:39" ht="13.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</row>
    <row r="86" spans="1:39" ht="13.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</row>
    <row r="87" spans="1:39" ht="13.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</row>
    <row r="88" spans="1:39" ht="13.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</row>
    <row r="89" spans="1:39" ht="13.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</row>
    <row r="90" spans="1:39" ht="13.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</row>
    <row r="91" spans="1:39" ht="13.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</row>
    <row r="92" spans="1:39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</row>
    <row r="93" spans="1:39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</row>
    <row r="94" spans="1:39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</row>
    <row r="95" spans="1:39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</row>
    <row r="96" spans="1:39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</row>
    <row r="97" spans="1:39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</row>
    <row r="98" spans="1:39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</row>
    <row r="99" spans="1:3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</row>
    <row r="100" spans="1:39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</row>
    <row r="101" spans="1:39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</row>
    <row r="102" spans="1:39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</row>
    <row r="103" spans="1:39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</row>
    <row r="104" spans="1:39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</row>
    <row r="105" spans="1:39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</row>
    <row r="106" spans="1:39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</row>
    <row r="107" spans="1:39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</row>
    <row r="108" spans="1:39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</row>
    <row r="109" spans="1:3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</row>
    <row r="110" spans="1:39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</row>
    <row r="111" spans="1:39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</row>
    <row r="112" spans="1:39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</row>
    <row r="113" spans="1:39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</row>
    <row r="114" spans="1:39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</row>
    <row r="115" spans="1:39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</row>
    <row r="116" spans="1:39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</row>
    <row r="117" spans="1:39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</row>
    <row r="118" spans="1:39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</row>
    <row r="119" spans="1:3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</row>
    <row r="120" spans="1:39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</row>
    <row r="121" spans="1:39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</row>
    <row r="122" spans="1:39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</row>
    <row r="123" spans="1:39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</row>
    <row r="124" spans="1:39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</row>
    <row r="125" spans="1:39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</row>
    <row r="126" spans="1:39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</row>
    <row r="127" spans="1:39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</row>
    <row r="128" spans="1:39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</row>
    <row r="129" spans="1:3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</row>
    <row r="130" spans="1:39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</row>
    <row r="131" spans="1:39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</row>
    <row r="132" spans="1:39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</row>
    <row r="133" spans="1:39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</row>
    <row r="134" spans="1:39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</row>
    <row r="135" spans="1:39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</row>
    <row r="136" spans="1:39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</row>
    <row r="137" spans="1:39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</row>
    <row r="138" spans="1:39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</row>
    <row r="139" spans="1: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</row>
    <row r="140" spans="1:39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</row>
    <row r="141" spans="1:39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</row>
    <row r="142" spans="1:39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</row>
    <row r="143" spans="1:39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</row>
    <row r="144" spans="1:39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</row>
    <row r="145" spans="1:39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</row>
    <row r="146" spans="1:39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</row>
    <row r="147" spans="1:39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</row>
    <row r="148" spans="1:39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</row>
    <row r="149" spans="1:3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</row>
    <row r="150" spans="1:39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</row>
    <row r="151" spans="1:39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</row>
    <row r="152" spans="1:39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</row>
    <row r="153" spans="1:39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</row>
    <row r="154" spans="1:39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</row>
    <row r="155" spans="1:39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</row>
    <row r="156" spans="1:39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</row>
    <row r="157" spans="1:39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</row>
    <row r="158" spans="1:39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</row>
    <row r="159" spans="1:3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</row>
    <row r="160" spans="1:39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</row>
    <row r="161" spans="1:39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</row>
    <row r="162" spans="1:39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</row>
    <row r="163" spans="1:39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</row>
    <row r="164" spans="1:39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</row>
    <row r="165" spans="1:39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</row>
    <row r="166" spans="1:39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</row>
    <row r="167" spans="1:39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</row>
    <row r="168" spans="1:39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</row>
    <row r="169" spans="1:3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</row>
    <row r="170" spans="1:39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</row>
    <row r="171" spans="1:39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</row>
    <row r="172" spans="1:39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</row>
    <row r="173" spans="1:39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</row>
    <row r="174" spans="1:39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</row>
    <row r="175" spans="1:39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</row>
    <row r="176" spans="1:39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</row>
    <row r="177" spans="1:39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</row>
    <row r="178" spans="1:39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</row>
    <row r="179" spans="1:3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</row>
    <row r="180" spans="1:39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</row>
    <row r="181" spans="1:39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</row>
    <row r="182" spans="1:39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</row>
    <row r="183" spans="1:39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</row>
    <row r="184" spans="1:39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</row>
    <row r="185" spans="1:39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</row>
    <row r="186" spans="1:39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</row>
    <row r="187" spans="1:39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</row>
    <row r="188" spans="1:39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</row>
    <row r="189" spans="1:3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</row>
    <row r="190" spans="1:39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</row>
    <row r="191" spans="1:39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</row>
    <row r="192" spans="1:39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</row>
    <row r="193" spans="1:39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</row>
    <row r="194" spans="1:39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</row>
    <row r="195" spans="1:39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</row>
    <row r="196" spans="1:39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</row>
    <row r="197" spans="1:39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</row>
    <row r="198" spans="1:39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</row>
    <row r="199" spans="1:3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</row>
    <row r="200" spans="1:39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</row>
    <row r="201" spans="1:39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</row>
    <row r="202" spans="1:39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</row>
    <row r="203" spans="1:39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</row>
    <row r="204" spans="1:39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</row>
    <row r="205" spans="1:39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</row>
    <row r="206" spans="1:39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</row>
    <row r="207" spans="1:39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</row>
    <row r="208" spans="1:39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</row>
    <row r="209" spans="1:3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</row>
    <row r="210" spans="1:39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</row>
    <row r="211" spans="1:39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</row>
    <row r="212" spans="1:39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</row>
    <row r="213" spans="1:39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</row>
    <row r="214" spans="1:39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</row>
    <row r="215" spans="1:39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</row>
    <row r="216" spans="1:39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</row>
    <row r="217" spans="1:39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</row>
    <row r="218" spans="1:39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</row>
    <row r="219" spans="1:3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</row>
    <row r="220" spans="1:39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</row>
    <row r="221" spans="1:39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</row>
    <row r="222" spans="1:39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</row>
    <row r="223" spans="1:39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</row>
    <row r="224" spans="1:39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</row>
    <row r="225" spans="1:39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</row>
    <row r="226" spans="1:39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</row>
    <row r="227" spans="1:39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</row>
    <row r="228" spans="1:39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</row>
    <row r="229" spans="1:3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</row>
    <row r="230" spans="1:39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</row>
    <row r="231" spans="1:39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</row>
    <row r="232" spans="1:39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</row>
    <row r="233" spans="1:39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</row>
    <row r="234" spans="1:39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</row>
    <row r="235" spans="1:39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</row>
    <row r="236" spans="1:39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</row>
    <row r="237" spans="1:39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</row>
    <row r="238" spans="1:39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</row>
    <row r="239" spans="1: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</row>
    <row r="240" spans="1:39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</row>
    <row r="241" spans="1:39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</row>
    <row r="242" spans="1:39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</row>
    <row r="243" spans="1:39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</row>
    <row r="244" spans="1:39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</row>
    <row r="245" spans="1:39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</row>
    <row r="246" spans="1:39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</row>
    <row r="247" spans="1:39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</row>
    <row r="248" spans="1:39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</row>
    <row r="249" spans="1:3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</row>
    <row r="250" spans="1:39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</row>
    <row r="251" spans="1:39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</row>
    <row r="252" spans="1:39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</row>
    <row r="253" spans="1:39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</row>
    <row r="254" spans="1:39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</row>
    <row r="255" spans="1:39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</row>
    <row r="256" spans="1:39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</row>
    <row r="257" spans="1:39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</row>
    <row r="258" spans="1:39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</row>
    <row r="259" spans="1:3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</row>
    <row r="260" spans="1:39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</row>
    <row r="261" spans="1:39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</row>
    <row r="262" spans="1:39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</row>
    <row r="263" spans="1:39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</row>
    <row r="264" spans="1:39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</row>
    <row r="265" spans="1:39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</row>
    <row r="266" spans="1:39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</row>
    <row r="267" spans="1:39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</row>
    <row r="268" spans="1:39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</row>
    <row r="269" spans="1:3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</row>
    <row r="270" spans="1:39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</row>
    <row r="271" spans="1:39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</row>
    <row r="272" spans="1:39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</row>
    <row r="273" spans="1:39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</row>
    <row r="274" spans="1:39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</row>
    <row r="275" spans="1:39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</row>
    <row r="276" spans="1:39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</row>
    <row r="277" spans="1:39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</row>
    <row r="278" spans="1:39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</row>
    <row r="279" spans="1:3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</row>
    <row r="280" spans="1:39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</row>
    <row r="281" spans="1:39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</row>
    <row r="282" spans="1:39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</row>
    <row r="283" spans="1:39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</row>
    <row r="284" spans="1:39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</row>
    <row r="285" spans="1:39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</row>
    <row r="286" spans="1:39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</row>
    <row r="287" spans="1:39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</row>
    <row r="288" spans="1:39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</row>
    <row r="289" spans="1:3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</row>
    <row r="290" spans="1:39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</row>
    <row r="291" spans="1:39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</row>
    <row r="292" spans="1:39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</row>
    <row r="293" spans="1:39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</row>
    <row r="294" spans="1:39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</row>
    <row r="295" spans="1:39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</row>
    <row r="296" spans="1:39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</row>
    <row r="297" spans="1:39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</row>
    <row r="298" spans="1:39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</row>
    <row r="299" spans="1:3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</row>
    <row r="300" spans="1:39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</row>
    <row r="301" spans="1:39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</row>
    <row r="302" spans="1:39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</row>
    <row r="303" spans="1:39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</row>
    <row r="304" spans="1:39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</row>
    <row r="305" spans="1:39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</row>
    <row r="306" spans="1:39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</row>
    <row r="307" spans="1:39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</row>
    <row r="308" spans="1:39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</row>
    <row r="309" spans="1:3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</row>
    <row r="310" spans="1:39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</row>
    <row r="311" spans="1:39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</row>
    <row r="312" spans="1:39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</row>
    <row r="313" spans="1:39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</row>
    <row r="314" spans="1:39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</row>
    <row r="315" spans="1:39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</row>
    <row r="316" spans="1:39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</row>
    <row r="317" spans="1:39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</row>
    <row r="318" spans="1:39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</row>
    <row r="319" spans="1:3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</row>
    <row r="320" spans="1:39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</row>
    <row r="321" spans="1:39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</row>
    <row r="322" spans="1:39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</row>
    <row r="323" spans="1:39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</row>
    <row r="324" spans="1:39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</row>
    <row r="325" spans="1:39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</row>
    <row r="326" spans="1:39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</row>
    <row r="327" spans="1:39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</row>
    <row r="328" spans="1:39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</row>
    <row r="329" spans="1:3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</row>
    <row r="330" spans="1:39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</row>
    <row r="331" spans="1:39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</row>
    <row r="332" spans="1:39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</row>
    <row r="333" spans="1:39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</row>
    <row r="334" spans="1:39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</row>
    <row r="335" spans="1:39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</row>
    <row r="336" spans="1:39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</row>
    <row r="337" spans="1:39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</row>
    <row r="338" spans="1:39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</row>
    <row r="339" spans="1: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</row>
    <row r="340" spans="1:39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</row>
    <row r="341" spans="1:39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</row>
    <row r="342" spans="1:39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</row>
    <row r="343" spans="1:39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</row>
    <row r="344" spans="1:39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</row>
    <row r="345" spans="1:39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</row>
    <row r="346" spans="1:39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</row>
    <row r="347" spans="1:39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</row>
    <row r="348" spans="1:39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</row>
    <row r="349" spans="1:3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</row>
    <row r="350" spans="1:39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</row>
    <row r="351" spans="1:39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</row>
    <row r="352" spans="1:39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</row>
    <row r="353" spans="1:39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</row>
    <row r="354" spans="1:39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</row>
    <row r="355" spans="1:39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</row>
    <row r="356" spans="1:39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</row>
    <row r="357" spans="1:39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</row>
    <row r="358" spans="1:39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</row>
    <row r="359" spans="1:3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</row>
    <row r="360" spans="1:39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</row>
    <row r="361" spans="1:39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</row>
    <row r="362" spans="1:39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</row>
    <row r="363" spans="1:39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</row>
    <row r="364" spans="1:39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</row>
    <row r="365" spans="1:39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</row>
    <row r="366" spans="1:39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</row>
    <row r="367" spans="1:39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</row>
    <row r="368" spans="1:39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</row>
    <row r="369" spans="1:3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</row>
    <row r="370" spans="1:39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</row>
    <row r="371" spans="1:39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</row>
    <row r="372" spans="1:39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</row>
    <row r="373" spans="1:39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</row>
    <row r="374" spans="1:39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</row>
    <row r="375" spans="1:39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</row>
    <row r="376" spans="1:39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</row>
    <row r="377" spans="1:39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</row>
    <row r="378" spans="1:39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</row>
    <row r="379" spans="1:3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</row>
    <row r="380" spans="1:39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</row>
    <row r="381" spans="1:39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</row>
    <row r="382" spans="1:39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</row>
    <row r="383" spans="1:39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</row>
    <row r="384" spans="1:39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</row>
    <row r="385" spans="1:39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</row>
    <row r="386" spans="1:39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</row>
    <row r="387" spans="1:39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</row>
    <row r="388" spans="1:39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</row>
    <row r="389" spans="1:3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</row>
    <row r="390" spans="1:39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</row>
    <row r="391" spans="1:39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</row>
    <row r="392" spans="1:39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</row>
    <row r="393" spans="1:39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</row>
    <row r="394" spans="1:39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</row>
    <row r="395" spans="1:39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</row>
    <row r="396" spans="1:39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</row>
    <row r="397" spans="1:39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</row>
    <row r="398" spans="1:39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</row>
    <row r="399" spans="1:3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</row>
    <row r="400" spans="1:39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</row>
    <row r="401" spans="1:39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</row>
    <row r="402" spans="1:39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</row>
    <row r="403" spans="1:39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</row>
    <row r="404" spans="1:39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</row>
    <row r="405" spans="1:39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</row>
    <row r="406" spans="1:39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</row>
    <row r="407" spans="1:39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</row>
    <row r="408" spans="1:39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</row>
    <row r="409" spans="1:3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</row>
    <row r="410" spans="1:39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</row>
    <row r="411" spans="1:39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</row>
    <row r="412" spans="1:39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</row>
    <row r="413" spans="1:39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</row>
    <row r="414" spans="1:39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</row>
    <row r="415" spans="1:39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</row>
    <row r="416" spans="1:39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</row>
    <row r="417" spans="1:39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</row>
    <row r="418" spans="1:39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</row>
    <row r="419" spans="1:3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</row>
    <row r="420" spans="1:39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</row>
    <row r="421" spans="1:39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</row>
    <row r="422" spans="1:39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</row>
    <row r="423" spans="1:39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</row>
    <row r="424" spans="1:39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</row>
    <row r="425" spans="1:39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</row>
    <row r="426" spans="1:39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</row>
    <row r="427" spans="1:39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</row>
    <row r="428" spans="1:39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</row>
    <row r="429" spans="1:3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</row>
    <row r="430" spans="1:39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</row>
    <row r="431" spans="1:39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</row>
    <row r="432" spans="1:39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</row>
    <row r="433" spans="1:39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</row>
    <row r="434" spans="1:39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</row>
    <row r="435" spans="1:39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</row>
    <row r="436" spans="1:39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</row>
    <row r="437" spans="1:39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</row>
    <row r="438" spans="1:39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</row>
    <row r="439" spans="1: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</row>
    <row r="440" spans="1:39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</row>
    <row r="441" spans="1:39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</row>
    <row r="442" spans="1:39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</row>
    <row r="443" spans="1:39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</row>
    <row r="444" spans="1:39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</row>
    <row r="445" spans="1:39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</row>
    <row r="446" spans="1:39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</row>
    <row r="447" spans="1:39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</row>
    <row r="448" spans="1:39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</row>
    <row r="449" spans="1:3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</row>
    <row r="450" spans="1:39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</row>
    <row r="451" spans="1:39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</row>
    <row r="452" spans="1:39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</row>
    <row r="453" spans="1:39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</row>
    <row r="454" spans="1:39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</row>
    <row r="455" spans="1:39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</row>
    <row r="456" spans="1:39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</row>
    <row r="457" spans="1:39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</row>
    <row r="458" spans="1:39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</row>
    <row r="459" spans="1:3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</row>
    <row r="460" spans="1:39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</row>
    <row r="461" spans="1:39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</row>
    <row r="462" spans="1:39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</row>
    <row r="463" spans="1:39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</row>
    <row r="464" spans="1:39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</row>
    <row r="465" spans="1:39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</row>
    <row r="466" spans="1:39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</row>
    <row r="467" spans="1:39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</row>
    <row r="468" spans="1:39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</row>
    <row r="469" spans="1:3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</row>
    <row r="470" spans="1:39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</row>
    <row r="471" spans="1:39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</row>
    <row r="472" spans="1:39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</row>
    <row r="473" spans="1:39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</row>
    <row r="474" spans="1:39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</row>
    <row r="475" spans="1:39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</row>
    <row r="476" spans="1:39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</row>
    <row r="477" spans="1:39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</row>
    <row r="478" spans="1:39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</row>
    <row r="479" spans="1:3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</row>
    <row r="480" spans="1:39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</row>
    <row r="481" spans="1:39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</row>
    <row r="482" spans="1:39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</row>
    <row r="483" spans="1:39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</row>
    <row r="484" spans="1:39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</row>
    <row r="485" spans="1:39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</row>
    <row r="486" spans="1:39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</row>
    <row r="487" spans="1:39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</row>
    <row r="488" spans="1:39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</row>
    <row r="489" spans="1:3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</row>
    <row r="490" spans="1:39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</row>
    <row r="491" spans="1:39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</row>
    <row r="492" spans="1:39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</row>
    <row r="493" spans="1:39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</row>
    <row r="494" spans="1:39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</row>
    <row r="495" spans="1:39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</row>
    <row r="496" spans="1:39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</row>
    <row r="497" spans="1:39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</row>
    <row r="498" spans="1:39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</row>
    <row r="499" spans="1:3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</row>
    <row r="500" spans="1:39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</row>
    <row r="501" spans="1:39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</row>
    <row r="502" spans="1:39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</row>
    <row r="503" spans="1:39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</row>
    <row r="504" spans="1:39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</row>
    <row r="505" spans="1:39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</row>
    <row r="506" spans="1:39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</row>
    <row r="507" spans="1:39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</row>
    <row r="508" spans="1:39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</row>
    <row r="509" spans="1:3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</row>
    <row r="510" spans="1:39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</row>
    <row r="511" spans="1:39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</row>
    <row r="512" spans="1:39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</row>
    <row r="513" spans="1:39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</row>
    <row r="514" spans="1:39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</row>
    <row r="515" spans="1:39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</row>
    <row r="516" spans="1:39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</row>
    <row r="517" spans="1:39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</row>
    <row r="518" spans="1:39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</row>
    <row r="519" spans="1:3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</row>
    <row r="520" spans="1:39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</row>
    <row r="521" spans="1:39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</row>
    <row r="522" spans="1:39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</row>
    <row r="523" spans="1:39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</row>
    <row r="524" spans="1:39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</row>
    <row r="525" spans="1:39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</row>
    <row r="526" spans="1:39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</row>
    <row r="527" spans="1:39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</row>
    <row r="528" spans="1:39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</row>
    <row r="529" spans="1:3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</row>
    <row r="530" spans="1:39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</row>
    <row r="531" spans="1:39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</row>
    <row r="532" spans="1:39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</row>
    <row r="533" spans="1:39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</row>
    <row r="534" spans="1:39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</row>
    <row r="535" spans="1:39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</row>
    <row r="536" spans="1:39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</row>
    <row r="537" spans="1:39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</row>
    <row r="538" spans="1:39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</row>
    <row r="539" spans="1: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</row>
    <row r="540" spans="1:39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</row>
    <row r="541" spans="1:39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</row>
    <row r="542" spans="1:39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</row>
    <row r="543" spans="1:39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</row>
    <row r="544" spans="1:39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</row>
    <row r="545" spans="1:39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</row>
    <row r="546" spans="1:39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</row>
    <row r="547" spans="1:39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</row>
    <row r="548" spans="1:39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</row>
    <row r="549" spans="1:3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</row>
    <row r="550" spans="1:39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</row>
    <row r="551" spans="1:39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</row>
    <row r="552" spans="1:39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</row>
    <row r="553" spans="1:39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</row>
    <row r="554" spans="1:39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</row>
    <row r="555" spans="1:39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</row>
    <row r="556" spans="1:39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</row>
    <row r="557" spans="1:39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</row>
    <row r="558" spans="1:39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</row>
    <row r="559" spans="1:3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</row>
    <row r="560" spans="1:39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</row>
    <row r="561" spans="1:39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</row>
    <row r="562" spans="1:39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</row>
    <row r="563" spans="1:39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</row>
    <row r="564" spans="1:39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</row>
    <row r="565" spans="1:39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</row>
    <row r="566" spans="1:39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</row>
    <row r="567" spans="1:39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</row>
    <row r="568" spans="1:39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</row>
    <row r="569" spans="1:3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</row>
    <row r="570" spans="1:39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</row>
    <row r="571" spans="1:39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</row>
    <row r="572" spans="1:39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</row>
    <row r="573" spans="1:39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</row>
    <row r="574" spans="1:39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</row>
    <row r="575" spans="1:39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</row>
    <row r="576" spans="1:39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</row>
    <row r="577" spans="1:39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</row>
    <row r="578" spans="1:39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</row>
    <row r="579" spans="1:3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</row>
    <row r="580" spans="1:39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</row>
    <row r="581" spans="1:39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</row>
    <row r="582" spans="1:39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</row>
    <row r="583" spans="1:39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</row>
    <row r="584" spans="1:39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</row>
    <row r="585" spans="1:39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</row>
    <row r="586" spans="1:39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</row>
    <row r="587" spans="1:39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</row>
    <row r="588" spans="1:39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</row>
    <row r="589" spans="1:3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</row>
    <row r="590" spans="1:39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</row>
    <row r="591" spans="1:39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</row>
    <row r="592" spans="1:39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</row>
    <row r="593" spans="1:39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</row>
    <row r="594" spans="1:39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</row>
    <row r="595" spans="1:39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</row>
    <row r="596" spans="1:39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</row>
    <row r="597" spans="1:39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</row>
    <row r="598" spans="1:39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</row>
    <row r="599" spans="1:3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</row>
    <row r="600" spans="1:39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</row>
    <row r="601" spans="1:39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</row>
    <row r="602" spans="1:39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</row>
    <row r="603" spans="1:39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</row>
    <row r="604" spans="1:39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</row>
    <row r="605" spans="1:39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</row>
    <row r="606" spans="1:39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</row>
    <row r="607" spans="1:39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</row>
    <row r="608" spans="1:39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</row>
    <row r="609" spans="1:3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</row>
    <row r="610" spans="1:39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</row>
    <row r="611" spans="1:39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</row>
    <row r="612" spans="1:39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</row>
    <row r="613" spans="1:39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</row>
    <row r="614" spans="1:39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</row>
    <row r="615" spans="1:39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</row>
    <row r="616" spans="1:39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</row>
    <row r="617" spans="1:39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</row>
    <row r="618" spans="1:39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</row>
    <row r="619" spans="1:3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</row>
    <row r="620" spans="1:39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</row>
    <row r="621" spans="1:39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</row>
    <row r="622" spans="1:39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</row>
    <row r="623" spans="1:39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</row>
    <row r="624" spans="1:39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</row>
    <row r="625" spans="1:39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</row>
    <row r="626" spans="1:39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</row>
    <row r="627" spans="1:39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</row>
    <row r="628" spans="1:39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</row>
    <row r="629" spans="1:3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</row>
    <row r="630" spans="1:39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</row>
    <row r="631" spans="1:39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</row>
    <row r="632" spans="1:39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</row>
    <row r="633" spans="1:39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</row>
    <row r="634" spans="1:39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</row>
    <row r="635" spans="1:39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</row>
    <row r="636" spans="1:39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</row>
    <row r="637" spans="1:39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</row>
    <row r="638" spans="1:39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</row>
    <row r="639" spans="1: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</row>
    <row r="640" spans="1:39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</row>
    <row r="641" spans="1:39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</row>
    <row r="642" spans="1:39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</row>
    <row r="643" spans="1:39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</row>
    <row r="644" spans="1:39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</row>
    <row r="645" spans="1:39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</row>
    <row r="646" spans="1:39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</row>
    <row r="647" spans="1:39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</row>
    <row r="648" spans="1:39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</row>
    <row r="649" spans="1:3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</row>
    <row r="650" spans="1:39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</row>
    <row r="651" spans="1:39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</row>
    <row r="652" spans="1:39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</row>
    <row r="653" spans="1:39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</row>
    <row r="654" spans="1:39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</row>
    <row r="655" spans="1:39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</row>
    <row r="656" spans="1:39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</row>
    <row r="657" spans="1:39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</row>
    <row r="658" spans="1:39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</row>
    <row r="659" spans="1:3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</row>
    <row r="660" spans="1:39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</row>
    <row r="661" spans="1:39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</row>
    <row r="662" spans="1:39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</row>
    <row r="663" spans="1:39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</row>
    <row r="664" spans="1:39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</row>
    <row r="665" spans="1:39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</row>
    <row r="666" spans="1:39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</row>
    <row r="667" spans="1:39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</row>
    <row r="668" spans="1:39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</row>
    <row r="669" spans="1:3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</row>
    <row r="670" spans="1:39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</row>
    <row r="671" spans="1:39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</row>
    <row r="672" spans="1:39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</row>
    <row r="673" spans="1:39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</row>
    <row r="674" spans="1:39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</row>
    <row r="675" spans="1:39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</row>
    <row r="676" spans="1:39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</row>
    <row r="677" spans="1:39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</row>
    <row r="678" spans="1:39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</row>
    <row r="679" spans="1:3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</row>
    <row r="680" spans="1:39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</row>
    <row r="681" spans="1:39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</row>
    <row r="682" spans="1:39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</row>
    <row r="683" spans="1:39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</row>
    <row r="684" spans="1:39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</row>
    <row r="685" spans="1:39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</row>
    <row r="686" spans="1:39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</row>
    <row r="687" spans="1:39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</row>
    <row r="688" spans="1:39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</row>
    <row r="689" spans="1:3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</row>
    <row r="690" spans="1:39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</row>
    <row r="691" spans="1:39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</row>
    <row r="692" spans="1:39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</row>
    <row r="693" spans="1:39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</row>
    <row r="694" spans="1:39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</row>
    <row r="695" spans="1:39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</row>
    <row r="696" spans="1:39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</row>
    <row r="697" spans="1:39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</row>
    <row r="698" spans="1:39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</row>
    <row r="699" spans="1:3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</row>
    <row r="700" spans="1:39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</row>
    <row r="701" spans="1:39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</row>
    <row r="702" spans="1:39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</row>
    <row r="703" spans="1:39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</row>
    <row r="704" spans="1:39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</row>
    <row r="705" spans="1:39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</row>
    <row r="706" spans="1:39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</row>
    <row r="707" spans="1:39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</row>
    <row r="708" spans="1:39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</row>
    <row r="709" spans="1:3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</row>
    <row r="710" spans="1:39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</row>
    <row r="711" spans="1:39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</row>
    <row r="712" spans="1:39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</row>
    <row r="713" spans="1:39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</row>
    <row r="714" spans="1:39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</row>
    <row r="715" spans="1:39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</row>
    <row r="716" spans="1:39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</row>
    <row r="717" spans="1:39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</row>
    <row r="718" spans="1:39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</row>
    <row r="719" spans="1:3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</row>
    <row r="720" spans="1:39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</row>
    <row r="721" spans="1:39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</row>
    <row r="722" spans="1:39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</row>
    <row r="723" spans="1:39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</row>
    <row r="724" spans="1:39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</row>
    <row r="725" spans="1:39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</row>
    <row r="726" spans="1:39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</row>
    <row r="727" spans="1:39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</row>
    <row r="728" spans="1:39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</row>
    <row r="729" spans="1:3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</row>
    <row r="730" spans="1:39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</row>
    <row r="731" spans="1:39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</row>
    <row r="732" spans="1:39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</row>
    <row r="733" spans="1:39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</row>
    <row r="734" spans="1:39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</row>
    <row r="735" spans="1:39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</row>
    <row r="736" spans="1:39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</row>
    <row r="737" spans="1:39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</row>
    <row r="738" spans="1:39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</row>
    <row r="739" spans="1: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</row>
    <row r="740" spans="1:39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</row>
    <row r="741" spans="1:39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</row>
    <row r="742" spans="1:39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</row>
    <row r="743" spans="1:39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</row>
    <row r="744" spans="1:39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</row>
    <row r="745" spans="1:39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</row>
    <row r="746" spans="1:39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</row>
    <row r="747" spans="1:39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</row>
    <row r="748" spans="1:39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</row>
    <row r="749" spans="1:3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</row>
    <row r="750" spans="1:39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</row>
    <row r="751" spans="1:39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</row>
    <row r="752" spans="1:39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</row>
    <row r="753" spans="1:39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</row>
    <row r="754" spans="1:39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</row>
    <row r="755" spans="1:39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</row>
    <row r="756" spans="1:39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</row>
    <row r="757" spans="1:39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</row>
    <row r="758" spans="1:39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</row>
    <row r="759" spans="1:3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</row>
    <row r="760" spans="1:39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</row>
    <row r="761" spans="1:39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</row>
    <row r="762" spans="1:39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</row>
    <row r="763" spans="1:39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</row>
    <row r="764" spans="1:39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</row>
    <row r="765" spans="1:39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</row>
    <row r="766" spans="1:39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</row>
    <row r="767" spans="1:39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</row>
    <row r="768" spans="1:39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</row>
    <row r="769" spans="1:3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</row>
    <row r="770" spans="1:39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</row>
    <row r="771" spans="1:39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</row>
    <row r="772" spans="1:39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</row>
    <row r="773" spans="1:39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</row>
    <row r="774" spans="1:39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</row>
    <row r="775" spans="1:39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</row>
    <row r="776" spans="1:39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</row>
    <row r="777" spans="1:39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</row>
    <row r="778" spans="1:39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</row>
    <row r="779" spans="1:3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</row>
    <row r="780" spans="1:39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</row>
    <row r="781" spans="1:39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</row>
    <row r="782" spans="1:39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</row>
    <row r="783" spans="1:39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</row>
    <row r="784" spans="1:39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</row>
    <row r="785" spans="1:39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</row>
    <row r="786" spans="1:39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</row>
    <row r="787" spans="1:39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</row>
    <row r="788" spans="1:39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</row>
    <row r="789" spans="1:3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</row>
    <row r="790" spans="1:39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</row>
    <row r="791" spans="1:39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</row>
    <row r="792" spans="1:39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</row>
    <row r="793" spans="1:39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</row>
    <row r="794" spans="1:39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</row>
    <row r="795" spans="1:39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</row>
    <row r="796" spans="1:39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</row>
    <row r="797" spans="1:39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</row>
    <row r="798" spans="1:39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</row>
    <row r="799" spans="1:3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</row>
    <row r="800" spans="1:39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</row>
    <row r="801" spans="1:39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</row>
    <row r="802" spans="1:39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</row>
    <row r="803" spans="1:39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</row>
    <row r="804" spans="1:39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</row>
    <row r="805" spans="1:39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</row>
    <row r="806" spans="1:39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</row>
    <row r="807" spans="1:39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</row>
    <row r="808" spans="1:39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</row>
    <row r="809" spans="1:3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</row>
    <row r="810" spans="1:39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</row>
    <row r="811" spans="1:39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</row>
    <row r="812" spans="1:39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</row>
    <row r="813" spans="1:39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</row>
    <row r="814" spans="1:39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</row>
    <row r="815" spans="1:39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</row>
    <row r="816" spans="1:39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</row>
    <row r="817" spans="1:39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</row>
    <row r="818" spans="1:39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</row>
    <row r="819" spans="1:3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</row>
    <row r="820" spans="1:39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</row>
    <row r="821" spans="1:39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</row>
    <row r="822" spans="1:39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</row>
    <row r="823" spans="1:39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</row>
    <row r="824" spans="1:39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</row>
    <row r="825" spans="1:39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</row>
    <row r="826" spans="1:39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</row>
    <row r="827" spans="1:39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</row>
    <row r="828" spans="1:39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</row>
    <row r="829" spans="1:3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</row>
    <row r="830" spans="1:39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</row>
    <row r="831" spans="1:39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</row>
    <row r="832" spans="1:39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</row>
    <row r="833" spans="1:39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</row>
    <row r="834" spans="1:39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</row>
    <row r="835" spans="1:39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</row>
    <row r="836" spans="1:39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</row>
    <row r="837" spans="1:39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</row>
    <row r="838" spans="1:39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</row>
    <row r="839" spans="1: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</row>
    <row r="840" spans="1:39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</row>
    <row r="841" spans="1:39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</row>
    <row r="842" spans="1:39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</row>
    <row r="843" spans="1:39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</row>
    <row r="844" spans="1:39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</row>
    <row r="845" spans="1:39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</row>
    <row r="846" spans="1:39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</row>
    <row r="847" spans="1:39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</row>
    <row r="848" spans="1:39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</row>
    <row r="849" spans="1:3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</row>
    <row r="850" spans="1:39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</row>
    <row r="851" spans="1:39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</row>
    <row r="852" spans="1:39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</row>
    <row r="853" spans="1:39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</row>
    <row r="854" spans="1:39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</row>
    <row r="855" spans="1:39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</row>
    <row r="856" spans="1:39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</row>
    <row r="857" spans="1:39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</row>
    <row r="858" spans="1:39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</row>
    <row r="859" spans="1:3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</row>
    <row r="860" spans="1:39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</row>
    <row r="861" spans="1:39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</row>
    <row r="862" spans="1:39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</row>
    <row r="863" spans="1:39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</row>
    <row r="864" spans="1:39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</row>
    <row r="865" spans="1:39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</row>
    <row r="866" spans="1:39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</row>
    <row r="867" spans="1:39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</row>
    <row r="868" spans="1:39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</row>
    <row r="869" spans="1:3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</row>
    <row r="870" spans="1:39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</row>
    <row r="871" spans="1:39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</row>
    <row r="872" spans="1:39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</row>
    <row r="873" spans="1:39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</row>
    <row r="874" spans="1:39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</row>
    <row r="875" spans="1:39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</row>
    <row r="876" spans="1:39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</row>
    <row r="877" spans="1:39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</row>
    <row r="878" spans="1:39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</row>
    <row r="879" spans="1:3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</row>
    <row r="880" spans="1:39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</row>
    <row r="881" spans="1:39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</row>
    <row r="882" spans="1:39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</row>
    <row r="883" spans="1:39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</row>
    <row r="884" spans="1:39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</row>
    <row r="885" spans="1:39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</row>
    <row r="886" spans="1:39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</row>
    <row r="887" spans="1:39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</row>
    <row r="888" spans="1:39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</row>
    <row r="889" spans="1:3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</row>
    <row r="890" spans="1:39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</row>
    <row r="891" spans="1:39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</row>
    <row r="892" spans="1:39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</row>
    <row r="893" spans="1:39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</row>
    <row r="894" spans="1:39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</row>
    <row r="895" spans="1:39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</row>
    <row r="896" spans="1:39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</row>
    <row r="897" spans="1:39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</row>
    <row r="898" spans="1:39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</row>
    <row r="899" spans="1:3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</row>
    <row r="900" spans="1:39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</row>
    <row r="901" spans="1:39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</row>
    <row r="902" spans="1:39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</row>
    <row r="903" spans="1:39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</row>
    <row r="904" spans="1:39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</row>
    <row r="905" spans="1:39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</row>
    <row r="906" spans="1:39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</row>
    <row r="907" spans="1:39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</row>
    <row r="908" spans="1:39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</row>
    <row r="909" spans="1:3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</row>
    <row r="910" spans="1:39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</row>
    <row r="911" spans="1:39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</row>
    <row r="912" spans="1:39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</row>
    <row r="913" spans="1:39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</row>
    <row r="914" spans="1:39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</row>
    <row r="915" spans="1:39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</row>
    <row r="916" spans="1:39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</row>
    <row r="917" spans="1:39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</row>
    <row r="918" spans="1:39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</row>
    <row r="919" spans="1:3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</row>
    <row r="920" spans="1:39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</row>
    <row r="921" spans="1:39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</row>
    <row r="922" spans="1:39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</row>
    <row r="923" spans="1:39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</row>
    <row r="924" spans="1:39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</row>
    <row r="925" spans="1:39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</row>
    <row r="926" spans="1:39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</row>
    <row r="927" spans="1:39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</row>
    <row r="928" spans="1:39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</row>
    <row r="929" spans="1:3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</row>
    <row r="930" spans="1:39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</row>
    <row r="931" spans="1:39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</row>
    <row r="932" spans="1:39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</row>
    <row r="933" spans="1:39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</row>
    <row r="934" spans="1:39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</row>
    <row r="935" spans="1:39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</row>
    <row r="936" spans="1:39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</row>
    <row r="937" spans="1:39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</row>
    <row r="938" spans="1:39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</row>
    <row r="939" spans="1: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</row>
    <row r="940" spans="1:39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</row>
    <row r="941" spans="1:39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</row>
    <row r="942" spans="1:39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</row>
    <row r="943" spans="1:39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</row>
    <row r="944" spans="1:39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</row>
    <row r="945" spans="1:39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</row>
    <row r="946" spans="1:39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</row>
    <row r="947" spans="1:39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</row>
    <row r="948" spans="1:39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</row>
    <row r="949" spans="1:3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</row>
    <row r="950" spans="1:39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</row>
    <row r="951" spans="1:39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</row>
    <row r="952" spans="1:39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</row>
    <row r="953" spans="1:39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</row>
    <row r="954" spans="1:39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</row>
    <row r="955" spans="1:39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</row>
    <row r="956" spans="1:39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</row>
    <row r="957" spans="1:39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</row>
    <row r="958" spans="1:39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</row>
    <row r="959" spans="1:3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</row>
    <row r="960" spans="1:39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</row>
    <row r="961" spans="1:39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</row>
    <row r="962" spans="1:39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</row>
    <row r="963" spans="1:39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</row>
    <row r="964" spans="1:39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</row>
    <row r="965" spans="1:39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</row>
    <row r="966" spans="1:39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</row>
    <row r="967" spans="1:39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</row>
    <row r="968" spans="1:39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</row>
    <row r="969" spans="1:3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</row>
    <row r="970" spans="1:39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</row>
    <row r="971" spans="1:39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</row>
    <row r="972" spans="1:39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</row>
    <row r="973" spans="1:39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</row>
    <row r="974" spans="1:39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</row>
    <row r="975" spans="1:39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</row>
    <row r="976" spans="1:39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</row>
    <row r="977" spans="1:39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</row>
    <row r="978" spans="1:39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</row>
    <row r="979" spans="1:3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</row>
    <row r="980" spans="1:39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</row>
    <row r="981" spans="1:39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</row>
    <row r="982" spans="1:39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</row>
    <row r="983" spans="1:39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</row>
    <row r="984" spans="1:39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</row>
    <row r="985" spans="1:39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</row>
    <row r="986" spans="1:39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</row>
    <row r="987" spans="1:39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</row>
    <row r="988" spans="1:39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</row>
    <row r="989" spans="1:3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</row>
    <row r="990" spans="1:39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</row>
    <row r="991" spans="1:39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</row>
    <row r="992" spans="1:39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</row>
    <row r="993" spans="1:39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</row>
    <row r="994" spans="1:39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</row>
    <row r="995" spans="1:39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</row>
    <row r="996" spans="1:39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</row>
    <row r="997" spans="1:39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</row>
    <row r="998" spans="1:39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</row>
    <row r="999" spans="1:3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</row>
    <row r="1000" spans="1:39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</row>
  </sheetData>
  <mergeCells count="2">
    <mergeCell ref="B1:T1"/>
    <mergeCell ref="U1:AM1"/>
  </mergeCells>
  <hyperlinks>
    <hyperlink ref="A66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7109375" defaultRowHeight="15" customHeight="1"/>
  <cols>
    <col min="1" max="1" width="19.7109375" customWidth="1"/>
    <col min="2" max="4" width="18.28515625" customWidth="1"/>
    <col min="5" max="5" width="20.28515625" customWidth="1"/>
    <col min="6" max="7" width="15.42578125" customWidth="1"/>
    <col min="8" max="14" width="14.42578125" customWidth="1"/>
    <col min="15" max="26" width="8.7109375" customWidth="1"/>
  </cols>
  <sheetData>
    <row r="1" spans="1:26" ht="45" customHeight="1">
      <c r="A1" s="85"/>
      <c r="B1" s="190" t="s">
        <v>398</v>
      </c>
      <c r="C1" s="211"/>
      <c r="D1" s="212"/>
      <c r="E1" s="86" t="s">
        <v>399</v>
      </c>
      <c r="F1" s="191" t="s">
        <v>400</v>
      </c>
      <c r="G1" s="209"/>
      <c r="H1" s="209"/>
      <c r="I1" s="209"/>
      <c r="J1" s="209"/>
      <c r="K1" s="209"/>
      <c r="L1" s="209"/>
      <c r="M1" s="209"/>
      <c r="N1" s="209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3.5" customHeight="1">
      <c r="A2" s="87" t="s">
        <v>299</v>
      </c>
      <c r="B2" s="15" t="s">
        <v>207</v>
      </c>
      <c r="C2" s="15" t="s">
        <v>208</v>
      </c>
      <c r="D2" s="15" t="s">
        <v>209</v>
      </c>
      <c r="E2" s="86" t="s">
        <v>210</v>
      </c>
      <c r="F2" s="171" t="s">
        <v>211</v>
      </c>
      <c r="G2" s="88" t="s">
        <v>212</v>
      </c>
      <c r="H2" s="88" t="s">
        <v>213</v>
      </c>
      <c r="I2" s="88" t="s">
        <v>214</v>
      </c>
      <c r="J2" s="88" t="s">
        <v>215</v>
      </c>
      <c r="K2" s="88" t="s">
        <v>216</v>
      </c>
      <c r="L2" s="89" t="s">
        <v>217</v>
      </c>
      <c r="M2" s="89" t="s">
        <v>218</v>
      </c>
      <c r="N2" s="90" t="s">
        <v>219</v>
      </c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3.5" customHeight="1">
      <c r="A3" s="35" t="s">
        <v>289</v>
      </c>
      <c r="B3" s="36">
        <v>832000</v>
      </c>
      <c r="C3" s="36">
        <v>243000</v>
      </c>
      <c r="D3" s="36">
        <v>301000</v>
      </c>
      <c r="E3" s="36">
        <v>3900</v>
      </c>
      <c r="F3" s="40">
        <v>235400000</v>
      </c>
      <c r="G3" s="40">
        <v>133600000</v>
      </c>
      <c r="H3" s="40">
        <v>177500000</v>
      </c>
      <c r="I3" s="40">
        <v>8600000</v>
      </c>
      <c r="J3" s="40">
        <v>2200000</v>
      </c>
      <c r="K3" s="40">
        <v>1500000</v>
      </c>
      <c r="L3" s="40">
        <v>12300000</v>
      </c>
      <c r="M3" s="40">
        <v>3800000</v>
      </c>
      <c r="N3" s="40">
        <v>41600000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3.5" customHeight="1">
      <c r="A4" s="35" t="s">
        <v>239</v>
      </c>
      <c r="B4" s="36">
        <v>125000</v>
      </c>
      <c r="C4" s="36">
        <v>34000</v>
      </c>
      <c r="D4" s="36">
        <v>42000</v>
      </c>
      <c r="E4" s="36">
        <v>1200</v>
      </c>
      <c r="F4" s="40">
        <v>33600000</v>
      </c>
      <c r="G4" s="40">
        <v>11900000</v>
      </c>
      <c r="H4" s="40">
        <v>9200000</v>
      </c>
      <c r="I4" s="40">
        <v>1600000</v>
      </c>
      <c r="J4" s="40">
        <v>1200000</v>
      </c>
      <c r="K4" s="40">
        <v>200000</v>
      </c>
      <c r="L4" s="40">
        <v>3200000</v>
      </c>
      <c r="M4" s="40">
        <v>400000</v>
      </c>
      <c r="N4" s="40">
        <v>8200000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3.5" customHeight="1">
      <c r="A5" s="35" t="s">
        <v>282</v>
      </c>
      <c r="B5" s="36">
        <v>1229000</v>
      </c>
      <c r="C5" s="36">
        <v>416000</v>
      </c>
      <c r="D5" s="36">
        <v>471000</v>
      </c>
      <c r="E5" s="36">
        <v>9000</v>
      </c>
      <c r="F5" s="40">
        <v>224100000</v>
      </c>
      <c r="G5" s="40">
        <v>71600000</v>
      </c>
      <c r="H5" s="40">
        <v>26100000</v>
      </c>
      <c r="I5" s="40">
        <v>8700000</v>
      </c>
      <c r="J5" s="40">
        <v>2200000</v>
      </c>
      <c r="K5" s="40">
        <v>1100000</v>
      </c>
      <c r="L5" s="40">
        <v>36300000</v>
      </c>
      <c r="M5" s="40">
        <v>4900000</v>
      </c>
      <c r="N5" s="40">
        <v>20300000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3.5" customHeight="1">
      <c r="A6" s="35" t="s">
        <v>280</v>
      </c>
      <c r="B6" s="36">
        <v>563000</v>
      </c>
      <c r="C6" s="36">
        <v>171000</v>
      </c>
      <c r="D6" s="36">
        <v>181000</v>
      </c>
      <c r="E6" s="36">
        <v>1300</v>
      </c>
      <c r="F6" s="40">
        <v>111800000</v>
      </c>
      <c r="G6" s="40">
        <v>71000000</v>
      </c>
      <c r="H6" s="40">
        <v>50000000</v>
      </c>
      <c r="I6" s="40">
        <v>4400000</v>
      </c>
      <c r="J6" s="40">
        <v>3200000</v>
      </c>
      <c r="K6" s="40">
        <v>800000</v>
      </c>
      <c r="L6" s="40">
        <v>3600000</v>
      </c>
      <c r="M6" s="40">
        <v>2300000</v>
      </c>
      <c r="N6" s="40">
        <v>26700000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3.5" customHeight="1">
      <c r="A7" s="35" t="s">
        <v>241</v>
      </c>
      <c r="B7" s="36">
        <v>9930000</v>
      </c>
      <c r="C7" s="36">
        <v>3318000</v>
      </c>
      <c r="D7" s="36">
        <v>4067000</v>
      </c>
      <c r="E7" s="36">
        <v>71200</v>
      </c>
      <c r="F7" s="40">
        <v>5416200000</v>
      </c>
      <c r="G7" s="40">
        <v>1566000000</v>
      </c>
      <c r="H7" s="40">
        <v>175300000</v>
      </c>
      <c r="I7" s="40">
        <v>78800000</v>
      </c>
      <c r="J7" s="40">
        <v>18300000</v>
      </c>
      <c r="K7" s="40">
        <v>14300000</v>
      </c>
      <c r="L7" s="40">
        <v>385800000</v>
      </c>
      <c r="M7" s="40">
        <v>34100000</v>
      </c>
      <c r="N7" s="40">
        <v>138800000</v>
      </c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3.5" customHeight="1">
      <c r="A8" s="35" t="s">
        <v>292</v>
      </c>
      <c r="B8" s="36">
        <v>985000</v>
      </c>
      <c r="C8" s="36">
        <v>347000</v>
      </c>
      <c r="D8" s="36">
        <v>367000</v>
      </c>
      <c r="E8" s="36">
        <v>7900</v>
      </c>
      <c r="F8" s="40">
        <v>366500000</v>
      </c>
      <c r="G8" s="40">
        <v>162800000</v>
      </c>
      <c r="H8" s="40">
        <v>43000000</v>
      </c>
      <c r="I8" s="40">
        <v>6000000</v>
      </c>
      <c r="J8" s="40">
        <v>1800000</v>
      </c>
      <c r="K8" s="40">
        <v>1300000</v>
      </c>
      <c r="L8" s="40">
        <v>28800000</v>
      </c>
      <c r="M8" s="40">
        <v>3200000</v>
      </c>
      <c r="N8" s="40">
        <v>14700000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3.5" customHeight="1">
      <c r="A9" s="35" t="s">
        <v>273</v>
      </c>
      <c r="B9" s="36">
        <v>666000</v>
      </c>
      <c r="C9" s="36">
        <v>206000</v>
      </c>
      <c r="D9" s="36">
        <v>258000</v>
      </c>
      <c r="E9" s="36">
        <v>6500</v>
      </c>
      <c r="F9" s="40">
        <v>462400000</v>
      </c>
      <c r="G9" s="40">
        <v>278900000</v>
      </c>
      <c r="H9" s="40">
        <v>87700000</v>
      </c>
      <c r="I9" s="40">
        <v>13700000</v>
      </c>
      <c r="J9" s="40">
        <v>2300000</v>
      </c>
      <c r="K9" s="40">
        <v>1800000</v>
      </c>
      <c r="L9" s="40">
        <v>44300000</v>
      </c>
      <c r="M9" s="40">
        <v>3500000</v>
      </c>
      <c r="N9" s="40">
        <v>9600000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3.5" customHeight="1">
      <c r="A10" s="35" t="s">
        <v>251</v>
      </c>
      <c r="B10" s="36">
        <v>144000</v>
      </c>
      <c r="C10" s="36">
        <v>48000</v>
      </c>
      <c r="D10" s="36">
        <v>57000</v>
      </c>
      <c r="E10" s="36">
        <v>1000</v>
      </c>
      <c r="F10" s="40">
        <v>59400000</v>
      </c>
      <c r="G10" s="40">
        <v>43900000</v>
      </c>
      <c r="H10" s="40">
        <v>16900000</v>
      </c>
      <c r="I10" s="40">
        <v>2300000</v>
      </c>
      <c r="J10" s="40">
        <v>1500000</v>
      </c>
      <c r="K10" s="40">
        <v>1100000</v>
      </c>
      <c r="L10" s="40">
        <v>6700000</v>
      </c>
      <c r="M10" s="40">
        <v>600000</v>
      </c>
      <c r="N10" s="40">
        <v>9300000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3.5" customHeight="1">
      <c r="A11" s="35" t="s">
        <v>243</v>
      </c>
      <c r="B11" s="36">
        <v>162000</v>
      </c>
      <c r="C11" s="36">
        <v>40000</v>
      </c>
      <c r="D11" s="36">
        <v>75000</v>
      </c>
      <c r="E11" s="36">
        <v>10700</v>
      </c>
      <c r="F11" s="40">
        <v>209600000</v>
      </c>
      <c r="G11" s="40">
        <v>160400000</v>
      </c>
      <c r="H11" s="40">
        <v>54100000</v>
      </c>
      <c r="I11" s="40">
        <v>2800000</v>
      </c>
      <c r="J11" s="40">
        <v>1100000</v>
      </c>
      <c r="K11" s="40">
        <v>7800000</v>
      </c>
      <c r="L11" s="40">
        <v>19600000</v>
      </c>
      <c r="M11" s="40">
        <v>1300000</v>
      </c>
      <c r="N11" s="40">
        <v>0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3.5" customHeight="1">
      <c r="A12" s="35" t="s">
        <v>281</v>
      </c>
      <c r="B12" s="36">
        <v>3666000</v>
      </c>
      <c r="C12" s="36">
        <v>1263000</v>
      </c>
      <c r="D12" s="36">
        <v>1645000</v>
      </c>
      <c r="E12" s="36">
        <v>22400</v>
      </c>
      <c r="F12" s="40">
        <v>1239200000</v>
      </c>
      <c r="G12" s="40">
        <v>403600000</v>
      </c>
      <c r="H12" s="40">
        <v>143200000</v>
      </c>
      <c r="I12" s="40">
        <v>39300000</v>
      </c>
      <c r="J12" s="40">
        <v>8800000</v>
      </c>
      <c r="K12" s="40">
        <v>20100000</v>
      </c>
      <c r="L12" s="40">
        <v>71500000</v>
      </c>
      <c r="M12" s="40">
        <v>13300000</v>
      </c>
      <c r="N12" s="40">
        <v>67900000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3.5" customHeight="1">
      <c r="A13" s="35" t="s">
        <v>283</v>
      </c>
      <c r="B13" s="36">
        <v>1952000</v>
      </c>
      <c r="C13" s="36">
        <v>649000</v>
      </c>
      <c r="D13" s="36">
        <v>749000</v>
      </c>
      <c r="E13" s="36">
        <v>10500</v>
      </c>
      <c r="F13" s="40">
        <v>532300000</v>
      </c>
      <c r="G13" s="40">
        <v>270800000</v>
      </c>
      <c r="H13" s="40">
        <v>149600000</v>
      </c>
      <c r="I13" s="40">
        <v>11900000</v>
      </c>
      <c r="J13" s="40">
        <v>2700000</v>
      </c>
      <c r="K13" s="40">
        <v>12700000</v>
      </c>
      <c r="L13" s="40">
        <v>31800000</v>
      </c>
      <c r="M13" s="40">
        <v>7300000</v>
      </c>
      <c r="N13" s="40">
        <v>49000000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3.5" customHeight="1">
      <c r="A14" s="35" t="s">
        <v>247</v>
      </c>
      <c r="B14" s="36">
        <v>308000</v>
      </c>
      <c r="C14" s="36">
        <v>89000</v>
      </c>
      <c r="D14" s="36">
        <v>124000</v>
      </c>
      <c r="E14" s="36">
        <v>3000</v>
      </c>
      <c r="F14" s="40">
        <v>170900000</v>
      </c>
      <c r="G14" s="40">
        <v>42900000</v>
      </c>
      <c r="H14" s="40">
        <v>40700000</v>
      </c>
      <c r="I14" s="40">
        <v>3300000</v>
      </c>
      <c r="J14" s="40">
        <v>1200000</v>
      </c>
      <c r="K14" s="40">
        <v>1100000</v>
      </c>
      <c r="L14" s="40">
        <v>10600000</v>
      </c>
      <c r="M14" s="40">
        <v>1200000</v>
      </c>
      <c r="N14" s="40">
        <v>12200000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3.5" customHeight="1">
      <c r="A15" s="35" t="s">
        <v>262</v>
      </c>
      <c r="B15" s="36">
        <v>274000</v>
      </c>
      <c r="C15" s="36">
        <v>95000</v>
      </c>
      <c r="D15" s="36">
        <v>78000</v>
      </c>
      <c r="E15" s="36">
        <v>900</v>
      </c>
      <c r="F15" s="40">
        <v>45700000</v>
      </c>
      <c r="G15" s="40">
        <v>23700000</v>
      </c>
      <c r="H15" s="40">
        <v>2600000</v>
      </c>
      <c r="I15" s="40">
        <v>900000</v>
      </c>
      <c r="J15" s="40">
        <v>400000</v>
      </c>
      <c r="K15" s="40">
        <v>200000</v>
      </c>
      <c r="L15" s="40">
        <v>2600000</v>
      </c>
      <c r="M15" s="40">
        <v>1100000</v>
      </c>
      <c r="N15" s="40">
        <v>18700000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3.5" customHeight="1">
      <c r="A16" s="35" t="s">
        <v>257</v>
      </c>
      <c r="B16" s="36">
        <v>2351000</v>
      </c>
      <c r="C16" s="36">
        <v>696000</v>
      </c>
      <c r="D16" s="36">
        <v>863000</v>
      </c>
      <c r="E16" s="36">
        <v>13700</v>
      </c>
      <c r="F16" s="40">
        <v>1037700000</v>
      </c>
      <c r="G16" s="40">
        <v>691400000</v>
      </c>
      <c r="H16" s="40">
        <v>365300000</v>
      </c>
      <c r="I16" s="40">
        <v>48500000</v>
      </c>
      <c r="J16" s="40">
        <v>12600000</v>
      </c>
      <c r="K16" s="40">
        <v>7800000</v>
      </c>
      <c r="L16" s="40">
        <v>93900000</v>
      </c>
      <c r="M16" s="40">
        <v>14300000</v>
      </c>
      <c r="N16" s="40">
        <v>31300000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3.5" customHeight="1">
      <c r="A17" s="35" t="s">
        <v>270</v>
      </c>
      <c r="B17" s="36">
        <v>1138000</v>
      </c>
      <c r="C17" s="36">
        <v>335000</v>
      </c>
      <c r="D17" s="36">
        <v>383000</v>
      </c>
      <c r="E17" s="36">
        <v>5000</v>
      </c>
      <c r="F17" s="40">
        <v>251700000</v>
      </c>
      <c r="G17" s="40">
        <v>200100000</v>
      </c>
      <c r="H17" s="40">
        <v>55300000</v>
      </c>
      <c r="I17" s="40">
        <v>9500000</v>
      </c>
      <c r="J17" s="40">
        <v>2900000</v>
      </c>
      <c r="K17" s="40">
        <v>1000000</v>
      </c>
      <c r="L17" s="40">
        <v>17100000</v>
      </c>
      <c r="M17" s="40">
        <v>5800000</v>
      </c>
      <c r="N17" s="40">
        <v>25800000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3.5" customHeight="1">
      <c r="A18" s="35" t="s">
        <v>272</v>
      </c>
      <c r="B18" s="36">
        <v>525000</v>
      </c>
      <c r="C18" s="36">
        <v>136000</v>
      </c>
      <c r="D18" s="36">
        <v>149000</v>
      </c>
      <c r="E18" s="36">
        <v>1600</v>
      </c>
      <c r="F18" s="40">
        <v>108100000</v>
      </c>
      <c r="G18" s="40">
        <v>69900000</v>
      </c>
      <c r="H18" s="40">
        <v>14500000</v>
      </c>
      <c r="I18" s="40">
        <v>2100000</v>
      </c>
      <c r="J18" s="40">
        <v>700000</v>
      </c>
      <c r="K18" s="40">
        <v>200000</v>
      </c>
      <c r="L18" s="40">
        <v>4500000</v>
      </c>
      <c r="M18" s="40">
        <v>3300000</v>
      </c>
      <c r="N18" s="40">
        <v>26000000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3.5" customHeight="1">
      <c r="A19" s="35" t="s">
        <v>263</v>
      </c>
      <c r="B19" s="36">
        <v>514000</v>
      </c>
      <c r="C19" s="36">
        <v>163000</v>
      </c>
      <c r="D19" s="36">
        <v>147000</v>
      </c>
      <c r="E19" s="36">
        <v>2000</v>
      </c>
      <c r="F19" s="40">
        <v>71700000</v>
      </c>
      <c r="G19" s="40">
        <v>65000000</v>
      </c>
      <c r="H19" s="40">
        <v>38700000</v>
      </c>
      <c r="I19" s="40">
        <v>2000000</v>
      </c>
      <c r="J19" s="40">
        <v>1000000</v>
      </c>
      <c r="K19" s="40">
        <v>100000</v>
      </c>
      <c r="L19" s="40">
        <v>4800000</v>
      </c>
      <c r="M19" s="40">
        <v>2300000</v>
      </c>
      <c r="N19" s="40">
        <v>10000000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3.5" customHeight="1">
      <c r="A20" s="35" t="s">
        <v>287</v>
      </c>
      <c r="B20" s="36">
        <v>823000</v>
      </c>
      <c r="C20" s="36">
        <v>227000</v>
      </c>
      <c r="D20" s="36">
        <v>277000</v>
      </c>
      <c r="E20" s="36">
        <v>3000</v>
      </c>
      <c r="F20" s="40">
        <v>209600000</v>
      </c>
      <c r="G20" s="40">
        <v>143600000</v>
      </c>
      <c r="H20" s="40">
        <v>107600000</v>
      </c>
      <c r="I20" s="40">
        <v>5800000</v>
      </c>
      <c r="J20" s="40">
        <v>2100000</v>
      </c>
      <c r="K20" s="40">
        <v>500000</v>
      </c>
      <c r="L20" s="40">
        <v>15600000</v>
      </c>
      <c r="M20" s="40">
        <v>3800000</v>
      </c>
      <c r="N20" s="40">
        <v>31800000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3.5" customHeight="1">
      <c r="A21" s="35" t="s">
        <v>248</v>
      </c>
      <c r="B21" s="36">
        <v>848000</v>
      </c>
      <c r="C21" s="36">
        <v>262000</v>
      </c>
      <c r="D21" s="36">
        <v>358000</v>
      </c>
      <c r="E21" s="36">
        <v>5800</v>
      </c>
      <c r="F21" s="40">
        <v>407200000</v>
      </c>
      <c r="G21" s="40">
        <v>111600000</v>
      </c>
      <c r="H21" s="40">
        <v>102800000</v>
      </c>
      <c r="I21" s="40">
        <v>7700000</v>
      </c>
      <c r="J21" s="40">
        <v>4700000</v>
      </c>
      <c r="K21" s="40">
        <v>3500000</v>
      </c>
      <c r="L21" s="40">
        <v>40700000</v>
      </c>
      <c r="M21" s="40">
        <v>4300000</v>
      </c>
      <c r="N21" s="40">
        <v>50100000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3.5" customHeight="1">
      <c r="A22" s="35" t="s">
        <v>264</v>
      </c>
      <c r="B22" s="36">
        <v>196000</v>
      </c>
      <c r="C22" s="36">
        <v>63000</v>
      </c>
      <c r="D22" s="36">
        <v>53000</v>
      </c>
      <c r="E22" s="36">
        <v>2700</v>
      </c>
      <c r="F22" s="40">
        <v>111800000</v>
      </c>
      <c r="G22" s="40">
        <v>78100000</v>
      </c>
      <c r="H22" s="40">
        <v>24500000</v>
      </c>
      <c r="I22" s="40">
        <v>3600000</v>
      </c>
      <c r="J22" s="40">
        <v>1400000</v>
      </c>
      <c r="K22" s="40">
        <v>900000</v>
      </c>
      <c r="L22" s="40">
        <v>12800000</v>
      </c>
      <c r="M22" s="40">
        <v>1600000</v>
      </c>
      <c r="N22" s="40">
        <v>34600000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3.5" customHeight="1">
      <c r="A23" s="35" t="s">
        <v>274</v>
      </c>
      <c r="B23" s="36">
        <v>984000</v>
      </c>
      <c r="C23" s="36">
        <v>323000</v>
      </c>
      <c r="D23" s="36">
        <v>400000</v>
      </c>
      <c r="E23" s="36">
        <v>8900</v>
      </c>
      <c r="F23" s="40">
        <v>640200000</v>
      </c>
      <c r="G23" s="40">
        <v>309200000</v>
      </c>
      <c r="H23" s="40">
        <v>103900000</v>
      </c>
      <c r="I23" s="40">
        <v>18700000</v>
      </c>
      <c r="J23" s="40">
        <v>6900000</v>
      </c>
      <c r="K23" s="40">
        <v>8800000</v>
      </c>
      <c r="L23" s="40">
        <v>43400000</v>
      </c>
      <c r="M23" s="40">
        <v>4500000</v>
      </c>
      <c r="N23" s="40">
        <v>21500000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customHeight="1">
      <c r="A24" s="35" t="s">
        <v>260</v>
      </c>
      <c r="B24" s="36">
        <v>1306000</v>
      </c>
      <c r="C24" s="36">
        <v>392000</v>
      </c>
      <c r="D24" s="36">
        <v>490000</v>
      </c>
      <c r="E24" s="36">
        <v>15100</v>
      </c>
      <c r="F24" s="40">
        <v>1207200000</v>
      </c>
      <c r="G24" s="40">
        <v>1090200000</v>
      </c>
      <c r="H24" s="40">
        <v>266300000</v>
      </c>
      <c r="I24" s="40">
        <v>26600000</v>
      </c>
      <c r="J24" s="40">
        <v>7600000</v>
      </c>
      <c r="K24" s="40">
        <v>3500000</v>
      </c>
      <c r="L24" s="40">
        <v>76300000</v>
      </c>
      <c r="M24" s="40">
        <v>8800000</v>
      </c>
      <c r="N24" s="40">
        <v>13100000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3.5" customHeight="1">
      <c r="A25" s="35" t="s">
        <v>266</v>
      </c>
      <c r="B25" s="36">
        <v>1589000</v>
      </c>
      <c r="C25" s="36">
        <v>471000</v>
      </c>
      <c r="D25" s="36">
        <v>578000</v>
      </c>
      <c r="E25" s="36">
        <v>8900</v>
      </c>
      <c r="F25" s="40">
        <v>412300000</v>
      </c>
      <c r="G25" s="40">
        <v>404100000</v>
      </c>
      <c r="H25" s="40">
        <v>92200000</v>
      </c>
      <c r="I25" s="40">
        <v>13500000</v>
      </c>
      <c r="J25" s="40">
        <v>2700000</v>
      </c>
      <c r="K25" s="40">
        <v>3300000</v>
      </c>
      <c r="L25" s="40">
        <v>51500000</v>
      </c>
      <c r="M25" s="40">
        <v>10700000</v>
      </c>
      <c r="N25" s="40">
        <v>40100000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3.5" customHeight="1">
      <c r="A26" s="35" t="s">
        <v>275</v>
      </c>
      <c r="B26" s="36">
        <v>864000</v>
      </c>
      <c r="C26" s="36">
        <v>253000</v>
      </c>
      <c r="D26" s="36">
        <v>266000</v>
      </c>
      <c r="E26" s="36">
        <v>12700</v>
      </c>
      <c r="F26" s="40">
        <v>305400000</v>
      </c>
      <c r="G26" s="40">
        <v>241000000</v>
      </c>
      <c r="H26" s="40">
        <v>82100000</v>
      </c>
      <c r="I26" s="40">
        <v>9200000</v>
      </c>
      <c r="J26" s="40">
        <v>4100000</v>
      </c>
      <c r="K26" s="40">
        <v>1300000</v>
      </c>
      <c r="L26" s="40">
        <v>22100000</v>
      </c>
      <c r="M26" s="40">
        <v>4500000</v>
      </c>
      <c r="N26" s="40">
        <v>27800000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3.5" customHeight="1">
      <c r="A27" s="35" t="s">
        <v>285</v>
      </c>
      <c r="B27" s="36">
        <v>525000</v>
      </c>
      <c r="C27" s="36">
        <v>151000</v>
      </c>
      <c r="D27" s="36">
        <v>206000</v>
      </c>
      <c r="E27" s="36">
        <v>1600</v>
      </c>
      <c r="F27" s="40">
        <v>179400000</v>
      </c>
      <c r="G27" s="40">
        <v>134100000</v>
      </c>
      <c r="H27" s="40">
        <v>44300000</v>
      </c>
      <c r="I27" s="40">
        <v>4400000</v>
      </c>
      <c r="J27" s="40">
        <v>1900000</v>
      </c>
      <c r="K27" s="40">
        <v>2500000</v>
      </c>
      <c r="L27" s="40">
        <v>1500000</v>
      </c>
      <c r="M27" s="40">
        <v>2500000</v>
      </c>
      <c r="N27" s="40">
        <v>58200000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3.5" customHeight="1">
      <c r="A28" s="35" t="s">
        <v>290</v>
      </c>
      <c r="B28" s="36">
        <v>1093000</v>
      </c>
      <c r="C28" s="36">
        <v>332000</v>
      </c>
      <c r="D28" s="36">
        <v>345000</v>
      </c>
      <c r="E28" s="36">
        <v>6600</v>
      </c>
      <c r="F28" s="40">
        <v>272000000</v>
      </c>
      <c r="G28" s="40">
        <v>167800000</v>
      </c>
      <c r="H28" s="40">
        <v>82500000</v>
      </c>
      <c r="I28" s="40">
        <v>13300000</v>
      </c>
      <c r="J28" s="40">
        <v>4500000</v>
      </c>
      <c r="K28" s="40">
        <v>2800000</v>
      </c>
      <c r="L28" s="40">
        <v>28600000</v>
      </c>
      <c r="M28" s="40">
        <v>5500000</v>
      </c>
      <c r="N28" s="40">
        <v>28300000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3.5" customHeight="1">
      <c r="A29" s="35" t="s">
        <v>249</v>
      </c>
      <c r="B29" s="36">
        <v>180000</v>
      </c>
      <c r="C29" s="36">
        <v>50000</v>
      </c>
      <c r="D29" s="36">
        <v>51000</v>
      </c>
      <c r="E29" s="36">
        <v>1200</v>
      </c>
      <c r="F29" s="40">
        <v>39300000</v>
      </c>
      <c r="G29" s="40">
        <v>25400000</v>
      </c>
      <c r="H29" s="40">
        <v>7400000</v>
      </c>
      <c r="I29" s="40">
        <v>1900000</v>
      </c>
      <c r="J29" s="40">
        <v>800000</v>
      </c>
      <c r="K29" s="40">
        <v>600000</v>
      </c>
      <c r="L29" s="40">
        <v>1600000</v>
      </c>
      <c r="M29" s="40">
        <v>700000</v>
      </c>
      <c r="N29" s="40">
        <v>8200000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3.5" customHeight="1">
      <c r="A30" s="35" t="s">
        <v>276</v>
      </c>
      <c r="B30" s="36">
        <v>371000</v>
      </c>
      <c r="C30" s="36">
        <v>107000</v>
      </c>
      <c r="D30" s="36">
        <v>97000</v>
      </c>
      <c r="E30" s="36">
        <v>1800</v>
      </c>
      <c r="F30" s="40">
        <v>76600000</v>
      </c>
      <c r="G30" s="40">
        <v>32500000</v>
      </c>
      <c r="H30" s="40">
        <v>31600000</v>
      </c>
      <c r="I30" s="40">
        <v>1700000</v>
      </c>
      <c r="J30" s="40">
        <v>1100000</v>
      </c>
      <c r="K30" s="40">
        <v>200000</v>
      </c>
      <c r="L30" s="40">
        <v>6300000</v>
      </c>
      <c r="M30" s="40">
        <v>1600000</v>
      </c>
      <c r="N30" s="40">
        <v>8400000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3.5" customHeight="1">
      <c r="A31" s="35" t="s">
        <v>278</v>
      </c>
      <c r="B31" s="36">
        <v>615000</v>
      </c>
      <c r="C31" s="36">
        <v>225000</v>
      </c>
      <c r="D31" s="36">
        <v>242000</v>
      </c>
      <c r="E31" s="36">
        <v>3600</v>
      </c>
      <c r="F31" s="40">
        <v>158500000</v>
      </c>
      <c r="G31" s="40">
        <v>28400000</v>
      </c>
      <c r="H31" s="40">
        <v>18000000</v>
      </c>
      <c r="I31" s="40">
        <v>2000000</v>
      </c>
      <c r="J31" s="40">
        <v>2000000</v>
      </c>
      <c r="K31" s="40">
        <v>500000</v>
      </c>
      <c r="L31" s="40">
        <v>10600000</v>
      </c>
      <c r="M31" s="40">
        <v>2000000</v>
      </c>
      <c r="N31" s="40">
        <v>12400000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3.5" customHeight="1">
      <c r="A32" s="35" t="s">
        <v>250</v>
      </c>
      <c r="B32" s="36">
        <v>194000</v>
      </c>
      <c r="C32" s="36">
        <v>64000</v>
      </c>
      <c r="D32" s="36">
        <v>59000</v>
      </c>
      <c r="E32" s="36">
        <v>1100</v>
      </c>
      <c r="F32" s="40">
        <v>104700000</v>
      </c>
      <c r="G32" s="40">
        <v>60900000</v>
      </c>
      <c r="H32" s="40">
        <v>19200000</v>
      </c>
      <c r="I32" s="40">
        <v>5500000</v>
      </c>
      <c r="J32" s="40">
        <v>200000</v>
      </c>
      <c r="K32" s="40">
        <v>600000</v>
      </c>
      <c r="L32" s="40">
        <v>6100000</v>
      </c>
      <c r="M32" s="40">
        <v>1100000</v>
      </c>
      <c r="N32" s="40">
        <v>14200000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3.5" customHeight="1">
      <c r="A33" s="35" t="s">
        <v>269</v>
      </c>
      <c r="B33" s="36">
        <v>1669000</v>
      </c>
      <c r="C33" s="36">
        <v>544000</v>
      </c>
      <c r="D33" s="36">
        <v>704000</v>
      </c>
      <c r="E33" s="36">
        <v>8900</v>
      </c>
      <c r="F33" s="40">
        <v>879600000</v>
      </c>
      <c r="G33" s="40">
        <v>667900000</v>
      </c>
      <c r="H33" s="40">
        <v>219500000</v>
      </c>
      <c r="I33" s="40">
        <v>24000000</v>
      </c>
      <c r="J33" s="40">
        <v>6500000</v>
      </c>
      <c r="K33" s="40">
        <v>9700000</v>
      </c>
      <c r="L33" s="40">
        <v>39500000</v>
      </c>
      <c r="M33" s="40">
        <v>7800000</v>
      </c>
      <c r="N33" s="40">
        <v>13100000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3.5" customHeight="1">
      <c r="A34" s="35" t="s">
        <v>279</v>
      </c>
      <c r="B34" s="36">
        <v>340000</v>
      </c>
      <c r="C34" s="36">
        <v>102000</v>
      </c>
      <c r="D34" s="36">
        <v>130000</v>
      </c>
      <c r="E34" s="36">
        <v>2000</v>
      </c>
      <c r="F34" s="40">
        <v>82200000</v>
      </c>
      <c r="G34" s="40">
        <v>35500000</v>
      </c>
      <c r="H34" s="40">
        <v>14700000</v>
      </c>
      <c r="I34" s="40">
        <v>2800000</v>
      </c>
      <c r="J34" s="40">
        <v>1400000</v>
      </c>
      <c r="K34" s="40">
        <v>600000</v>
      </c>
      <c r="L34" s="40">
        <v>7700000</v>
      </c>
      <c r="M34" s="40">
        <v>1600000</v>
      </c>
      <c r="N34" s="40">
        <v>21100000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3.5" customHeight="1">
      <c r="A35" s="35" t="s">
        <v>261</v>
      </c>
      <c r="B35" s="36">
        <v>5040000</v>
      </c>
      <c r="C35" s="36">
        <v>1442000</v>
      </c>
      <c r="D35" s="36">
        <v>2064000</v>
      </c>
      <c r="E35" s="36">
        <v>49000</v>
      </c>
      <c r="F35" s="40">
        <v>2794400000</v>
      </c>
      <c r="G35" s="40">
        <v>1778600000</v>
      </c>
      <c r="H35" s="40">
        <v>1766300000</v>
      </c>
      <c r="I35" s="40">
        <v>112600000</v>
      </c>
      <c r="J35" s="40">
        <v>13700000</v>
      </c>
      <c r="K35" s="40">
        <v>44000000</v>
      </c>
      <c r="L35" s="40">
        <v>196100000</v>
      </c>
      <c r="M35" s="40">
        <v>27900000</v>
      </c>
      <c r="N35" s="40">
        <v>31600000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3.5" customHeight="1">
      <c r="A36" s="35" t="s">
        <v>271</v>
      </c>
      <c r="B36" s="36">
        <v>1882000</v>
      </c>
      <c r="C36" s="36">
        <v>597000</v>
      </c>
      <c r="D36" s="36">
        <v>668000</v>
      </c>
      <c r="E36" s="36">
        <v>6500</v>
      </c>
      <c r="F36" s="40">
        <v>417500000</v>
      </c>
      <c r="G36" s="40">
        <v>191600000</v>
      </c>
      <c r="H36" s="40">
        <v>175100000</v>
      </c>
      <c r="I36" s="40">
        <v>10500000</v>
      </c>
      <c r="J36" s="40">
        <v>5400000</v>
      </c>
      <c r="K36" s="40">
        <v>3200000</v>
      </c>
      <c r="L36" s="40">
        <v>21500000</v>
      </c>
      <c r="M36" s="40">
        <v>6800000</v>
      </c>
      <c r="N36" s="40">
        <v>95400000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3.5" customHeight="1">
      <c r="A37" s="35" t="s">
        <v>293</v>
      </c>
      <c r="B37" s="36">
        <v>147000</v>
      </c>
      <c r="C37" s="36">
        <v>41000</v>
      </c>
      <c r="D37" s="36">
        <v>36000</v>
      </c>
      <c r="E37" s="36">
        <v>700</v>
      </c>
      <c r="F37" s="40">
        <v>44300000</v>
      </c>
      <c r="G37" s="40">
        <v>13800000</v>
      </c>
      <c r="H37" s="40">
        <v>7300000</v>
      </c>
      <c r="I37" s="40">
        <v>200000</v>
      </c>
      <c r="J37" s="40">
        <v>500000</v>
      </c>
      <c r="K37" s="40">
        <v>0</v>
      </c>
      <c r="L37" s="40">
        <v>1600000</v>
      </c>
      <c r="M37" s="40">
        <v>500000</v>
      </c>
      <c r="N37" s="40">
        <v>5100000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3.5" customHeight="1">
      <c r="A38" s="35" t="s">
        <v>268</v>
      </c>
      <c r="B38" s="36">
        <v>2212000</v>
      </c>
      <c r="C38" s="36">
        <v>633000</v>
      </c>
      <c r="D38" s="36">
        <v>729000</v>
      </c>
      <c r="E38" s="36">
        <v>15100</v>
      </c>
      <c r="F38" s="40">
        <v>643500000</v>
      </c>
      <c r="G38" s="40">
        <v>550700000</v>
      </c>
      <c r="H38" s="40">
        <v>256700000</v>
      </c>
      <c r="I38" s="40">
        <v>28400000</v>
      </c>
      <c r="J38" s="40">
        <v>9600000</v>
      </c>
      <c r="K38" s="40">
        <v>1800000</v>
      </c>
      <c r="L38" s="40">
        <v>83900000</v>
      </c>
      <c r="M38" s="40">
        <v>13200000</v>
      </c>
      <c r="N38" s="40">
        <v>30400000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3.5" customHeight="1">
      <c r="A39" s="35" t="s">
        <v>286</v>
      </c>
      <c r="B39" s="36">
        <v>734000</v>
      </c>
      <c r="C39" s="36">
        <v>229000</v>
      </c>
      <c r="D39" s="36">
        <v>227000</v>
      </c>
      <c r="E39" s="36">
        <v>2200</v>
      </c>
      <c r="F39" s="40">
        <v>157400000</v>
      </c>
      <c r="G39" s="40">
        <v>82800000</v>
      </c>
      <c r="H39" s="40">
        <v>61100000</v>
      </c>
      <c r="I39" s="40">
        <v>2400000</v>
      </c>
      <c r="J39" s="40">
        <v>2100000</v>
      </c>
      <c r="K39" s="40">
        <v>600000</v>
      </c>
      <c r="L39" s="40">
        <v>7500000</v>
      </c>
      <c r="M39" s="40">
        <v>2400000</v>
      </c>
      <c r="N39" s="40">
        <v>25500000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3.5" customHeight="1">
      <c r="A40" s="35" t="s">
        <v>258</v>
      </c>
      <c r="B40" s="36">
        <v>773000</v>
      </c>
      <c r="C40" s="36">
        <v>265000</v>
      </c>
      <c r="D40" s="36">
        <v>297000</v>
      </c>
      <c r="E40" s="36">
        <v>8200</v>
      </c>
      <c r="F40" s="40">
        <v>324800000</v>
      </c>
      <c r="G40" s="40">
        <v>81400000</v>
      </c>
      <c r="H40" s="40">
        <v>23700000</v>
      </c>
      <c r="I40" s="40">
        <v>5000000</v>
      </c>
      <c r="J40" s="40">
        <v>2400000</v>
      </c>
      <c r="K40" s="40">
        <v>2300000</v>
      </c>
      <c r="L40" s="40">
        <v>28100000</v>
      </c>
      <c r="M40" s="40">
        <v>3100000</v>
      </c>
      <c r="N40" s="40">
        <v>28200000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3.5" customHeight="1">
      <c r="A41" s="35" t="s">
        <v>295</v>
      </c>
      <c r="B41" s="36">
        <v>2124000</v>
      </c>
      <c r="C41" s="36">
        <v>605000</v>
      </c>
      <c r="D41" s="36">
        <v>782000</v>
      </c>
      <c r="E41" s="36">
        <v>13200</v>
      </c>
      <c r="F41" s="40">
        <v>599100000</v>
      </c>
      <c r="G41" s="40">
        <v>523600000</v>
      </c>
      <c r="H41" s="40">
        <v>492700000</v>
      </c>
      <c r="I41" s="40">
        <v>30700000</v>
      </c>
      <c r="J41" s="40">
        <v>8600000</v>
      </c>
      <c r="K41" s="40">
        <v>8800000</v>
      </c>
      <c r="L41" s="40">
        <v>74200000</v>
      </c>
      <c r="M41" s="40">
        <v>16300000</v>
      </c>
      <c r="N41" s="40">
        <v>35500000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3.5" customHeight="1">
      <c r="A42" s="35" t="s">
        <v>284</v>
      </c>
      <c r="B42" s="36">
        <v>213000</v>
      </c>
      <c r="C42" s="36">
        <v>65000</v>
      </c>
      <c r="D42" s="36">
        <v>75000</v>
      </c>
      <c r="E42" s="36">
        <v>1800</v>
      </c>
      <c r="F42" s="40">
        <v>91700000</v>
      </c>
      <c r="G42" s="40">
        <v>196000000</v>
      </c>
      <c r="H42" s="40">
        <v>61700000</v>
      </c>
      <c r="I42" s="40">
        <v>7100000</v>
      </c>
      <c r="J42" s="40">
        <v>4600000</v>
      </c>
      <c r="K42" s="40">
        <v>1200000</v>
      </c>
      <c r="L42" s="40">
        <v>5500000</v>
      </c>
      <c r="M42" s="40">
        <v>1400000</v>
      </c>
      <c r="N42" s="40">
        <v>2800000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3.5" customHeight="1">
      <c r="A43" s="35" t="s">
        <v>259</v>
      </c>
      <c r="B43" s="36">
        <v>809000</v>
      </c>
      <c r="C43" s="36">
        <v>250000</v>
      </c>
      <c r="D43" s="36">
        <v>295000</v>
      </c>
      <c r="E43" s="36">
        <v>2900</v>
      </c>
      <c r="F43" s="40">
        <v>191900000</v>
      </c>
      <c r="G43" s="40">
        <v>155300000</v>
      </c>
      <c r="H43" s="40">
        <v>74000000</v>
      </c>
      <c r="I43" s="40">
        <v>7000000</v>
      </c>
      <c r="J43" s="40">
        <v>4900000</v>
      </c>
      <c r="K43" s="40">
        <v>1500000</v>
      </c>
      <c r="L43" s="40">
        <v>7500000</v>
      </c>
      <c r="M43" s="40">
        <v>3300000</v>
      </c>
      <c r="N43" s="40">
        <v>40700000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3.5" customHeight="1">
      <c r="A44" s="35" t="s">
        <v>265</v>
      </c>
      <c r="B44" s="36">
        <v>157000</v>
      </c>
      <c r="C44" s="36">
        <v>35000</v>
      </c>
      <c r="D44" s="36">
        <v>42000</v>
      </c>
      <c r="E44" s="36">
        <v>600</v>
      </c>
      <c r="F44" s="40">
        <v>32400000</v>
      </c>
      <c r="G44" s="40">
        <v>28200000</v>
      </c>
      <c r="H44" s="40">
        <v>6600000</v>
      </c>
      <c r="I44" s="40">
        <v>600000</v>
      </c>
      <c r="J44" s="40">
        <v>300000</v>
      </c>
      <c r="K44" s="40">
        <v>0</v>
      </c>
      <c r="L44" s="40">
        <v>600000</v>
      </c>
      <c r="M44" s="40">
        <v>600000</v>
      </c>
      <c r="N44" s="40">
        <v>15800000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3.5" customHeight="1">
      <c r="A45" s="35" t="s">
        <v>288</v>
      </c>
      <c r="B45" s="36">
        <v>1193000</v>
      </c>
      <c r="C45" s="36">
        <v>382000</v>
      </c>
      <c r="D45" s="36">
        <v>419000</v>
      </c>
      <c r="E45" s="36">
        <v>4900</v>
      </c>
      <c r="F45" s="40">
        <v>266900000</v>
      </c>
      <c r="G45" s="40">
        <v>277400000</v>
      </c>
      <c r="H45" s="40">
        <v>124000000</v>
      </c>
      <c r="I45" s="40">
        <v>9100000</v>
      </c>
      <c r="J45" s="40">
        <v>2900000</v>
      </c>
      <c r="K45" s="40">
        <v>2900000</v>
      </c>
      <c r="L45" s="40">
        <v>15600000</v>
      </c>
      <c r="M45" s="40">
        <v>4400000</v>
      </c>
      <c r="N45" s="40">
        <v>36500000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3.5" customHeight="1">
      <c r="A46" s="35" t="s">
        <v>256</v>
      </c>
      <c r="B46" s="36">
        <v>5345000</v>
      </c>
      <c r="C46" s="36">
        <v>1795000</v>
      </c>
      <c r="D46" s="36">
        <v>1938000</v>
      </c>
      <c r="E46" s="36">
        <v>17100</v>
      </c>
      <c r="F46" s="40">
        <v>1381800000</v>
      </c>
      <c r="G46" s="40">
        <v>455900000</v>
      </c>
      <c r="H46" s="40">
        <v>216600000</v>
      </c>
      <c r="I46" s="40">
        <v>27200000</v>
      </c>
      <c r="J46" s="40">
        <v>7500000</v>
      </c>
      <c r="K46" s="40">
        <v>10100000</v>
      </c>
      <c r="L46" s="40">
        <v>69000000</v>
      </c>
      <c r="M46" s="40">
        <v>20900000</v>
      </c>
      <c r="N46" s="40">
        <v>83000000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3.5" customHeight="1">
      <c r="A47" s="35" t="s">
        <v>252</v>
      </c>
      <c r="B47" s="36">
        <v>477000</v>
      </c>
      <c r="C47" s="36">
        <v>159000</v>
      </c>
      <c r="D47" s="36">
        <v>142000</v>
      </c>
      <c r="E47" s="36">
        <v>2700</v>
      </c>
      <c r="F47" s="40">
        <v>111200000</v>
      </c>
      <c r="G47" s="40">
        <v>32600000</v>
      </c>
      <c r="H47" s="40">
        <v>4500000</v>
      </c>
      <c r="I47" s="40">
        <v>2000000</v>
      </c>
      <c r="J47" s="40">
        <v>700000</v>
      </c>
      <c r="K47" s="40">
        <v>500000</v>
      </c>
      <c r="L47" s="40">
        <v>9400000</v>
      </c>
      <c r="M47" s="40">
        <v>1900000</v>
      </c>
      <c r="N47" s="40">
        <v>9600000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3.5" customHeight="1">
      <c r="A48" s="35" t="s">
        <v>253</v>
      </c>
      <c r="B48" s="36">
        <v>95000</v>
      </c>
      <c r="C48" s="36">
        <v>30000</v>
      </c>
      <c r="D48" s="36">
        <v>30000</v>
      </c>
      <c r="E48" s="36">
        <v>800</v>
      </c>
      <c r="F48" s="40">
        <v>70700000</v>
      </c>
      <c r="G48" s="40">
        <v>30600000</v>
      </c>
      <c r="H48" s="40">
        <v>2700000</v>
      </c>
      <c r="I48" s="40">
        <v>1300000</v>
      </c>
      <c r="J48" s="40">
        <v>400000</v>
      </c>
      <c r="K48" s="40">
        <v>300000</v>
      </c>
      <c r="L48" s="40">
        <v>2900000</v>
      </c>
      <c r="M48" s="40">
        <v>700000</v>
      </c>
      <c r="N48" s="40">
        <v>10300000</v>
      </c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3.5" customHeight="1">
      <c r="A49" s="35" t="s">
        <v>267</v>
      </c>
      <c r="B49" s="36">
        <v>1345000</v>
      </c>
      <c r="C49" s="36">
        <v>448000</v>
      </c>
      <c r="D49" s="36">
        <v>527000</v>
      </c>
      <c r="E49" s="36">
        <v>5200</v>
      </c>
      <c r="F49" s="40">
        <v>498600000</v>
      </c>
      <c r="G49" s="40">
        <v>289400000</v>
      </c>
      <c r="H49" s="40">
        <v>117100000</v>
      </c>
      <c r="I49" s="40">
        <v>9300000</v>
      </c>
      <c r="J49" s="40">
        <v>2600000</v>
      </c>
      <c r="K49" s="40">
        <v>1500000</v>
      </c>
      <c r="L49" s="40">
        <v>24500000</v>
      </c>
      <c r="M49" s="40">
        <v>5000000</v>
      </c>
      <c r="N49" s="40">
        <v>43400000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3.5" customHeight="1">
      <c r="A50" s="35" t="s">
        <v>291</v>
      </c>
      <c r="B50" s="36">
        <v>1408000</v>
      </c>
      <c r="C50" s="36">
        <v>484000</v>
      </c>
      <c r="D50" s="36">
        <v>477000</v>
      </c>
      <c r="E50" s="36">
        <v>14900</v>
      </c>
      <c r="F50" s="40">
        <v>636900000</v>
      </c>
      <c r="G50" s="40">
        <v>139600000</v>
      </c>
      <c r="H50" s="40">
        <v>61400000</v>
      </c>
      <c r="I50" s="40">
        <v>11600000</v>
      </c>
      <c r="J50" s="40">
        <v>3100000</v>
      </c>
      <c r="K50" s="40">
        <v>2400000</v>
      </c>
      <c r="L50" s="40">
        <v>58500000</v>
      </c>
      <c r="M50" s="40">
        <v>5000000</v>
      </c>
      <c r="N50" s="40">
        <v>38300000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3.5" customHeight="1">
      <c r="A51" s="35" t="s">
        <v>296</v>
      </c>
      <c r="B51" s="36">
        <v>281000</v>
      </c>
      <c r="C51" s="36">
        <v>75000</v>
      </c>
      <c r="D51" s="36">
        <v>98000</v>
      </c>
      <c r="E51" s="36">
        <v>1300</v>
      </c>
      <c r="F51" s="40">
        <v>83600000</v>
      </c>
      <c r="G51" s="40">
        <v>71000000</v>
      </c>
      <c r="H51" s="40">
        <v>32700000</v>
      </c>
      <c r="I51" s="40">
        <v>1500000</v>
      </c>
      <c r="J51" s="40">
        <v>1700000</v>
      </c>
      <c r="K51" s="40">
        <v>100000</v>
      </c>
      <c r="L51" s="40">
        <v>5500000</v>
      </c>
      <c r="M51" s="40">
        <v>1800000</v>
      </c>
      <c r="N51" s="40">
        <v>19500000</v>
      </c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3.5" customHeight="1">
      <c r="A52" s="35" t="s">
        <v>277</v>
      </c>
      <c r="B52" s="36">
        <v>1034000</v>
      </c>
      <c r="C52" s="36">
        <v>319000</v>
      </c>
      <c r="D52" s="36">
        <v>302000</v>
      </c>
      <c r="E52" s="36">
        <v>4200</v>
      </c>
      <c r="F52" s="40">
        <v>171000000</v>
      </c>
      <c r="G52" s="40">
        <v>195500000</v>
      </c>
      <c r="H52" s="40">
        <v>45000000</v>
      </c>
      <c r="I52" s="40">
        <v>6400000</v>
      </c>
      <c r="J52" s="40">
        <v>2700000</v>
      </c>
      <c r="K52" s="40">
        <v>300000</v>
      </c>
      <c r="L52" s="40">
        <v>17900000</v>
      </c>
      <c r="M52" s="40">
        <v>5400000</v>
      </c>
      <c r="N52" s="40">
        <v>20700000</v>
      </c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3.5" customHeight="1">
      <c r="A53" s="35" t="s">
        <v>255</v>
      </c>
      <c r="B53" s="36">
        <v>94000</v>
      </c>
      <c r="C53" s="36">
        <v>26000</v>
      </c>
      <c r="D53" s="36">
        <v>24000</v>
      </c>
      <c r="E53" s="36">
        <v>400</v>
      </c>
      <c r="F53" s="40">
        <v>15100000</v>
      </c>
      <c r="G53" s="40">
        <v>13900000</v>
      </c>
      <c r="H53" s="40">
        <v>3800000</v>
      </c>
      <c r="I53" s="40">
        <v>800000</v>
      </c>
      <c r="J53" s="40">
        <v>200000</v>
      </c>
      <c r="K53" s="40">
        <v>100000</v>
      </c>
      <c r="L53" s="40">
        <v>100000</v>
      </c>
      <c r="M53" s="40">
        <v>300000</v>
      </c>
      <c r="N53" s="40">
        <v>7000000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3.5" customHeight="1">
      <c r="A54" s="35" t="s">
        <v>352</v>
      </c>
      <c r="B54" s="44"/>
      <c r="C54" s="44"/>
      <c r="D54" s="44"/>
      <c r="E54" s="36">
        <v>100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700000</v>
      </c>
      <c r="M54" s="40">
        <v>300000</v>
      </c>
      <c r="N54" s="40">
        <v>0</v>
      </c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3.5" customHeight="1">
      <c r="A55" s="35" t="s">
        <v>401</v>
      </c>
      <c r="B55" s="44"/>
      <c r="C55" s="44"/>
      <c r="D55" s="44"/>
      <c r="E55" s="36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100000</v>
      </c>
      <c r="N55" s="40">
        <v>0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3.5" customHeight="1">
      <c r="A56" s="35" t="s">
        <v>298</v>
      </c>
      <c r="B56" s="44"/>
      <c r="C56" s="44"/>
      <c r="D56" s="44"/>
      <c r="E56" s="36">
        <v>2800</v>
      </c>
      <c r="F56" s="40">
        <v>166500000</v>
      </c>
      <c r="G56" s="40">
        <v>139600000</v>
      </c>
      <c r="H56" s="40">
        <v>246800000</v>
      </c>
      <c r="I56" s="40">
        <v>7100000</v>
      </c>
      <c r="J56" s="40">
        <v>1200000</v>
      </c>
      <c r="K56" s="40">
        <v>3200000</v>
      </c>
      <c r="L56" s="40">
        <v>16600000</v>
      </c>
      <c r="M56" s="40">
        <v>4900000</v>
      </c>
      <c r="N56" s="40">
        <v>28700000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3.5" customHeight="1">
      <c r="A57" s="35" t="s">
        <v>355</v>
      </c>
      <c r="B57" s="44"/>
      <c r="C57" s="44"/>
      <c r="D57" s="44"/>
      <c r="E57" s="36">
        <v>100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200000</v>
      </c>
      <c r="L57" s="40">
        <v>100000</v>
      </c>
      <c r="M57" s="40">
        <v>200000</v>
      </c>
      <c r="N57" s="40">
        <v>6700000</v>
      </c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3.5" customHeight="1">
      <c r="A58" s="35"/>
      <c r="B58" s="44"/>
      <c r="C58" s="44"/>
      <c r="D58" s="44"/>
      <c r="E58" s="36"/>
      <c r="F58" s="40"/>
      <c r="G58" s="40"/>
      <c r="H58" s="40"/>
      <c r="I58" s="40"/>
      <c r="J58" s="40"/>
      <c r="K58" s="40"/>
      <c r="L58" s="40"/>
      <c r="M58" s="40"/>
      <c r="N58" s="40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3.5" customHeight="1">
      <c r="A59" s="35" t="s">
        <v>402</v>
      </c>
      <c r="B59" s="36">
        <v>62324000</v>
      </c>
      <c r="C59" s="36">
        <v>19695000</v>
      </c>
      <c r="D59" s="36">
        <v>23385000</v>
      </c>
      <c r="E59" s="36">
        <v>410400</v>
      </c>
      <c r="F59" s="40">
        <v>24361500000</v>
      </c>
      <c r="G59" s="40">
        <v>13045500000</v>
      </c>
      <c r="H59" s="40">
        <v>6446000000</v>
      </c>
      <c r="I59" s="40">
        <v>666100000</v>
      </c>
      <c r="J59" s="40">
        <v>187100000</v>
      </c>
      <c r="K59" s="40">
        <v>197300000</v>
      </c>
      <c r="L59" s="40">
        <v>1788900000</v>
      </c>
      <c r="M59" s="40">
        <v>289900000</v>
      </c>
      <c r="N59" s="40">
        <v>1507800000</v>
      </c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3.5" customHeight="1">
      <c r="A60" s="54"/>
      <c r="B60" s="44"/>
      <c r="C60" s="44"/>
      <c r="D60" s="44"/>
      <c r="E60" s="36"/>
      <c r="F60" s="44"/>
      <c r="G60" s="44"/>
      <c r="H60" s="44"/>
      <c r="I60" s="44"/>
      <c r="J60" s="44"/>
      <c r="K60" s="44"/>
      <c r="L60" s="44"/>
      <c r="M60" s="44"/>
      <c r="N60" s="44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35.75" customHeight="1">
      <c r="A61" s="57" t="s">
        <v>382</v>
      </c>
      <c r="B61" s="46" t="s">
        <v>367</v>
      </c>
      <c r="C61" s="46" t="s">
        <v>367</v>
      </c>
      <c r="D61" s="46" t="s">
        <v>367</v>
      </c>
      <c r="E61" s="46" t="s">
        <v>403</v>
      </c>
      <c r="F61" s="46" t="s">
        <v>404</v>
      </c>
      <c r="G61" s="46" t="s">
        <v>404</v>
      </c>
      <c r="H61" s="46" t="s">
        <v>404</v>
      </c>
      <c r="I61" s="46" t="s">
        <v>404</v>
      </c>
      <c r="J61" s="46" t="s">
        <v>404</v>
      </c>
      <c r="K61" s="46" t="s">
        <v>405</v>
      </c>
      <c r="L61" s="46" t="s">
        <v>406</v>
      </c>
      <c r="M61" s="46" t="s">
        <v>407</v>
      </c>
      <c r="N61" s="46" t="s">
        <v>408</v>
      </c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3.5" customHeight="1">
      <c r="A62" s="35"/>
      <c r="B62" s="44"/>
      <c r="C62" s="44"/>
      <c r="D62" s="44"/>
      <c r="E62" s="36"/>
      <c r="F62" s="35"/>
      <c r="G62" s="35"/>
      <c r="H62" s="44"/>
      <c r="I62" s="44"/>
      <c r="J62" s="44"/>
      <c r="K62" s="44"/>
      <c r="L62" s="44"/>
      <c r="M62" s="44" t="s">
        <v>353</v>
      </c>
      <c r="N62" s="44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4.25" customHeight="1">
      <c r="A63" s="35"/>
      <c r="B63" s="50"/>
      <c r="C63" s="50"/>
      <c r="D63" s="50"/>
      <c r="E63" s="36"/>
      <c r="F63" s="35"/>
      <c r="G63" s="35"/>
      <c r="H63" s="44"/>
      <c r="I63" s="44"/>
      <c r="J63" s="44"/>
      <c r="K63" s="44"/>
      <c r="L63" s="44"/>
      <c r="M63" s="44"/>
      <c r="N63" s="44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3.5" customHeight="1">
      <c r="A64" s="35"/>
      <c r="B64" s="44"/>
      <c r="C64" s="44"/>
      <c r="D64" s="44"/>
      <c r="E64" s="36"/>
      <c r="F64" s="35"/>
      <c r="G64" s="35"/>
      <c r="H64" s="44"/>
      <c r="I64" s="44"/>
      <c r="J64" s="44"/>
      <c r="K64" s="44"/>
      <c r="L64" s="44"/>
      <c r="M64" s="44"/>
      <c r="N64" s="44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3.5" customHeight="1">
      <c r="A65" s="35"/>
      <c r="B65" s="44"/>
      <c r="C65" s="44"/>
      <c r="D65" s="44"/>
      <c r="E65" s="36"/>
      <c r="F65" s="35"/>
      <c r="G65" s="35"/>
      <c r="H65" s="44"/>
      <c r="I65" s="44"/>
      <c r="J65" s="44"/>
      <c r="K65" s="44"/>
      <c r="L65" s="44"/>
      <c r="M65" s="44"/>
      <c r="N65" s="44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3.5" customHeight="1">
      <c r="A66" s="35"/>
      <c r="B66" s="44"/>
      <c r="C66" s="44"/>
      <c r="D66" s="44"/>
      <c r="E66" s="36"/>
      <c r="F66" s="44"/>
      <c r="G66" s="44"/>
      <c r="H66" s="44"/>
      <c r="I66" s="44"/>
      <c r="J66" s="44"/>
      <c r="K66" s="44"/>
      <c r="L66" s="44"/>
      <c r="M66" s="44"/>
      <c r="N66" s="44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3.5" customHeight="1">
      <c r="A67" s="35"/>
      <c r="B67" s="44"/>
      <c r="C67" s="44"/>
      <c r="D67" s="44"/>
      <c r="E67" s="36"/>
      <c r="F67" s="44"/>
      <c r="G67" s="44"/>
      <c r="H67" s="44"/>
      <c r="I67" s="44"/>
      <c r="J67" s="44"/>
      <c r="K67" s="44"/>
      <c r="L67" s="44"/>
      <c r="M67" s="44"/>
      <c r="N67" s="44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3.5" customHeight="1">
      <c r="A68" s="35"/>
      <c r="B68" s="44"/>
      <c r="C68" s="44"/>
      <c r="D68" s="44"/>
      <c r="E68" s="36"/>
      <c r="F68" s="44"/>
      <c r="G68" s="44"/>
      <c r="H68" s="44"/>
      <c r="I68" s="44"/>
      <c r="J68" s="44"/>
      <c r="K68" s="44"/>
      <c r="L68" s="44"/>
      <c r="M68" s="44"/>
      <c r="N68" s="44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3.5" customHeight="1">
      <c r="A69" s="35"/>
      <c r="B69" s="44"/>
      <c r="C69" s="44"/>
      <c r="D69" s="44"/>
      <c r="E69" s="36"/>
      <c r="F69" s="44"/>
      <c r="G69" s="44"/>
      <c r="H69" s="44"/>
      <c r="I69" s="44"/>
      <c r="J69" s="44"/>
      <c r="K69" s="44"/>
      <c r="L69" s="44"/>
      <c r="M69" s="44"/>
      <c r="N69" s="44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3.5" customHeight="1">
      <c r="A70" s="35"/>
      <c r="B70" s="44"/>
      <c r="C70" s="44"/>
      <c r="D70" s="44"/>
      <c r="E70" s="36"/>
      <c r="F70" s="44"/>
      <c r="G70" s="44"/>
      <c r="H70" s="44"/>
      <c r="I70" s="44"/>
      <c r="J70" s="44"/>
      <c r="K70" s="44"/>
      <c r="L70" s="44"/>
      <c r="M70" s="44"/>
      <c r="N70" s="44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3.5" customHeight="1">
      <c r="A71" s="35"/>
      <c r="B71" s="44"/>
      <c r="C71" s="44"/>
      <c r="D71" s="44"/>
      <c r="E71" s="36"/>
      <c r="F71" s="44"/>
      <c r="G71" s="44"/>
      <c r="H71" s="44"/>
      <c r="I71" s="44"/>
      <c r="J71" s="44"/>
      <c r="K71" s="44"/>
      <c r="L71" s="44"/>
      <c r="M71" s="44"/>
      <c r="N71" s="44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3.5" customHeight="1">
      <c r="A72" s="35"/>
      <c r="B72" s="44"/>
      <c r="C72" s="44"/>
      <c r="D72" s="44"/>
      <c r="E72" s="36"/>
      <c r="F72" s="44"/>
      <c r="G72" s="44"/>
      <c r="H72" s="44"/>
      <c r="I72" s="44"/>
      <c r="J72" s="44"/>
      <c r="K72" s="44"/>
      <c r="L72" s="44"/>
      <c r="M72" s="44"/>
      <c r="N72" s="44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3.5" customHeight="1">
      <c r="A73" s="35"/>
      <c r="B73" s="44"/>
      <c r="C73" s="44"/>
      <c r="D73" s="44"/>
      <c r="E73" s="36"/>
      <c r="F73" s="44"/>
      <c r="G73" s="44"/>
      <c r="H73" s="44"/>
      <c r="I73" s="44"/>
      <c r="J73" s="44"/>
      <c r="K73" s="44"/>
      <c r="L73" s="44"/>
      <c r="M73" s="44"/>
      <c r="N73" s="44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3.5" customHeight="1">
      <c r="A74" s="35"/>
      <c r="B74" s="44"/>
      <c r="C74" s="44"/>
      <c r="D74" s="44"/>
      <c r="E74" s="36"/>
      <c r="F74" s="44"/>
      <c r="G74" s="44"/>
      <c r="H74" s="44"/>
      <c r="I74" s="44"/>
      <c r="J74" s="44"/>
      <c r="K74" s="44"/>
      <c r="L74" s="44"/>
      <c r="M74" s="44"/>
      <c r="N74" s="44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3.5" customHeight="1">
      <c r="A75" s="35"/>
      <c r="B75" s="44"/>
      <c r="C75" s="44"/>
      <c r="D75" s="44"/>
      <c r="E75" s="36"/>
      <c r="F75" s="44"/>
      <c r="G75" s="44"/>
      <c r="H75" s="44"/>
      <c r="I75" s="44"/>
      <c r="J75" s="44"/>
      <c r="K75" s="44"/>
      <c r="L75" s="44"/>
      <c r="M75" s="44"/>
      <c r="N75" s="44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3.5" customHeight="1">
      <c r="A76" s="35"/>
      <c r="B76" s="44"/>
      <c r="C76" s="44"/>
      <c r="D76" s="44"/>
      <c r="E76" s="36"/>
      <c r="F76" s="44"/>
      <c r="G76" s="44"/>
      <c r="H76" s="44"/>
      <c r="I76" s="44"/>
      <c r="J76" s="44"/>
      <c r="K76" s="44"/>
      <c r="L76" s="44"/>
      <c r="M76" s="44"/>
      <c r="N76" s="44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3.5" customHeight="1">
      <c r="A77" s="35"/>
      <c r="B77" s="44"/>
      <c r="C77" s="44"/>
      <c r="D77" s="44"/>
      <c r="E77" s="36"/>
      <c r="F77" s="44"/>
      <c r="G77" s="44"/>
      <c r="H77" s="44"/>
      <c r="I77" s="44"/>
      <c r="J77" s="44"/>
      <c r="K77" s="44"/>
      <c r="L77" s="44"/>
      <c r="M77" s="44"/>
      <c r="N77" s="44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3.5" customHeight="1">
      <c r="A78" s="35"/>
      <c r="B78" s="44"/>
      <c r="C78" s="44"/>
      <c r="D78" s="44"/>
      <c r="E78" s="36"/>
      <c r="F78" s="44"/>
      <c r="G78" s="44"/>
      <c r="H78" s="44"/>
      <c r="I78" s="44"/>
      <c r="J78" s="44"/>
      <c r="K78" s="44"/>
      <c r="L78" s="44"/>
      <c r="M78" s="44"/>
      <c r="N78" s="44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3.5" customHeight="1">
      <c r="A79" s="35"/>
      <c r="B79" s="44"/>
      <c r="C79" s="44"/>
      <c r="D79" s="44"/>
      <c r="E79" s="36"/>
      <c r="F79" s="44"/>
      <c r="G79" s="44"/>
      <c r="H79" s="44"/>
      <c r="I79" s="44"/>
      <c r="J79" s="44"/>
      <c r="K79" s="44"/>
      <c r="L79" s="44"/>
      <c r="M79" s="44"/>
      <c r="N79" s="44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3.5" customHeight="1">
      <c r="A80" s="35"/>
      <c r="B80" s="44"/>
      <c r="C80" s="44"/>
      <c r="D80" s="44"/>
      <c r="E80" s="36"/>
      <c r="F80" s="44"/>
      <c r="G80" s="44"/>
      <c r="H80" s="44"/>
      <c r="I80" s="44"/>
      <c r="J80" s="44"/>
      <c r="K80" s="44"/>
      <c r="L80" s="44"/>
      <c r="M80" s="44"/>
      <c r="N80" s="44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3.5" customHeight="1">
      <c r="A81" s="35"/>
      <c r="B81" s="44"/>
      <c r="C81" s="44"/>
      <c r="D81" s="44"/>
      <c r="E81" s="36"/>
      <c r="F81" s="44"/>
      <c r="G81" s="44"/>
      <c r="H81" s="44"/>
      <c r="I81" s="44"/>
      <c r="J81" s="44"/>
      <c r="K81" s="44"/>
      <c r="L81" s="44"/>
      <c r="M81" s="44"/>
      <c r="N81" s="44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3.5" customHeight="1">
      <c r="A82" s="35"/>
      <c r="B82" s="44"/>
      <c r="C82" s="44"/>
      <c r="D82" s="44"/>
      <c r="E82" s="36"/>
      <c r="F82" s="44"/>
      <c r="G82" s="44"/>
      <c r="H82" s="44"/>
      <c r="I82" s="44"/>
      <c r="J82" s="44"/>
      <c r="K82" s="44"/>
      <c r="L82" s="44"/>
      <c r="M82" s="44"/>
      <c r="N82" s="44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3.5" customHeight="1">
      <c r="A83" s="35"/>
      <c r="B83" s="44"/>
      <c r="C83" s="44"/>
      <c r="D83" s="44"/>
      <c r="E83" s="36"/>
      <c r="F83" s="44"/>
      <c r="G83" s="44"/>
      <c r="H83" s="44"/>
      <c r="I83" s="44"/>
      <c r="J83" s="44"/>
      <c r="K83" s="44"/>
      <c r="L83" s="44"/>
      <c r="M83" s="44"/>
      <c r="N83" s="44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3.5" customHeight="1">
      <c r="A84" s="35"/>
      <c r="B84" s="44"/>
      <c r="C84" s="44"/>
      <c r="D84" s="44"/>
      <c r="E84" s="36"/>
      <c r="F84" s="44"/>
      <c r="G84" s="44"/>
      <c r="H84" s="44"/>
      <c r="I84" s="44"/>
      <c r="J84" s="44"/>
      <c r="K84" s="44"/>
      <c r="L84" s="44"/>
      <c r="M84" s="44"/>
      <c r="N84" s="44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3.5" customHeight="1">
      <c r="A85" s="35"/>
      <c r="B85" s="44"/>
      <c r="C85" s="44"/>
      <c r="D85" s="44"/>
      <c r="E85" s="36"/>
      <c r="F85" s="44"/>
      <c r="G85" s="44"/>
      <c r="H85" s="44"/>
      <c r="I85" s="44"/>
      <c r="J85" s="44"/>
      <c r="K85" s="44"/>
      <c r="L85" s="44"/>
      <c r="M85" s="44"/>
      <c r="N85" s="44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3.5" customHeight="1">
      <c r="A86" s="35"/>
      <c r="B86" s="44"/>
      <c r="C86" s="44"/>
      <c r="D86" s="44"/>
      <c r="E86" s="36"/>
      <c r="F86" s="44"/>
      <c r="G86" s="44"/>
      <c r="H86" s="44"/>
      <c r="I86" s="44"/>
      <c r="J86" s="44"/>
      <c r="K86" s="44"/>
      <c r="L86" s="44"/>
      <c r="M86" s="44"/>
      <c r="N86" s="44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3.5" customHeight="1">
      <c r="A87" s="35"/>
      <c r="B87" s="44"/>
      <c r="C87" s="44"/>
      <c r="D87" s="44"/>
      <c r="E87" s="36"/>
      <c r="F87" s="44"/>
      <c r="G87" s="44"/>
      <c r="H87" s="44"/>
      <c r="I87" s="44"/>
      <c r="J87" s="44"/>
      <c r="K87" s="44"/>
      <c r="L87" s="44"/>
      <c r="M87" s="44"/>
      <c r="N87" s="44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3.5" customHeight="1">
      <c r="A88" s="35"/>
      <c r="B88" s="44"/>
      <c r="C88" s="44"/>
      <c r="D88" s="44"/>
      <c r="E88" s="36"/>
      <c r="F88" s="44"/>
      <c r="G88" s="44"/>
      <c r="H88" s="44"/>
      <c r="I88" s="44"/>
      <c r="J88" s="44"/>
      <c r="K88" s="44"/>
      <c r="L88" s="44"/>
      <c r="M88" s="44"/>
      <c r="N88" s="44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3.5" customHeight="1">
      <c r="A89" s="35"/>
      <c r="B89" s="44"/>
      <c r="C89" s="44"/>
      <c r="D89" s="44"/>
      <c r="E89" s="36"/>
      <c r="F89" s="44"/>
      <c r="G89" s="44"/>
      <c r="H89" s="44"/>
      <c r="I89" s="44"/>
      <c r="J89" s="44"/>
      <c r="K89" s="44"/>
      <c r="L89" s="44"/>
      <c r="M89" s="44"/>
      <c r="N89" s="44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3.5" customHeight="1">
      <c r="A90" s="35"/>
      <c r="B90" s="44"/>
      <c r="C90" s="44"/>
      <c r="D90" s="44"/>
      <c r="E90" s="36"/>
      <c r="F90" s="44"/>
      <c r="G90" s="44"/>
      <c r="H90" s="44"/>
      <c r="I90" s="44"/>
      <c r="J90" s="44"/>
      <c r="K90" s="44"/>
      <c r="L90" s="44"/>
      <c r="M90" s="44"/>
      <c r="N90" s="44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3.5" customHeight="1">
      <c r="A91" s="35"/>
      <c r="B91" s="44"/>
      <c r="C91" s="44"/>
      <c r="D91" s="44"/>
      <c r="E91" s="36"/>
      <c r="F91" s="44"/>
      <c r="G91" s="44"/>
      <c r="H91" s="44"/>
      <c r="I91" s="44"/>
      <c r="J91" s="44"/>
      <c r="K91" s="44"/>
      <c r="L91" s="44"/>
      <c r="M91" s="44"/>
      <c r="N91" s="44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3.5" customHeight="1">
      <c r="A92" s="35"/>
      <c r="B92" s="44"/>
      <c r="C92" s="44"/>
      <c r="D92" s="44"/>
      <c r="E92" s="36"/>
      <c r="F92" s="44"/>
      <c r="G92" s="44"/>
      <c r="H92" s="44"/>
      <c r="I92" s="44"/>
      <c r="J92" s="44"/>
      <c r="K92" s="44"/>
      <c r="L92" s="44"/>
      <c r="M92" s="44"/>
      <c r="N92" s="44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3.5" customHeight="1">
      <c r="A93" s="35"/>
      <c r="B93" s="44"/>
      <c r="C93" s="44"/>
      <c r="D93" s="44"/>
      <c r="E93" s="36"/>
      <c r="F93" s="44"/>
      <c r="G93" s="44"/>
      <c r="H93" s="44"/>
      <c r="I93" s="44"/>
      <c r="J93" s="44"/>
      <c r="K93" s="44"/>
      <c r="L93" s="44"/>
      <c r="M93" s="44"/>
      <c r="N93" s="44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3.5" customHeight="1">
      <c r="A94" s="35"/>
      <c r="B94" s="44"/>
      <c r="C94" s="44"/>
      <c r="D94" s="44"/>
      <c r="E94" s="36"/>
      <c r="F94" s="44"/>
      <c r="G94" s="44"/>
      <c r="H94" s="44"/>
      <c r="I94" s="44"/>
      <c r="J94" s="44"/>
      <c r="K94" s="44"/>
      <c r="L94" s="44"/>
      <c r="M94" s="44"/>
      <c r="N94" s="44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3.5" customHeight="1">
      <c r="A95" s="35"/>
      <c r="B95" s="44"/>
      <c r="C95" s="44"/>
      <c r="D95" s="44"/>
      <c r="E95" s="36"/>
      <c r="F95" s="44"/>
      <c r="G95" s="44"/>
      <c r="H95" s="44"/>
      <c r="I95" s="44"/>
      <c r="J95" s="44"/>
      <c r="K95" s="44"/>
      <c r="L95" s="44"/>
      <c r="M95" s="44"/>
      <c r="N95" s="44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3.5" customHeight="1">
      <c r="A96" s="35"/>
      <c r="B96" s="44"/>
      <c r="C96" s="44"/>
      <c r="D96" s="44"/>
      <c r="E96" s="36"/>
      <c r="F96" s="44"/>
      <c r="G96" s="44"/>
      <c r="H96" s="44"/>
      <c r="I96" s="44"/>
      <c r="J96" s="44"/>
      <c r="K96" s="44"/>
      <c r="L96" s="44"/>
      <c r="M96" s="44"/>
      <c r="N96" s="44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3.5" customHeight="1">
      <c r="A97" s="35"/>
      <c r="B97" s="44"/>
      <c r="C97" s="44"/>
      <c r="D97" s="44"/>
      <c r="E97" s="36"/>
      <c r="F97" s="44"/>
      <c r="G97" s="44"/>
      <c r="H97" s="44"/>
      <c r="I97" s="44"/>
      <c r="J97" s="44"/>
      <c r="K97" s="44"/>
      <c r="L97" s="44"/>
      <c r="M97" s="44"/>
      <c r="N97" s="44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3.5" customHeight="1">
      <c r="A98" s="35"/>
      <c r="B98" s="44"/>
      <c r="C98" s="44"/>
      <c r="D98" s="44"/>
      <c r="E98" s="36"/>
      <c r="F98" s="44"/>
      <c r="G98" s="44"/>
      <c r="H98" s="44"/>
      <c r="I98" s="44"/>
      <c r="J98" s="44"/>
      <c r="K98" s="44"/>
      <c r="L98" s="44"/>
      <c r="M98" s="44"/>
      <c r="N98" s="44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3.5" customHeight="1">
      <c r="A99" s="35"/>
      <c r="B99" s="44"/>
      <c r="C99" s="44"/>
      <c r="D99" s="44"/>
      <c r="E99" s="36"/>
      <c r="F99" s="44"/>
      <c r="G99" s="44"/>
      <c r="H99" s="44"/>
      <c r="I99" s="44"/>
      <c r="J99" s="44"/>
      <c r="K99" s="44"/>
      <c r="L99" s="44"/>
      <c r="M99" s="44"/>
      <c r="N99" s="44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3.5" customHeight="1">
      <c r="A100" s="35"/>
      <c r="B100" s="44"/>
      <c r="C100" s="44"/>
      <c r="D100" s="44"/>
      <c r="E100" s="36"/>
      <c r="F100" s="44"/>
      <c r="G100" s="44"/>
      <c r="H100" s="44"/>
      <c r="I100" s="44"/>
      <c r="J100" s="44"/>
      <c r="K100" s="44"/>
      <c r="L100" s="44"/>
      <c r="M100" s="44"/>
      <c r="N100" s="44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3.5" customHeight="1">
      <c r="A101" s="35"/>
      <c r="B101" s="44"/>
      <c r="C101" s="44"/>
      <c r="D101" s="44"/>
      <c r="E101" s="36"/>
      <c r="F101" s="44"/>
      <c r="G101" s="44"/>
      <c r="H101" s="44"/>
      <c r="I101" s="44"/>
      <c r="J101" s="44"/>
      <c r="K101" s="44"/>
      <c r="L101" s="44"/>
      <c r="M101" s="44"/>
      <c r="N101" s="44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3.5" customHeight="1">
      <c r="A102" s="35"/>
      <c r="B102" s="44"/>
      <c r="C102" s="44"/>
      <c r="D102" s="44"/>
      <c r="E102" s="36"/>
      <c r="F102" s="44"/>
      <c r="G102" s="44"/>
      <c r="H102" s="44"/>
      <c r="I102" s="44"/>
      <c r="J102" s="44"/>
      <c r="K102" s="44"/>
      <c r="L102" s="44"/>
      <c r="M102" s="44"/>
      <c r="N102" s="44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3.5" customHeight="1">
      <c r="A103" s="35"/>
      <c r="B103" s="44"/>
      <c r="C103" s="44"/>
      <c r="D103" s="44"/>
      <c r="E103" s="36"/>
      <c r="F103" s="44"/>
      <c r="G103" s="44"/>
      <c r="H103" s="44"/>
      <c r="I103" s="44"/>
      <c r="J103" s="44"/>
      <c r="K103" s="44"/>
      <c r="L103" s="44"/>
      <c r="M103" s="44"/>
      <c r="N103" s="44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3.5" customHeight="1">
      <c r="A104" s="35"/>
      <c r="B104" s="44"/>
      <c r="C104" s="44"/>
      <c r="D104" s="44"/>
      <c r="E104" s="36"/>
      <c r="F104" s="44"/>
      <c r="G104" s="44"/>
      <c r="H104" s="44"/>
      <c r="I104" s="44"/>
      <c r="J104" s="44"/>
      <c r="K104" s="44"/>
      <c r="L104" s="44"/>
      <c r="M104" s="44"/>
      <c r="N104" s="44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3.5" customHeight="1">
      <c r="A105" s="35"/>
      <c r="B105" s="44"/>
      <c r="C105" s="44"/>
      <c r="D105" s="44"/>
      <c r="E105" s="36"/>
      <c r="F105" s="44"/>
      <c r="G105" s="44"/>
      <c r="H105" s="44"/>
      <c r="I105" s="44"/>
      <c r="J105" s="44"/>
      <c r="K105" s="44"/>
      <c r="L105" s="44"/>
      <c r="M105" s="44"/>
      <c r="N105" s="44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3.5" customHeight="1">
      <c r="A106" s="35"/>
      <c r="B106" s="44"/>
      <c r="C106" s="44"/>
      <c r="D106" s="44"/>
      <c r="E106" s="36"/>
      <c r="F106" s="44"/>
      <c r="G106" s="44"/>
      <c r="H106" s="44"/>
      <c r="I106" s="44"/>
      <c r="J106" s="44"/>
      <c r="K106" s="44"/>
      <c r="L106" s="44"/>
      <c r="M106" s="44"/>
      <c r="N106" s="44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3.5" customHeight="1">
      <c r="A107" s="35"/>
      <c r="B107" s="44"/>
      <c r="C107" s="44"/>
      <c r="D107" s="44"/>
      <c r="E107" s="36"/>
      <c r="F107" s="44"/>
      <c r="G107" s="44"/>
      <c r="H107" s="44"/>
      <c r="I107" s="44"/>
      <c r="J107" s="44"/>
      <c r="K107" s="44"/>
      <c r="L107" s="44"/>
      <c r="M107" s="44"/>
      <c r="N107" s="44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3.5" customHeight="1">
      <c r="A108" s="35"/>
      <c r="B108" s="44"/>
      <c r="C108" s="44"/>
      <c r="D108" s="44"/>
      <c r="E108" s="36"/>
      <c r="F108" s="44"/>
      <c r="G108" s="44"/>
      <c r="H108" s="44"/>
      <c r="I108" s="44"/>
      <c r="J108" s="44"/>
      <c r="K108" s="44"/>
      <c r="L108" s="44"/>
      <c r="M108" s="44"/>
      <c r="N108" s="44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3.5" customHeight="1">
      <c r="A109" s="35"/>
      <c r="B109" s="44"/>
      <c r="C109" s="44"/>
      <c r="D109" s="44"/>
      <c r="E109" s="36"/>
      <c r="F109" s="44"/>
      <c r="G109" s="44"/>
      <c r="H109" s="44"/>
      <c r="I109" s="44"/>
      <c r="J109" s="44"/>
      <c r="K109" s="44"/>
      <c r="L109" s="44"/>
      <c r="M109" s="44"/>
      <c r="N109" s="44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3.5" customHeight="1">
      <c r="A110" s="35"/>
      <c r="B110" s="44"/>
      <c r="C110" s="44"/>
      <c r="D110" s="44"/>
      <c r="E110" s="36"/>
      <c r="F110" s="44"/>
      <c r="G110" s="44"/>
      <c r="H110" s="44"/>
      <c r="I110" s="44"/>
      <c r="J110" s="44"/>
      <c r="K110" s="44"/>
      <c r="L110" s="44"/>
      <c r="M110" s="44"/>
      <c r="N110" s="44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3.5" customHeight="1">
      <c r="A111" s="35"/>
      <c r="B111" s="44"/>
      <c r="C111" s="44"/>
      <c r="D111" s="44"/>
      <c r="E111" s="36"/>
      <c r="F111" s="44"/>
      <c r="G111" s="44"/>
      <c r="H111" s="44"/>
      <c r="I111" s="44"/>
      <c r="J111" s="44"/>
      <c r="K111" s="44"/>
      <c r="L111" s="44"/>
      <c r="M111" s="44"/>
      <c r="N111" s="44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3.5" customHeight="1">
      <c r="A112" s="35"/>
      <c r="B112" s="44"/>
      <c r="C112" s="44"/>
      <c r="D112" s="44"/>
      <c r="E112" s="36"/>
      <c r="F112" s="44"/>
      <c r="G112" s="44"/>
      <c r="H112" s="44"/>
      <c r="I112" s="44"/>
      <c r="J112" s="44"/>
      <c r="K112" s="44"/>
      <c r="L112" s="44"/>
      <c r="M112" s="44"/>
      <c r="N112" s="44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3.5" customHeight="1">
      <c r="A113" s="35"/>
      <c r="B113" s="44"/>
      <c r="C113" s="44"/>
      <c r="D113" s="44"/>
      <c r="E113" s="36"/>
      <c r="F113" s="44"/>
      <c r="G113" s="44"/>
      <c r="H113" s="44"/>
      <c r="I113" s="44"/>
      <c r="J113" s="44"/>
      <c r="K113" s="44"/>
      <c r="L113" s="44"/>
      <c r="M113" s="44"/>
      <c r="N113" s="44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3.5" customHeight="1">
      <c r="A114" s="35"/>
      <c r="B114" s="44"/>
      <c r="C114" s="44"/>
      <c r="D114" s="44"/>
      <c r="E114" s="36"/>
      <c r="F114" s="44"/>
      <c r="G114" s="44"/>
      <c r="H114" s="44"/>
      <c r="I114" s="44"/>
      <c r="J114" s="44"/>
      <c r="K114" s="44"/>
      <c r="L114" s="44"/>
      <c r="M114" s="44"/>
      <c r="N114" s="44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3.5" customHeight="1">
      <c r="A115" s="35"/>
      <c r="B115" s="44"/>
      <c r="C115" s="44"/>
      <c r="D115" s="44"/>
      <c r="E115" s="36"/>
      <c r="F115" s="44"/>
      <c r="G115" s="44"/>
      <c r="H115" s="44"/>
      <c r="I115" s="44"/>
      <c r="J115" s="44"/>
      <c r="K115" s="44"/>
      <c r="L115" s="44"/>
      <c r="M115" s="44"/>
      <c r="N115" s="44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3.5" customHeight="1">
      <c r="A116" s="35"/>
      <c r="B116" s="44"/>
      <c r="C116" s="44"/>
      <c r="D116" s="44"/>
      <c r="E116" s="36"/>
      <c r="F116" s="44"/>
      <c r="G116" s="44"/>
      <c r="H116" s="44"/>
      <c r="I116" s="44"/>
      <c r="J116" s="44"/>
      <c r="K116" s="44"/>
      <c r="L116" s="44"/>
      <c r="M116" s="44"/>
      <c r="N116" s="44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3.5" customHeight="1">
      <c r="A117" s="35"/>
      <c r="B117" s="44"/>
      <c r="C117" s="44"/>
      <c r="D117" s="44"/>
      <c r="E117" s="36"/>
      <c r="F117" s="44"/>
      <c r="G117" s="44"/>
      <c r="H117" s="44"/>
      <c r="I117" s="44"/>
      <c r="J117" s="44"/>
      <c r="K117" s="44"/>
      <c r="L117" s="44"/>
      <c r="M117" s="44"/>
      <c r="N117" s="44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3.5" customHeight="1">
      <c r="A118" s="35"/>
      <c r="B118" s="44"/>
      <c r="C118" s="44"/>
      <c r="D118" s="44"/>
      <c r="E118" s="36"/>
      <c r="F118" s="44"/>
      <c r="G118" s="44"/>
      <c r="H118" s="44"/>
      <c r="I118" s="44"/>
      <c r="J118" s="44"/>
      <c r="K118" s="44"/>
      <c r="L118" s="44"/>
      <c r="M118" s="44"/>
      <c r="N118" s="44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3.5" customHeight="1">
      <c r="A119" s="35"/>
      <c r="B119" s="44"/>
      <c r="C119" s="44"/>
      <c r="D119" s="44"/>
      <c r="E119" s="36"/>
      <c r="F119" s="44"/>
      <c r="G119" s="44"/>
      <c r="H119" s="44"/>
      <c r="I119" s="44"/>
      <c r="J119" s="44"/>
      <c r="K119" s="44"/>
      <c r="L119" s="44"/>
      <c r="M119" s="44"/>
      <c r="N119" s="44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3.5" customHeight="1">
      <c r="A120" s="35"/>
      <c r="B120" s="44"/>
      <c r="C120" s="44"/>
      <c r="D120" s="44"/>
      <c r="E120" s="36"/>
      <c r="F120" s="44"/>
      <c r="G120" s="44"/>
      <c r="H120" s="44"/>
      <c r="I120" s="44"/>
      <c r="J120" s="44"/>
      <c r="K120" s="44"/>
      <c r="L120" s="44"/>
      <c r="M120" s="44"/>
      <c r="N120" s="44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3.5" customHeight="1">
      <c r="A121" s="35"/>
      <c r="B121" s="44"/>
      <c r="C121" s="44"/>
      <c r="D121" s="44"/>
      <c r="E121" s="36"/>
      <c r="F121" s="44"/>
      <c r="G121" s="44"/>
      <c r="H121" s="44"/>
      <c r="I121" s="44"/>
      <c r="J121" s="44"/>
      <c r="K121" s="44"/>
      <c r="L121" s="44"/>
      <c r="M121" s="44"/>
      <c r="N121" s="44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3.5" customHeight="1">
      <c r="A122" s="35"/>
      <c r="B122" s="44"/>
      <c r="C122" s="44"/>
      <c r="D122" s="44"/>
      <c r="E122" s="36"/>
      <c r="F122" s="44"/>
      <c r="G122" s="44"/>
      <c r="H122" s="44"/>
      <c r="I122" s="44"/>
      <c r="J122" s="44"/>
      <c r="K122" s="44"/>
      <c r="L122" s="44"/>
      <c r="M122" s="44"/>
      <c r="N122" s="44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3.5" customHeight="1">
      <c r="A123" s="35"/>
      <c r="B123" s="44"/>
      <c r="C123" s="44"/>
      <c r="D123" s="44"/>
      <c r="E123" s="36"/>
      <c r="F123" s="44"/>
      <c r="G123" s="44"/>
      <c r="H123" s="44"/>
      <c r="I123" s="44"/>
      <c r="J123" s="44"/>
      <c r="K123" s="44"/>
      <c r="L123" s="44"/>
      <c r="M123" s="44"/>
      <c r="N123" s="44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3.5" customHeight="1">
      <c r="A124" s="35"/>
      <c r="B124" s="44"/>
      <c r="C124" s="44"/>
      <c r="D124" s="44"/>
      <c r="E124" s="36"/>
      <c r="F124" s="44"/>
      <c r="G124" s="44"/>
      <c r="H124" s="44"/>
      <c r="I124" s="44"/>
      <c r="J124" s="44"/>
      <c r="K124" s="44"/>
      <c r="L124" s="44"/>
      <c r="M124" s="44"/>
      <c r="N124" s="44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3.5" customHeight="1">
      <c r="A125" s="35"/>
      <c r="B125" s="44"/>
      <c r="C125" s="44"/>
      <c r="D125" s="44"/>
      <c r="E125" s="36"/>
      <c r="F125" s="44"/>
      <c r="G125" s="44"/>
      <c r="H125" s="44"/>
      <c r="I125" s="44"/>
      <c r="J125" s="44"/>
      <c r="K125" s="44"/>
      <c r="L125" s="44"/>
      <c r="M125" s="44"/>
      <c r="N125" s="44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3.5" customHeight="1">
      <c r="A126" s="35"/>
      <c r="B126" s="44"/>
      <c r="C126" s="44"/>
      <c r="D126" s="44"/>
      <c r="E126" s="36"/>
      <c r="F126" s="44"/>
      <c r="G126" s="44"/>
      <c r="H126" s="44"/>
      <c r="I126" s="44"/>
      <c r="J126" s="44"/>
      <c r="K126" s="44"/>
      <c r="L126" s="44"/>
      <c r="M126" s="44"/>
      <c r="N126" s="44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3.5" customHeight="1">
      <c r="A127" s="35"/>
      <c r="B127" s="44"/>
      <c r="C127" s="44"/>
      <c r="D127" s="44"/>
      <c r="E127" s="36"/>
      <c r="F127" s="44"/>
      <c r="G127" s="44"/>
      <c r="H127" s="44"/>
      <c r="I127" s="44"/>
      <c r="J127" s="44"/>
      <c r="K127" s="44"/>
      <c r="L127" s="44"/>
      <c r="M127" s="44"/>
      <c r="N127" s="44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3.5" customHeight="1">
      <c r="A128" s="35"/>
      <c r="B128" s="44"/>
      <c r="C128" s="44"/>
      <c r="D128" s="44"/>
      <c r="E128" s="36"/>
      <c r="F128" s="44"/>
      <c r="G128" s="44"/>
      <c r="H128" s="44"/>
      <c r="I128" s="44"/>
      <c r="J128" s="44"/>
      <c r="K128" s="44"/>
      <c r="L128" s="44"/>
      <c r="M128" s="44"/>
      <c r="N128" s="44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3.5" customHeight="1">
      <c r="A129" s="35"/>
      <c r="B129" s="44"/>
      <c r="C129" s="44"/>
      <c r="D129" s="44"/>
      <c r="E129" s="36"/>
      <c r="F129" s="44"/>
      <c r="G129" s="44"/>
      <c r="H129" s="44"/>
      <c r="I129" s="44"/>
      <c r="J129" s="44"/>
      <c r="K129" s="44"/>
      <c r="L129" s="44"/>
      <c r="M129" s="44"/>
      <c r="N129" s="44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3.5" customHeight="1">
      <c r="A130" s="35"/>
      <c r="B130" s="44"/>
      <c r="C130" s="44"/>
      <c r="D130" s="44"/>
      <c r="E130" s="36"/>
      <c r="F130" s="44"/>
      <c r="G130" s="44"/>
      <c r="H130" s="44"/>
      <c r="I130" s="44"/>
      <c r="J130" s="44"/>
      <c r="K130" s="44"/>
      <c r="L130" s="44"/>
      <c r="M130" s="44"/>
      <c r="N130" s="44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3.5" customHeight="1">
      <c r="A131" s="35"/>
      <c r="B131" s="44"/>
      <c r="C131" s="44"/>
      <c r="D131" s="44"/>
      <c r="E131" s="36"/>
      <c r="F131" s="44"/>
      <c r="G131" s="44"/>
      <c r="H131" s="44"/>
      <c r="I131" s="44"/>
      <c r="J131" s="44"/>
      <c r="K131" s="44"/>
      <c r="L131" s="44"/>
      <c r="M131" s="44"/>
      <c r="N131" s="44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3.5" customHeight="1">
      <c r="A132" s="35"/>
      <c r="B132" s="44"/>
      <c r="C132" s="44"/>
      <c r="D132" s="44"/>
      <c r="E132" s="36"/>
      <c r="F132" s="44"/>
      <c r="G132" s="44"/>
      <c r="H132" s="44"/>
      <c r="I132" s="44"/>
      <c r="J132" s="44"/>
      <c r="K132" s="44"/>
      <c r="L132" s="44"/>
      <c r="M132" s="44"/>
      <c r="N132" s="44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3.5" customHeight="1">
      <c r="A133" s="35"/>
      <c r="B133" s="44"/>
      <c r="C133" s="44"/>
      <c r="D133" s="44"/>
      <c r="E133" s="36"/>
      <c r="F133" s="44"/>
      <c r="G133" s="44"/>
      <c r="H133" s="44"/>
      <c r="I133" s="44"/>
      <c r="J133" s="44"/>
      <c r="K133" s="44"/>
      <c r="L133" s="44"/>
      <c r="M133" s="44"/>
      <c r="N133" s="44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3.5" customHeight="1">
      <c r="A134" s="35"/>
      <c r="B134" s="44"/>
      <c r="C134" s="44"/>
      <c r="D134" s="44"/>
      <c r="E134" s="36"/>
      <c r="F134" s="44"/>
      <c r="G134" s="44"/>
      <c r="H134" s="44"/>
      <c r="I134" s="44"/>
      <c r="J134" s="44"/>
      <c r="K134" s="44"/>
      <c r="L134" s="44"/>
      <c r="M134" s="44"/>
      <c r="N134" s="44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3.5" customHeight="1">
      <c r="A135" s="35"/>
      <c r="B135" s="44"/>
      <c r="C135" s="44"/>
      <c r="D135" s="44"/>
      <c r="E135" s="36"/>
      <c r="F135" s="44"/>
      <c r="G135" s="44"/>
      <c r="H135" s="44"/>
      <c r="I135" s="44"/>
      <c r="J135" s="44"/>
      <c r="K135" s="44"/>
      <c r="L135" s="44"/>
      <c r="M135" s="44"/>
      <c r="N135" s="44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3.5" customHeight="1">
      <c r="A136" s="35"/>
      <c r="B136" s="44"/>
      <c r="C136" s="44"/>
      <c r="D136" s="44"/>
      <c r="E136" s="36"/>
      <c r="F136" s="44"/>
      <c r="G136" s="44"/>
      <c r="H136" s="44"/>
      <c r="I136" s="44"/>
      <c r="J136" s="44"/>
      <c r="K136" s="44"/>
      <c r="L136" s="44"/>
      <c r="M136" s="44"/>
      <c r="N136" s="44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3.5" customHeight="1">
      <c r="A137" s="35"/>
      <c r="B137" s="44"/>
      <c r="C137" s="44"/>
      <c r="D137" s="44"/>
      <c r="E137" s="36"/>
      <c r="F137" s="44"/>
      <c r="G137" s="44"/>
      <c r="H137" s="44"/>
      <c r="I137" s="44"/>
      <c r="J137" s="44"/>
      <c r="K137" s="44"/>
      <c r="L137" s="44"/>
      <c r="M137" s="44"/>
      <c r="N137" s="44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3.5" customHeight="1">
      <c r="A138" s="35"/>
      <c r="B138" s="44"/>
      <c r="C138" s="44"/>
      <c r="D138" s="44"/>
      <c r="E138" s="36"/>
      <c r="F138" s="44"/>
      <c r="G138" s="44"/>
      <c r="H138" s="44"/>
      <c r="I138" s="44"/>
      <c r="J138" s="44"/>
      <c r="K138" s="44"/>
      <c r="L138" s="44"/>
      <c r="M138" s="44"/>
      <c r="N138" s="44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3.5" customHeight="1">
      <c r="A139" s="35"/>
      <c r="B139" s="44"/>
      <c r="C139" s="44"/>
      <c r="D139" s="44"/>
      <c r="E139" s="36"/>
      <c r="F139" s="44"/>
      <c r="G139" s="44"/>
      <c r="H139" s="44"/>
      <c r="I139" s="44"/>
      <c r="J139" s="44"/>
      <c r="K139" s="44"/>
      <c r="L139" s="44"/>
      <c r="M139" s="44"/>
      <c r="N139" s="44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3.5" customHeight="1">
      <c r="A140" s="35"/>
      <c r="B140" s="44"/>
      <c r="C140" s="44"/>
      <c r="D140" s="44"/>
      <c r="E140" s="36"/>
      <c r="F140" s="44"/>
      <c r="G140" s="44"/>
      <c r="H140" s="44"/>
      <c r="I140" s="44"/>
      <c r="J140" s="44"/>
      <c r="K140" s="44"/>
      <c r="L140" s="44"/>
      <c r="M140" s="44"/>
      <c r="N140" s="44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3.5" customHeight="1">
      <c r="A141" s="35"/>
      <c r="B141" s="44"/>
      <c r="C141" s="44"/>
      <c r="D141" s="44"/>
      <c r="E141" s="36"/>
      <c r="F141" s="44"/>
      <c r="G141" s="44"/>
      <c r="H141" s="44"/>
      <c r="I141" s="44"/>
      <c r="J141" s="44"/>
      <c r="K141" s="44"/>
      <c r="L141" s="44"/>
      <c r="M141" s="44"/>
      <c r="N141" s="44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3.5" customHeight="1">
      <c r="A142" s="35"/>
      <c r="B142" s="44"/>
      <c r="C142" s="44"/>
      <c r="D142" s="44"/>
      <c r="E142" s="36"/>
      <c r="F142" s="44"/>
      <c r="G142" s="44"/>
      <c r="H142" s="44"/>
      <c r="I142" s="44"/>
      <c r="J142" s="44"/>
      <c r="K142" s="44"/>
      <c r="L142" s="44"/>
      <c r="M142" s="44"/>
      <c r="N142" s="44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3.5" customHeight="1">
      <c r="A143" s="35"/>
      <c r="B143" s="44"/>
      <c r="C143" s="44"/>
      <c r="D143" s="44"/>
      <c r="E143" s="36"/>
      <c r="F143" s="44"/>
      <c r="G143" s="44"/>
      <c r="H143" s="44"/>
      <c r="I143" s="44"/>
      <c r="J143" s="44"/>
      <c r="K143" s="44"/>
      <c r="L143" s="44"/>
      <c r="M143" s="44"/>
      <c r="N143" s="44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3.5" customHeight="1">
      <c r="A144" s="35"/>
      <c r="B144" s="44"/>
      <c r="C144" s="44"/>
      <c r="D144" s="44"/>
      <c r="E144" s="36"/>
      <c r="F144" s="44"/>
      <c r="G144" s="44"/>
      <c r="H144" s="44"/>
      <c r="I144" s="44"/>
      <c r="J144" s="44"/>
      <c r="K144" s="44"/>
      <c r="L144" s="44"/>
      <c r="M144" s="44"/>
      <c r="N144" s="44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3.5" customHeight="1">
      <c r="A145" s="35"/>
      <c r="B145" s="44"/>
      <c r="C145" s="44"/>
      <c r="D145" s="44"/>
      <c r="E145" s="36"/>
      <c r="F145" s="44"/>
      <c r="G145" s="44"/>
      <c r="H145" s="44"/>
      <c r="I145" s="44"/>
      <c r="J145" s="44"/>
      <c r="K145" s="44"/>
      <c r="L145" s="44"/>
      <c r="M145" s="44"/>
      <c r="N145" s="44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3.5" customHeight="1">
      <c r="A146" s="35"/>
      <c r="B146" s="44"/>
      <c r="C146" s="44"/>
      <c r="D146" s="44"/>
      <c r="E146" s="36"/>
      <c r="F146" s="44"/>
      <c r="G146" s="44"/>
      <c r="H146" s="44"/>
      <c r="I146" s="44"/>
      <c r="J146" s="44"/>
      <c r="K146" s="44"/>
      <c r="L146" s="44"/>
      <c r="M146" s="44"/>
      <c r="N146" s="44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3.5" customHeight="1">
      <c r="A147" s="35"/>
      <c r="B147" s="44"/>
      <c r="C147" s="44"/>
      <c r="D147" s="44"/>
      <c r="E147" s="36"/>
      <c r="F147" s="44"/>
      <c r="G147" s="44"/>
      <c r="H147" s="44"/>
      <c r="I147" s="44"/>
      <c r="J147" s="44"/>
      <c r="K147" s="44"/>
      <c r="L147" s="44"/>
      <c r="M147" s="44"/>
      <c r="N147" s="44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3.5" customHeight="1">
      <c r="A148" s="35"/>
      <c r="B148" s="44"/>
      <c r="C148" s="44"/>
      <c r="D148" s="44"/>
      <c r="E148" s="36"/>
      <c r="F148" s="44"/>
      <c r="G148" s="44"/>
      <c r="H148" s="44"/>
      <c r="I148" s="44"/>
      <c r="J148" s="44"/>
      <c r="K148" s="44"/>
      <c r="L148" s="44"/>
      <c r="M148" s="44"/>
      <c r="N148" s="44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3.5" customHeight="1">
      <c r="A149" s="35"/>
      <c r="B149" s="44"/>
      <c r="C149" s="44"/>
      <c r="D149" s="44"/>
      <c r="E149" s="36"/>
      <c r="F149" s="44"/>
      <c r="G149" s="44"/>
      <c r="H149" s="44"/>
      <c r="I149" s="44"/>
      <c r="J149" s="44"/>
      <c r="K149" s="44"/>
      <c r="L149" s="44"/>
      <c r="M149" s="44"/>
      <c r="N149" s="44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3.5" customHeight="1">
      <c r="A150" s="35"/>
      <c r="B150" s="44"/>
      <c r="C150" s="44"/>
      <c r="D150" s="44"/>
      <c r="E150" s="36"/>
      <c r="F150" s="44"/>
      <c r="G150" s="44"/>
      <c r="H150" s="44"/>
      <c r="I150" s="44"/>
      <c r="J150" s="44"/>
      <c r="K150" s="44"/>
      <c r="L150" s="44"/>
      <c r="M150" s="44"/>
      <c r="N150" s="44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3.5" customHeight="1">
      <c r="A151" s="35"/>
      <c r="B151" s="44"/>
      <c r="C151" s="44"/>
      <c r="D151" s="44"/>
      <c r="E151" s="36"/>
      <c r="F151" s="44"/>
      <c r="G151" s="44"/>
      <c r="H151" s="44"/>
      <c r="I151" s="44"/>
      <c r="J151" s="44"/>
      <c r="K151" s="44"/>
      <c r="L151" s="44"/>
      <c r="M151" s="44"/>
      <c r="N151" s="44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3.5" customHeight="1">
      <c r="A152" s="35"/>
      <c r="B152" s="44"/>
      <c r="C152" s="44"/>
      <c r="D152" s="44"/>
      <c r="E152" s="36"/>
      <c r="F152" s="44"/>
      <c r="G152" s="44"/>
      <c r="H152" s="44"/>
      <c r="I152" s="44"/>
      <c r="J152" s="44"/>
      <c r="K152" s="44"/>
      <c r="L152" s="44"/>
      <c r="M152" s="44"/>
      <c r="N152" s="44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3.5" customHeight="1">
      <c r="A153" s="35"/>
      <c r="B153" s="44"/>
      <c r="C153" s="44"/>
      <c r="D153" s="44"/>
      <c r="E153" s="36"/>
      <c r="F153" s="44"/>
      <c r="G153" s="44"/>
      <c r="H153" s="44"/>
      <c r="I153" s="44"/>
      <c r="J153" s="44"/>
      <c r="K153" s="44"/>
      <c r="L153" s="44"/>
      <c r="M153" s="44"/>
      <c r="N153" s="44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3.5" customHeight="1">
      <c r="A154" s="35"/>
      <c r="B154" s="44"/>
      <c r="C154" s="44"/>
      <c r="D154" s="44"/>
      <c r="E154" s="36"/>
      <c r="F154" s="44"/>
      <c r="G154" s="44"/>
      <c r="H154" s="44"/>
      <c r="I154" s="44"/>
      <c r="J154" s="44"/>
      <c r="K154" s="44"/>
      <c r="L154" s="44"/>
      <c r="M154" s="44"/>
      <c r="N154" s="44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3.5" customHeight="1">
      <c r="A155" s="35"/>
      <c r="B155" s="44"/>
      <c r="C155" s="44"/>
      <c r="D155" s="44"/>
      <c r="E155" s="36"/>
      <c r="F155" s="44"/>
      <c r="G155" s="44"/>
      <c r="H155" s="44"/>
      <c r="I155" s="44"/>
      <c r="J155" s="44"/>
      <c r="K155" s="44"/>
      <c r="L155" s="44"/>
      <c r="M155" s="44"/>
      <c r="N155" s="44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3.5" customHeight="1">
      <c r="A156" s="35"/>
      <c r="B156" s="44"/>
      <c r="C156" s="44"/>
      <c r="D156" s="44"/>
      <c r="E156" s="36"/>
      <c r="F156" s="44"/>
      <c r="G156" s="44"/>
      <c r="H156" s="44"/>
      <c r="I156" s="44"/>
      <c r="J156" s="44"/>
      <c r="K156" s="44"/>
      <c r="L156" s="44"/>
      <c r="M156" s="44"/>
      <c r="N156" s="44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3.5" customHeight="1">
      <c r="A157" s="35"/>
      <c r="B157" s="44"/>
      <c r="C157" s="44"/>
      <c r="D157" s="44"/>
      <c r="E157" s="36"/>
      <c r="F157" s="44"/>
      <c r="G157" s="44"/>
      <c r="H157" s="44"/>
      <c r="I157" s="44"/>
      <c r="J157" s="44"/>
      <c r="K157" s="44"/>
      <c r="L157" s="44"/>
      <c r="M157" s="44"/>
      <c r="N157" s="44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3.5" customHeight="1">
      <c r="A158" s="35"/>
      <c r="B158" s="44"/>
      <c r="C158" s="44"/>
      <c r="D158" s="44"/>
      <c r="E158" s="36"/>
      <c r="F158" s="44"/>
      <c r="G158" s="44"/>
      <c r="H158" s="44"/>
      <c r="I158" s="44"/>
      <c r="J158" s="44"/>
      <c r="K158" s="44"/>
      <c r="L158" s="44"/>
      <c r="M158" s="44"/>
      <c r="N158" s="44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3.5" customHeight="1">
      <c r="A159" s="35"/>
      <c r="B159" s="44"/>
      <c r="C159" s="44"/>
      <c r="D159" s="44"/>
      <c r="E159" s="36"/>
      <c r="F159" s="44"/>
      <c r="G159" s="44"/>
      <c r="H159" s="44"/>
      <c r="I159" s="44"/>
      <c r="J159" s="44"/>
      <c r="K159" s="44"/>
      <c r="L159" s="44"/>
      <c r="M159" s="44"/>
      <c r="N159" s="44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3.5" customHeight="1">
      <c r="A160" s="35"/>
      <c r="B160" s="44"/>
      <c r="C160" s="44"/>
      <c r="D160" s="44"/>
      <c r="E160" s="36"/>
      <c r="F160" s="44"/>
      <c r="G160" s="44"/>
      <c r="H160" s="44"/>
      <c r="I160" s="44"/>
      <c r="J160" s="44"/>
      <c r="K160" s="44"/>
      <c r="L160" s="44"/>
      <c r="M160" s="44"/>
      <c r="N160" s="44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3.5" customHeight="1">
      <c r="A161" s="35"/>
      <c r="B161" s="44"/>
      <c r="C161" s="44"/>
      <c r="D161" s="44"/>
      <c r="E161" s="36"/>
      <c r="F161" s="44"/>
      <c r="G161" s="44"/>
      <c r="H161" s="44"/>
      <c r="I161" s="44"/>
      <c r="J161" s="44"/>
      <c r="K161" s="44"/>
      <c r="L161" s="44"/>
      <c r="M161" s="44"/>
      <c r="N161" s="44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3.5" customHeight="1">
      <c r="A162" s="35"/>
      <c r="B162" s="44"/>
      <c r="C162" s="44"/>
      <c r="D162" s="44"/>
      <c r="E162" s="36"/>
      <c r="F162" s="44"/>
      <c r="G162" s="44"/>
      <c r="H162" s="44"/>
      <c r="I162" s="44"/>
      <c r="J162" s="44"/>
      <c r="K162" s="44"/>
      <c r="L162" s="44"/>
      <c r="M162" s="44"/>
      <c r="N162" s="44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3.5" customHeight="1">
      <c r="A163" s="35"/>
      <c r="B163" s="44"/>
      <c r="C163" s="44"/>
      <c r="D163" s="44"/>
      <c r="E163" s="36"/>
      <c r="F163" s="44"/>
      <c r="G163" s="44"/>
      <c r="H163" s="44"/>
      <c r="I163" s="44"/>
      <c r="J163" s="44"/>
      <c r="K163" s="44"/>
      <c r="L163" s="44"/>
      <c r="M163" s="44"/>
      <c r="N163" s="44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3.5" customHeight="1">
      <c r="A164" s="35"/>
      <c r="B164" s="44"/>
      <c r="C164" s="44"/>
      <c r="D164" s="44"/>
      <c r="E164" s="36"/>
      <c r="F164" s="44"/>
      <c r="G164" s="44"/>
      <c r="H164" s="44"/>
      <c r="I164" s="44"/>
      <c r="J164" s="44"/>
      <c r="K164" s="44"/>
      <c r="L164" s="44"/>
      <c r="M164" s="44"/>
      <c r="N164" s="44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3.5" customHeight="1">
      <c r="A165" s="35"/>
      <c r="B165" s="44"/>
      <c r="C165" s="44"/>
      <c r="D165" s="44"/>
      <c r="E165" s="36"/>
      <c r="F165" s="44"/>
      <c r="G165" s="44"/>
      <c r="H165" s="44"/>
      <c r="I165" s="44"/>
      <c r="J165" s="44"/>
      <c r="K165" s="44"/>
      <c r="L165" s="44"/>
      <c r="M165" s="44"/>
      <c r="N165" s="44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3.5" customHeight="1">
      <c r="A166" s="35"/>
      <c r="B166" s="44"/>
      <c r="C166" s="44"/>
      <c r="D166" s="44"/>
      <c r="E166" s="36"/>
      <c r="F166" s="44"/>
      <c r="G166" s="44"/>
      <c r="H166" s="44"/>
      <c r="I166" s="44"/>
      <c r="J166" s="44"/>
      <c r="K166" s="44"/>
      <c r="L166" s="44"/>
      <c r="M166" s="44"/>
      <c r="N166" s="44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3.5" customHeight="1">
      <c r="A167" s="35"/>
      <c r="B167" s="44"/>
      <c r="C167" s="44"/>
      <c r="D167" s="44"/>
      <c r="E167" s="36"/>
      <c r="F167" s="44"/>
      <c r="G167" s="44"/>
      <c r="H167" s="44"/>
      <c r="I167" s="44"/>
      <c r="J167" s="44"/>
      <c r="K167" s="44"/>
      <c r="L167" s="44"/>
      <c r="M167" s="44"/>
      <c r="N167" s="44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3.5" customHeight="1">
      <c r="A168" s="35"/>
      <c r="B168" s="44"/>
      <c r="C168" s="44"/>
      <c r="D168" s="44"/>
      <c r="E168" s="36"/>
      <c r="F168" s="44"/>
      <c r="G168" s="44"/>
      <c r="H168" s="44"/>
      <c r="I168" s="44"/>
      <c r="J168" s="44"/>
      <c r="K168" s="44"/>
      <c r="L168" s="44"/>
      <c r="M168" s="44"/>
      <c r="N168" s="44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3.5" customHeight="1">
      <c r="A169" s="35"/>
      <c r="B169" s="44"/>
      <c r="C169" s="44"/>
      <c r="D169" s="44"/>
      <c r="E169" s="36"/>
      <c r="F169" s="44"/>
      <c r="G169" s="44"/>
      <c r="H169" s="44"/>
      <c r="I169" s="44"/>
      <c r="J169" s="44"/>
      <c r="K169" s="44"/>
      <c r="L169" s="44"/>
      <c r="M169" s="44"/>
      <c r="N169" s="44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3.5" customHeight="1">
      <c r="A170" s="35"/>
      <c r="B170" s="44"/>
      <c r="C170" s="44"/>
      <c r="D170" s="44"/>
      <c r="E170" s="36"/>
      <c r="F170" s="44"/>
      <c r="G170" s="44"/>
      <c r="H170" s="44"/>
      <c r="I170" s="44"/>
      <c r="J170" s="44"/>
      <c r="K170" s="44"/>
      <c r="L170" s="44"/>
      <c r="M170" s="44"/>
      <c r="N170" s="44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3.5" customHeight="1">
      <c r="A171" s="35"/>
      <c r="B171" s="44"/>
      <c r="C171" s="44"/>
      <c r="D171" s="44"/>
      <c r="E171" s="36"/>
      <c r="F171" s="44"/>
      <c r="G171" s="44"/>
      <c r="H171" s="44"/>
      <c r="I171" s="44"/>
      <c r="J171" s="44"/>
      <c r="K171" s="44"/>
      <c r="L171" s="44"/>
      <c r="M171" s="44"/>
      <c r="N171" s="44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3.5" customHeight="1">
      <c r="A172" s="35"/>
      <c r="B172" s="44"/>
      <c r="C172" s="44"/>
      <c r="D172" s="44"/>
      <c r="E172" s="36"/>
      <c r="F172" s="44"/>
      <c r="G172" s="44"/>
      <c r="H172" s="44"/>
      <c r="I172" s="44"/>
      <c r="J172" s="44"/>
      <c r="K172" s="44"/>
      <c r="L172" s="44"/>
      <c r="M172" s="44"/>
      <c r="N172" s="44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3.5" customHeight="1">
      <c r="A173" s="35"/>
      <c r="B173" s="44"/>
      <c r="C173" s="44"/>
      <c r="D173" s="44"/>
      <c r="E173" s="36"/>
      <c r="F173" s="44"/>
      <c r="G173" s="44"/>
      <c r="H173" s="44"/>
      <c r="I173" s="44"/>
      <c r="J173" s="44"/>
      <c r="K173" s="44"/>
      <c r="L173" s="44"/>
      <c r="M173" s="44"/>
      <c r="N173" s="44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3.5" customHeight="1">
      <c r="A174" s="35"/>
      <c r="B174" s="44"/>
      <c r="C174" s="44"/>
      <c r="D174" s="44"/>
      <c r="E174" s="36"/>
      <c r="F174" s="44"/>
      <c r="G174" s="44"/>
      <c r="H174" s="44"/>
      <c r="I174" s="44"/>
      <c r="J174" s="44"/>
      <c r="K174" s="44"/>
      <c r="L174" s="44"/>
      <c r="M174" s="44"/>
      <c r="N174" s="44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3.5" customHeight="1">
      <c r="A175" s="35"/>
      <c r="B175" s="44"/>
      <c r="C175" s="44"/>
      <c r="D175" s="44"/>
      <c r="E175" s="36"/>
      <c r="F175" s="44"/>
      <c r="G175" s="44"/>
      <c r="H175" s="44"/>
      <c r="I175" s="44"/>
      <c r="J175" s="44"/>
      <c r="K175" s="44"/>
      <c r="L175" s="44"/>
      <c r="M175" s="44"/>
      <c r="N175" s="44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3.5" customHeight="1">
      <c r="A176" s="35"/>
      <c r="B176" s="44"/>
      <c r="C176" s="44"/>
      <c r="D176" s="44"/>
      <c r="E176" s="36"/>
      <c r="F176" s="44"/>
      <c r="G176" s="44"/>
      <c r="H176" s="44"/>
      <c r="I176" s="44"/>
      <c r="J176" s="44"/>
      <c r="K176" s="44"/>
      <c r="L176" s="44"/>
      <c r="M176" s="44"/>
      <c r="N176" s="44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3.5" customHeight="1">
      <c r="A177" s="35"/>
      <c r="B177" s="44"/>
      <c r="C177" s="44"/>
      <c r="D177" s="44"/>
      <c r="E177" s="36"/>
      <c r="F177" s="44"/>
      <c r="G177" s="44"/>
      <c r="H177" s="44"/>
      <c r="I177" s="44"/>
      <c r="J177" s="44"/>
      <c r="K177" s="44"/>
      <c r="L177" s="44"/>
      <c r="M177" s="44"/>
      <c r="N177" s="44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3.5" customHeight="1">
      <c r="A178" s="35"/>
      <c r="B178" s="44"/>
      <c r="C178" s="44"/>
      <c r="D178" s="44"/>
      <c r="E178" s="36"/>
      <c r="F178" s="44"/>
      <c r="G178" s="44"/>
      <c r="H178" s="44"/>
      <c r="I178" s="44"/>
      <c r="J178" s="44"/>
      <c r="K178" s="44"/>
      <c r="L178" s="44"/>
      <c r="M178" s="44"/>
      <c r="N178" s="44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3.5" customHeight="1">
      <c r="A179" s="35"/>
      <c r="B179" s="44"/>
      <c r="C179" s="44"/>
      <c r="D179" s="44"/>
      <c r="E179" s="36"/>
      <c r="F179" s="44"/>
      <c r="G179" s="44"/>
      <c r="H179" s="44"/>
      <c r="I179" s="44"/>
      <c r="J179" s="44"/>
      <c r="K179" s="44"/>
      <c r="L179" s="44"/>
      <c r="M179" s="44"/>
      <c r="N179" s="44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3.5" customHeight="1">
      <c r="A180" s="35"/>
      <c r="B180" s="44"/>
      <c r="C180" s="44"/>
      <c r="D180" s="44"/>
      <c r="E180" s="36"/>
      <c r="F180" s="44"/>
      <c r="G180" s="44"/>
      <c r="H180" s="44"/>
      <c r="I180" s="44"/>
      <c r="J180" s="44"/>
      <c r="K180" s="44"/>
      <c r="L180" s="44"/>
      <c r="M180" s="44"/>
      <c r="N180" s="44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3.5" customHeight="1">
      <c r="A181" s="35"/>
      <c r="B181" s="44"/>
      <c r="C181" s="44"/>
      <c r="D181" s="44"/>
      <c r="E181" s="36"/>
      <c r="F181" s="44"/>
      <c r="G181" s="44"/>
      <c r="H181" s="44"/>
      <c r="I181" s="44"/>
      <c r="J181" s="44"/>
      <c r="K181" s="44"/>
      <c r="L181" s="44"/>
      <c r="M181" s="44"/>
      <c r="N181" s="44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3.5" customHeight="1">
      <c r="A182" s="35"/>
      <c r="B182" s="44"/>
      <c r="C182" s="44"/>
      <c r="D182" s="44"/>
      <c r="E182" s="36"/>
      <c r="F182" s="44"/>
      <c r="G182" s="44"/>
      <c r="H182" s="44"/>
      <c r="I182" s="44"/>
      <c r="J182" s="44"/>
      <c r="K182" s="44"/>
      <c r="L182" s="44"/>
      <c r="M182" s="44"/>
      <c r="N182" s="44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3.5" customHeight="1">
      <c r="A183" s="35"/>
      <c r="B183" s="44"/>
      <c r="C183" s="44"/>
      <c r="D183" s="44"/>
      <c r="E183" s="36"/>
      <c r="F183" s="44"/>
      <c r="G183" s="44"/>
      <c r="H183" s="44"/>
      <c r="I183" s="44"/>
      <c r="J183" s="44"/>
      <c r="K183" s="44"/>
      <c r="L183" s="44"/>
      <c r="M183" s="44"/>
      <c r="N183" s="44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3.5" customHeight="1">
      <c r="A184" s="35"/>
      <c r="B184" s="44"/>
      <c r="C184" s="44"/>
      <c r="D184" s="44"/>
      <c r="E184" s="36"/>
      <c r="F184" s="44"/>
      <c r="G184" s="44"/>
      <c r="H184" s="44"/>
      <c r="I184" s="44"/>
      <c r="J184" s="44"/>
      <c r="K184" s="44"/>
      <c r="L184" s="44"/>
      <c r="M184" s="44"/>
      <c r="N184" s="44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3.5" customHeight="1">
      <c r="A185" s="35"/>
      <c r="B185" s="44"/>
      <c r="C185" s="44"/>
      <c r="D185" s="44"/>
      <c r="E185" s="36"/>
      <c r="F185" s="44"/>
      <c r="G185" s="44"/>
      <c r="H185" s="44"/>
      <c r="I185" s="44"/>
      <c r="J185" s="44"/>
      <c r="K185" s="44"/>
      <c r="L185" s="44"/>
      <c r="M185" s="44"/>
      <c r="N185" s="44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3.5" customHeight="1">
      <c r="A186" s="35"/>
      <c r="B186" s="44"/>
      <c r="C186" s="44"/>
      <c r="D186" s="44"/>
      <c r="E186" s="36"/>
      <c r="F186" s="44"/>
      <c r="G186" s="44"/>
      <c r="H186" s="44"/>
      <c r="I186" s="44"/>
      <c r="J186" s="44"/>
      <c r="K186" s="44"/>
      <c r="L186" s="44"/>
      <c r="M186" s="44"/>
      <c r="N186" s="44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3.5" customHeight="1">
      <c r="A187" s="35"/>
      <c r="B187" s="44"/>
      <c r="C187" s="44"/>
      <c r="D187" s="44"/>
      <c r="E187" s="36"/>
      <c r="F187" s="44"/>
      <c r="G187" s="44"/>
      <c r="H187" s="44"/>
      <c r="I187" s="44"/>
      <c r="J187" s="44"/>
      <c r="K187" s="44"/>
      <c r="L187" s="44"/>
      <c r="M187" s="44"/>
      <c r="N187" s="44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3.5" customHeight="1">
      <c r="A188" s="35"/>
      <c r="B188" s="44"/>
      <c r="C188" s="44"/>
      <c r="D188" s="44"/>
      <c r="E188" s="36"/>
      <c r="F188" s="44"/>
      <c r="G188" s="44"/>
      <c r="H188" s="44"/>
      <c r="I188" s="44"/>
      <c r="J188" s="44"/>
      <c r="K188" s="44"/>
      <c r="L188" s="44"/>
      <c r="M188" s="44"/>
      <c r="N188" s="44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3.5" customHeight="1">
      <c r="A189" s="35"/>
      <c r="B189" s="44"/>
      <c r="C189" s="44"/>
      <c r="D189" s="44"/>
      <c r="E189" s="36"/>
      <c r="F189" s="44"/>
      <c r="G189" s="44"/>
      <c r="H189" s="44"/>
      <c r="I189" s="44"/>
      <c r="J189" s="44"/>
      <c r="K189" s="44"/>
      <c r="L189" s="44"/>
      <c r="M189" s="44"/>
      <c r="N189" s="44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3.5" customHeight="1">
      <c r="A190" s="35"/>
      <c r="B190" s="44"/>
      <c r="C190" s="44"/>
      <c r="D190" s="44"/>
      <c r="E190" s="36"/>
      <c r="F190" s="44"/>
      <c r="G190" s="44"/>
      <c r="H190" s="44"/>
      <c r="I190" s="44"/>
      <c r="J190" s="44"/>
      <c r="K190" s="44"/>
      <c r="L190" s="44"/>
      <c r="M190" s="44"/>
      <c r="N190" s="44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3.5" customHeight="1">
      <c r="A191" s="35"/>
      <c r="B191" s="44"/>
      <c r="C191" s="44"/>
      <c r="D191" s="44"/>
      <c r="E191" s="36"/>
      <c r="F191" s="44"/>
      <c r="G191" s="44"/>
      <c r="H191" s="44"/>
      <c r="I191" s="44"/>
      <c r="J191" s="44"/>
      <c r="K191" s="44"/>
      <c r="L191" s="44"/>
      <c r="M191" s="44"/>
      <c r="N191" s="44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3.5" customHeight="1">
      <c r="A192" s="35"/>
      <c r="B192" s="44"/>
      <c r="C192" s="44"/>
      <c r="D192" s="44"/>
      <c r="E192" s="36"/>
      <c r="F192" s="44"/>
      <c r="G192" s="44"/>
      <c r="H192" s="44"/>
      <c r="I192" s="44"/>
      <c r="J192" s="44"/>
      <c r="K192" s="44"/>
      <c r="L192" s="44"/>
      <c r="M192" s="44"/>
      <c r="N192" s="44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3.5" customHeight="1">
      <c r="A193" s="35"/>
      <c r="B193" s="44"/>
      <c r="C193" s="44"/>
      <c r="D193" s="44"/>
      <c r="E193" s="36"/>
      <c r="F193" s="44"/>
      <c r="G193" s="44"/>
      <c r="H193" s="44"/>
      <c r="I193" s="44"/>
      <c r="J193" s="44"/>
      <c r="K193" s="44"/>
      <c r="L193" s="44"/>
      <c r="M193" s="44"/>
      <c r="N193" s="44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3.5" customHeight="1">
      <c r="A194" s="35"/>
      <c r="B194" s="44"/>
      <c r="C194" s="44"/>
      <c r="D194" s="44"/>
      <c r="E194" s="36"/>
      <c r="F194" s="44"/>
      <c r="G194" s="44"/>
      <c r="H194" s="44"/>
      <c r="I194" s="44"/>
      <c r="J194" s="44"/>
      <c r="K194" s="44"/>
      <c r="L194" s="44"/>
      <c r="M194" s="44"/>
      <c r="N194" s="44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3.5" customHeight="1">
      <c r="A195" s="35"/>
      <c r="B195" s="44"/>
      <c r="C195" s="44"/>
      <c r="D195" s="44"/>
      <c r="E195" s="36"/>
      <c r="F195" s="44"/>
      <c r="G195" s="44"/>
      <c r="H195" s="44"/>
      <c r="I195" s="44"/>
      <c r="J195" s="44"/>
      <c r="K195" s="44"/>
      <c r="L195" s="44"/>
      <c r="M195" s="44"/>
      <c r="N195" s="44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3.5" customHeight="1">
      <c r="A196" s="35"/>
      <c r="B196" s="44"/>
      <c r="C196" s="44"/>
      <c r="D196" s="44"/>
      <c r="E196" s="36"/>
      <c r="F196" s="44"/>
      <c r="G196" s="44"/>
      <c r="H196" s="44"/>
      <c r="I196" s="44"/>
      <c r="J196" s="44"/>
      <c r="K196" s="44"/>
      <c r="L196" s="44"/>
      <c r="M196" s="44"/>
      <c r="N196" s="44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3.5" customHeight="1">
      <c r="A197" s="35"/>
      <c r="B197" s="44"/>
      <c r="C197" s="44"/>
      <c r="D197" s="44"/>
      <c r="E197" s="36"/>
      <c r="F197" s="44"/>
      <c r="G197" s="44"/>
      <c r="H197" s="44"/>
      <c r="I197" s="44"/>
      <c r="J197" s="44"/>
      <c r="K197" s="44"/>
      <c r="L197" s="44"/>
      <c r="M197" s="44"/>
      <c r="N197" s="44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3.5" customHeight="1">
      <c r="A198" s="35"/>
      <c r="B198" s="44"/>
      <c r="C198" s="44"/>
      <c r="D198" s="44"/>
      <c r="E198" s="36"/>
      <c r="F198" s="44"/>
      <c r="G198" s="44"/>
      <c r="H198" s="44"/>
      <c r="I198" s="44"/>
      <c r="J198" s="44"/>
      <c r="K198" s="44"/>
      <c r="L198" s="44"/>
      <c r="M198" s="44"/>
      <c r="N198" s="44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3.5" customHeight="1">
      <c r="A199" s="35"/>
      <c r="B199" s="44"/>
      <c r="C199" s="44"/>
      <c r="D199" s="44"/>
      <c r="E199" s="36"/>
      <c r="F199" s="44"/>
      <c r="G199" s="44"/>
      <c r="H199" s="44"/>
      <c r="I199" s="44"/>
      <c r="J199" s="44"/>
      <c r="K199" s="44"/>
      <c r="L199" s="44"/>
      <c r="M199" s="44"/>
      <c r="N199" s="44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3.5" customHeight="1">
      <c r="A200" s="35"/>
      <c r="B200" s="44"/>
      <c r="C200" s="44"/>
      <c r="D200" s="44"/>
      <c r="E200" s="36"/>
      <c r="F200" s="44"/>
      <c r="G200" s="44"/>
      <c r="H200" s="44"/>
      <c r="I200" s="44"/>
      <c r="J200" s="44"/>
      <c r="K200" s="44"/>
      <c r="L200" s="44"/>
      <c r="M200" s="44"/>
      <c r="N200" s="44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3.5" customHeight="1">
      <c r="A201" s="35"/>
      <c r="B201" s="44"/>
      <c r="C201" s="44"/>
      <c r="D201" s="44"/>
      <c r="E201" s="36"/>
      <c r="F201" s="44"/>
      <c r="G201" s="44"/>
      <c r="H201" s="44"/>
      <c r="I201" s="44"/>
      <c r="J201" s="44"/>
      <c r="K201" s="44"/>
      <c r="L201" s="44"/>
      <c r="M201" s="44"/>
      <c r="N201" s="44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3.5" customHeight="1">
      <c r="A202" s="35"/>
      <c r="B202" s="44"/>
      <c r="C202" s="44"/>
      <c r="D202" s="44"/>
      <c r="E202" s="36"/>
      <c r="F202" s="44"/>
      <c r="G202" s="44"/>
      <c r="H202" s="44"/>
      <c r="I202" s="44"/>
      <c r="J202" s="44"/>
      <c r="K202" s="44"/>
      <c r="L202" s="44"/>
      <c r="M202" s="44"/>
      <c r="N202" s="44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3.5" customHeight="1">
      <c r="A203" s="35"/>
      <c r="B203" s="44"/>
      <c r="C203" s="44"/>
      <c r="D203" s="44"/>
      <c r="E203" s="36"/>
      <c r="F203" s="44"/>
      <c r="G203" s="44"/>
      <c r="H203" s="44"/>
      <c r="I203" s="44"/>
      <c r="J203" s="44"/>
      <c r="K203" s="44"/>
      <c r="L203" s="44"/>
      <c r="M203" s="44"/>
      <c r="N203" s="44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3.5" customHeight="1">
      <c r="A204" s="35"/>
      <c r="B204" s="44"/>
      <c r="C204" s="44"/>
      <c r="D204" s="44"/>
      <c r="E204" s="36"/>
      <c r="F204" s="44"/>
      <c r="G204" s="44"/>
      <c r="H204" s="44"/>
      <c r="I204" s="44"/>
      <c r="J204" s="44"/>
      <c r="K204" s="44"/>
      <c r="L204" s="44"/>
      <c r="M204" s="44"/>
      <c r="N204" s="44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3.5" customHeight="1">
      <c r="A205" s="35"/>
      <c r="B205" s="44"/>
      <c r="C205" s="44"/>
      <c r="D205" s="44"/>
      <c r="E205" s="36"/>
      <c r="F205" s="44"/>
      <c r="G205" s="44"/>
      <c r="H205" s="44"/>
      <c r="I205" s="44"/>
      <c r="J205" s="44"/>
      <c r="K205" s="44"/>
      <c r="L205" s="44"/>
      <c r="M205" s="44"/>
      <c r="N205" s="44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3.5" customHeight="1">
      <c r="A206" s="35"/>
      <c r="B206" s="44"/>
      <c r="C206" s="44"/>
      <c r="D206" s="44"/>
      <c r="E206" s="36"/>
      <c r="F206" s="44"/>
      <c r="G206" s="44"/>
      <c r="H206" s="44"/>
      <c r="I206" s="44"/>
      <c r="J206" s="44"/>
      <c r="K206" s="44"/>
      <c r="L206" s="44"/>
      <c r="M206" s="44"/>
      <c r="N206" s="44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3.5" customHeight="1">
      <c r="A207" s="35"/>
      <c r="B207" s="44"/>
      <c r="C207" s="44"/>
      <c r="D207" s="44"/>
      <c r="E207" s="36"/>
      <c r="F207" s="44"/>
      <c r="G207" s="44"/>
      <c r="H207" s="44"/>
      <c r="I207" s="44"/>
      <c r="J207" s="44"/>
      <c r="K207" s="44"/>
      <c r="L207" s="44"/>
      <c r="M207" s="44"/>
      <c r="N207" s="44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3.5" customHeight="1">
      <c r="A208" s="35"/>
      <c r="B208" s="44"/>
      <c r="C208" s="44"/>
      <c r="D208" s="44"/>
      <c r="E208" s="36"/>
      <c r="F208" s="44"/>
      <c r="G208" s="44"/>
      <c r="H208" s="44"/>
      <c r="I208" s="44"/>
      <c r="J208" s="44"/>
      <c r="K208" s="44"/>
      <c r="L208" s="44"/>
      <c r="M208" s="44"/>
      <c r="N208" s="44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3.5" customHeight="1">
      <c r="A209" s="35"/>
      <c r="B209" s="44"/>
      <c r="C209" s="44"/>
      <c r="D209" s="44"/>
      <c r="E209" s="36"/>
      <c r="F209" s="44"/>
      <c r="G209" s="44"/>
      <c r="H209" s="44"/>
      <c r="I209" s="44"/>
      <c r="J209" s="44"/>
      <c r="K209" s="44"/>
      <c r="L209" s="44"/>
      <c r="M209" s="44"/>
      <c r="N209" s="44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3.5" customHeight="1">
      <c r="A210" s="35"/>
      <c r="B210" s="44"/>
      <c r="C210" s="44"/>
      <c r="D210" s="44"/>
      <c r="E210" s="36"/>
      <c r="F210" s="44"/>
      <c r="G210" s="44"/>
      <c r="H210" s="44"/>
      <c r="I210" s="44"/>
      <c r="J210" s="44"/>
      <c r="K210" s="44"/>
      <c r="L210" s="44"/>
      <c r="M210" s="44"/>
      <c r="N210" s="44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3.5" customHeight="1">
      <c r="A211" s="35"/>
      <c r="B211" s="44"/>
      <c r="C211" s="44"/>
      <c r="D211" s="44"/>
      <c r="E211" s="36"/>
      <c r="F211" s="44"/>
      <c r="G211" s="44"/>
      <c r="H211" s="44"/>
      <c r="I211" s="44"/>
      <c r="J211" s="44"/>
      <c r="K211" s="44"/>
      <c r="L211" s="44"/>
      <c r="M211" s="44"/>
      <c r="N211" s="44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3.5" customHeight="1">
      <c r="A212" s="35"/>
      <c r="B212" s="44"/>
      <c r="C212" s="44"/>
      <c r="D212" s="44"/>
      <c r="E212" s="36"/>
      <c r="F212" s="44"/>
      <c r="G212" s="44"/>
      <c r="H212" s="44"/>
      <c r="I212" s="44"/>
      <c r="J212" s="44"/>
      <c r="K212" s="44"/>
      <c r="L212" s="44"/>
      <c r="M212" s="44"/>
      <c r="N212" s="44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3.5" customHeight="1">
      <c r="A213" s="35"/>
      <c r="B213" s="44"/>
      <c r="C213" s="44"/>
      <c r="D213" s="44"/>
      <c r="E213" s="36"/>
      <c r="F213" s="44"/>
      <c r="G213" s="44"/>
      <c r="H213" s="44"/>
      <c r="I213" s="44"/>
      <c r="J213" s="44"/>
      <c r="K213" s="44"/>
      <c r="L213" s="44"/>
      <c r="M213" s="44"/>
      <c r="N213" s="44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3.5" customHeight="1">
      <c r="A214" s="35"/>
      <c r="B214" s="44"/>
      <c r="C214" s="44"/>
      <c r="D214" s="44"/>
      <c r="E214" s="36"/>
      <c r="F214" s="44"/>
      <c r="G214" s="44"/>
      <c r="H214" s="44"/>
      <c r="I214" s="44"/>
      <c r="J214" s="44"/>
      <c r="K214" s="44"/>
      <c r="L214" s="44"/>
      <c r="M214" s="44"/>
      <c r="N214" s="44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3.5" customHeight="1">
      <c r="A215" s="35"/>
      <c r="B215" s="44"/>
      <c r="C215" s="44"/>
      <c r="D215" s="44"/>
      <c r="E215" s="36"/>
      <c r="F215" s="44"/>
      <c r="G215" s="44"/>
      <c r="H215" s="44"/>
      <c r="I215" s="44"/>
      <c r="J215" s="44"/>
      <c r="K215" s="44"/>
      <c r="L215" s="44"/>
      <c r="M215" s="44"/>
      <c r="N215" s="44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3.5" customHeight="1">
      <c r="A216" s="35"/>
      <c r="B216" s="44"/>
      <c r="C216" s="44"/>
      <c r="D216" s="44"/>
      <c r="E216" s="36"/>
      <c r="F216" s="44"/>
      <c r="G216" s="44"/>
      <c r="H216" s="44"/>
      <c r="I216" s="44"/>
      <c r="J216" s="44"/>
      <c r="K216" s="44"/>
      <c r="L216" s="44"/>
      <c r="M216" s="44"/>
      <c r="N216" s="44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3.5" customHeight="1">
      <c r="A217" s="35"/>
      <c r="B217" s="44"/>
      <c r="C217" s="44"/>
      <c r="D217" s="44"/>
      <c r="E217" s="36"/>
      <c r="F217" s="44"/>
      <c r="G217" s="44"/>
      <c r="H217" s="44"/>
      <c r="I217" s="44"/>
      <c r="J217" s="44"/>
      <c r="K217" s="44"/>
      <c r="L217" s="44"/>
      <c r="M217" s="44"/>
      <c r="N217" s="44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3.5" customHeight="1">
      <c r="A218" s="35"/>
      <c r="B218" s="44"/>
      <c r="C218" s="44"/>
      <c r="D218" s="44"/>
      <c r="E218" s="36"/>
      <c r="F218" s="44"/>
      <c r="G218" s="44"/>
      <c r="H218" s="44"/>
      <c r="I218" s="44"/>
      <c r="J218" s="44"/>
      <c r="K218" s="44"/>
      <c r="L218" s="44"/>
      <c r="M218" s="44"/>
      <c r="N218" s="44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3.5" customHeight="1">
      <c r="A219" s="35"/>
      <c r="B219" s="44"/>
      <c r="C219" s="44"/>
      <c r="D219" s="44"/>
      <c r="E219" s="36"/>
      <c r="F219" s="44"/>
      <c r="G219" s="44"/>
      <c r="H219" s="44"/>
      <c r="I219" s="44"/>
      <c r="J219" s="44"/>
      <c r="K219" s="44"/>
      <c r="L219" s="44"/>
      <c r="M219" s="44"/>
      <c r="N219" s="44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3.5" customHeight="1">
      <c r="A220" s="35"/>
      <c r="B220" s="44"/>
      <c r="C220" s="44"/>
      <c r="D220" s="44"/>
      <c r="E220" s="36"/>
      <c r="F220" s="44"/>
      <c r="G220" s="44"/>
      <c r="H220" s="44"/>
      <c r="I220" s="44"/>
      <c r="J220" s="44"/>
      <c r="K220" s="44"/>
      <c r="L220" s="44"/>
      <c r="M220" s="44"/>
      <c r="N220" s="44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3.5" customHeight="1">
      <c r="A221" s="35"/>
      <c r="B221" s="44"/>
      <c r="C221" s="44"/>
      <c r="D221" s="44"/>
      <c r="E221" s="36"/>
      <c r="F221" s="44"/>
      <c r="G221" s="44"/>
      <c r="H221" s="44"/>
      <c r="I221" s="44"/>
      <c r="J221" s="44"/>
      <c r="K221" s="44"/>
      <c r="L221" s="44"/>
      <c r="M221" s="44"/>
      <c r="N221" s="44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3.5" customHeight="1">
      <c r="A222" s="35"/>
      <c r="B222" s="44"/>
      <c r="C222" s="44"/>
      <c r="D222" s="44"/>
      <c r="E222" s="36"/>
      <c r="F222" s="44"/>
      <c r="G222" s="44"/>
      <c r="H222" s="44"/>
      <c r="I222" s="44"/>
      <c r="J222" s="44"/>
      <c r="K222" s="44"/>
      <c r="L222" s="44"/>
      <c r="M222" s="44"/>
      <c r="N222" s="44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3.5" customHeight="1">
      <c r="A223" s="35"/>
      <c r="B223" s="44"/>
      <c r="C223" s="44"/>
      <c r="D223" s="44"/>
      <c r="E223" s="36"/>
      <c r="F223" s="44"/>
      <c r="G223" s="44"/>
      <c r="H223" s="44"/>
      <c r="I223" s="44"/>
      <c r="J223" s="44"/>
      <c r="K223" s="44"/>
      <c r="L223" s="44"/>
      <c r="M223" s="44"/>
      <c r="N223" s="44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3.5" customHeight="1">
      <c r="A224" s="35"/>
      <c r="B224" s="44"/>
      <c r="C224" s="44"/>
      <c r="D224" s="44"/>
      <c r="E224" s="36"/>
      <c r="F224" s="44"/>
      <c r="G224" s="44"/>
      <c r="H224" s="44"/>
      <c r="I224" s="44"/>
      <c r="J224" s="44"/>
      <c r="K224" s="44"/>
      <c r="L224" s="44"/>
      <c r="M224" s="44"/>
      <c r="N224" s="44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3.5" customHeight="1">
      <c r="A225" s="35"/>
      <c r="B225" s="44"/>
      <c r="C225" s="44"/>
      <c r="D225" s="44"/>
      <c r="E225" s="36"/>
      <c r="F225" s="44"/>
      <c r="G225" s="44"/>
      <c r="H225" s="44"/>
      <c r="I225" s="44"/>
      <c r="J225" s="44"/>
      <c r="K225" s="44"/>
      <c r="L225" s="44"/>
      <c r="M225" s="44"/>
      <c r="N225" s="44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3.5" customHeight="1">
      <c r="A226" s="35"/>
      <c r="B226" s="44"/>
      <c r="C226" s="44"/>
      <c r="D226" s="44"/>
      <c r="E226" s="36"/>
      <c r="F226" s="44"/>
      <c r="G226" s="44"/>
      <c r="H226" s="44"/>
      <c r="I226" s="44"/>
      <c r="J226" s="44"/>
      <c r="K226" s="44"/>
      <c r="L226" s="44"/>
      <c r="M226" s="44"/>
      <c r="N226" s="44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3.5" customHeight="1">
      <c r="A227" s="35"/>
      <c r="B227" s="44"/>
      <c r="C227" s="44"/>
      <c r="D227" s="44"/>
      <c r="E227" s="36"/>
      <c r="F227" s="44"/>
      <c r="G227" s="44"/>
      <c r="H227" s="44"/>
      <c r="I227" s="44"/>
      <c r="J227" s="44"/>
      <c r="K227" s="44"/>
      <c r="L227" s="44"/>
      <c r="M227" s="44"/>
      <c r="N227" s="44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3.5" customHeight="1">
      <c r="A228" s="35"/>
      <c r="B228" s="44"/>
      <c r="C228" s="44"/>
      <c r="D228" s="44"/>
      <c r="E228" s="36"/>
      <c r="F228" s="44"/>
      <c r="G228" s="44"/>
      <c r="H228" s="44"/>
      <c r="I228" s="44"/>
      <c r="J228" s="44"/>
      <c r="K228" s="44"/>
      <c r="L228" s="44"/>
      <c r="M228" s="44"/>
      <c r="N228" s="44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3.5" customHeight="1">
      <c r="A229" s="35"/>
      <c r="B229" s="44"/>
      <c r="C229" s="44"/>
      <c r="D229" s="44"/>
      <c r="E229" s="36"/>
      <c r="F229" s="44"/>
      <c r="G229" s="44"/>
      <c r="H229" s="44"/>
      <c r="I229" s="44"/>
      <c r="J229" s="44"/>
      <c r="K229" s="44"/>
      <c r="L229" s="44"/>
      <c r="M229" s="44"/>
      <c r="N229" s="44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3.5" customHeight="1">
      <c r="A230" s="35"/>
      <c r="B230" s="44"/>
      <c r="C230" s="44"/>
      <c r="D230" s="44"/>
      <c r="E230" s="36"/>
      <c r="F230" s="44"/>
      <c r="G230" s="44"/>
      <c r="H230" s="44"/>
      <c r="I230" s="44"/>
      <c r="J230" s="44"/>
      <c r="K230" s="44"/>
      <c r="L230" s="44"/>
      <c r="M230" s="44"/>
      <c r="N230" s="44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3.5" customHeight="1">
      <c r="A231" s="35"/>
      <c r="B231" s="44"/>
      <c r="C231" s="44"/>
      <c r="D231" s="44"/>
      <c r="E231" s="36"/>
      <c r="F231" s="44"/>
      <c r="G231" s="44"/>
      <c r="H231" s="44"/>
      <c r="I231" s="44"/>
      <c r="J231" s="44"/>
      <c r="K231" s="44"/>
      <c r="L231" s="44"/>
      <c r="M231" s="44"/>
      <c r="N231" s="44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3.5" customHeight="1">
      <c r="A232" s="35"/>
      <c r="B232" s="44"/>
      <c r="C232" s="44"/>
      <c r="D232" s="44"/>
      <c r="E232" s="36"/>
      <c r="F232" s="44"/>
      <c r="G232" s="44"/>
      <c r="H232" s="44"/>
      <c r="I232" s="44"/>
      <c r="J232" s="44"/>
      <c r="K232" s="44"/>
      <c r="L232" s="44"/>
      <c r="M232" s="44"/>
      <c r="N232" s="44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3.5" customHeight="1">
      <c r="A233" s="35"/>
      <c r="B233" s="44"/>
      <c r="C233" s="44"/>
      <c r="D233" s="44"/>
      <c r="E233" s="36"/>
      <c r="F233" s="44"/>
      <c r="G233" s="44"/>
      <c r="H233" s="44"/>
      <c r="I233" s="44"/>
      <c r="J233" s="44"/>
      <c r="K233" s="44"/>
      <c r="L233" s="44"/>
      <c r="M233" s="44"/>
      <c r="N233" s="44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3.5" customHeight="1">
      <c r="A234" s="35"/>
      <c r="B234" s="44"/>
      <c r="C234" s="44"/>
      <c r="D234" s="44"/>
      <c r="E234" s="36"/>
      <c r="F234" s="44"/>
      <c r="G234" s="44"/>
      <c r="H234" s="44"/>
      <c r="I234" s="44"/>
      <c r="J234" s="44"/>
      <c r="K234" s="44"/>
      <c r="L234" s="44"/>
      <c r="M234" s="44"/>
      <c r="N234" s="44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3.5" customHeight="1">
      <c r="A235" s="35"/>
      <c r="B235" s="44"/>
      <c r="C235" s="44"/>
      <c r="D235" s="44"/>
      <c r="E235" s="36"/>
      <c r="F235" s="44"/>
      <c r="G235" s="44"/>
      <c r="H235" s="44"/>
      <c r="I235" s="44"/>
      <c r="J235" s="44"/>
      <c r="K235" s="44"/>
      <c r="L235" s="44"/>
      <c r="M235" s="44"/>
      <c r="N235" s="44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3.5" customHeight="1">
      <c r="A236" s="35"/>
      <c r="B236" s="44"/>
      <c r="C236" s="44"/>
      <c r="D236" s="44"/>
      <c r="E236" s="36"/>
      <c r="F236" s="44"/>
      <c r="G236" s="44"/>
      <c r="H236" s="44"/>
      <c r="I236" s="44"/>
      <c r="J236" s="44"/>
      <c r="K236" s="44"/>
      <c r="L236" s="44"/>
      <c r="M236" s="44"/>
      <c r="N236" s="44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3.5" customHeight="1">
      <c r="A237" s="35"/>
      <c r="B237" s="44"/>
      <c r="C237" s="44"/>
      <c r="D237" s="44"/>
      <c r="E237" s="36"/>
      <c r="F237" s="44"/>
      <c r="G237" s="44"/>
      <c r="H237" s="44"/>
      <c r="I237" s="44"/>
      <c r="J237" s="44"/>
      <c r="K237" s="44"/>
      <c r="L237" s="44"/>
      <c r="M237" s="44"/>
      <c r="N237" s="44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3.5" customHeight="1">
      <c r="A238" s="35"/>
      <c r="B238" s="44"/>
      <c r="C238" s="44"/>
      <c r="D238" s="44"/>
      <c r="E238" s="36"/>
      <c r="F238" s="44"/>
      <c r="G238" s="44"/>
      <c r="H238" s="44"/>
      <c r="I238" s="44"/>
      <c r="J238" s="44"/>
      <c r="K238" s="44"/>
      <c r="L238" s="44"/>
      <c r="M238" s="44"/>
      <c r="N238" s="44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3.5" customHeight="1">
      <c r="A239" s="35"/>
      <c r="B239" s="44"/>
      <c r="C239" s="44"/>
      <c r="D239" s="44"/>
      <c r="E239" s="36"/>
      <c r="F239" s="44"/>
      <c r="G239" s="44"/>
      <c r="H239" s="44"/>
      <c r="I239" s="44"/>
      <c r="J239" s="44"/>
      <c r="K239" s="44"/>
      <c r="L239" s="44"/>
      <c r="M239" s="44"/>
      <c r="N239" s="44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3.5" customHeight="1">
      <c r="A240" s="35"/>
      <c r="B240" s="44"/>
      <c r="C240" s="44"/>
      <c r="D240" s="44"/>
      <c r="E240" s="36"/>
      <c r="F240" s="44"/>
      <c r="G240" s="44"/>
      <c r="H240" s="44"/>
      <c r="I240" s="44"/>
      <c r="J240" s="44"/>
      <c r="K240" s="44"/>
      <c r="L240" s="44"/>
      <c r="M240" s="44"/>
      <c r="N240" s="44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3.5" customHeight="1">
      <c r="A241" s="35"/>
      <c r="B241" s="44"/>
      <c r="C241" s="44"/>
      <c r="D241" s="44"/>
      <c r="E241" s="36"/>
      <c r="F241" s="44"/>
      <c r="G241" s="44"/>
      <c r="H241" s="44"/>
      <c r="I241" s="44"/>
      <c r="J241" s="44"/>
      <c r="K241" s="44"/>
      <c r="L241" s="44"/>
      <c r="M241" s="44"/>
      <c r="N241" s="44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3.5" customHeight="1">
      <c r="A242" s="35"/>
      <c r="B242" s="44"/>
      <c r="C242" s="44"/>
      <c r="D242" s="44"/>
      <c r="E242" s="36"/>
      <c r="F242" s="44"/>
      <c r="G242" s="44"/>
      <c r="H242" s="44"/>
      <c r="I242" s="44"/>
      <c r="J242" s="44"/>
      <c r="K242" s="44"/>
      <c r="L242" s="44"/>
      <c r="M242" s="44"/>
      <c r="N242" s="44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3.5" customHeight="1">
      <c r="A243" s="35"/>
      <c r="B243" s="44"/>
      <c r="C243" s="44"/>
      <c r="D243" s="44"/>
      <c r="E243" s="36"/>
      <c r="F243" s="44"/>
      <c r="G243" s="44"/>
      <c r="H243" s="44"/>
      <c r="I243" s="44"/>
      <c r="J243" s="44"/>
      <c r="K243" s="44"/>
      <c r="L243" s="44"/>
      <c r="M243" s="44"/>
      <c r="N243" s="44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3.5" customHeight="1">
      <c r="A244" s="35"/>
      <c r="B244" s="44"/>
      <c r="C244" s="44"/>
      <c r="D244" s="44"/>
      <c r="E244" s="36"/>
      <c r="F244" s="44"/>
      <c r="G244" s="44"/>
      <c r="H244" s="44"/>
      <c r="I244" s="44"/>
      <c r="J244" s="44"/>
      <c r="K244" s="44"/>
      <c r="L244" s="44"/>
      <c r="M244" s="44"/>
      <c r="N244" s="44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3.5" customHeight="1">
      <c r="A245" s="35"/>
      <c r="B245" s="44"/>
      <c r="C245" s="44"/>
      <c r="D245" s="44"/>
      <c r="E245" s="36"/>
      <c r="F245" s="44"/>
      <c r="G245" s="44"/>
      <c r="H245" s="44"/>
      <c r="I245" s="44"/>
      <c r="J245" s="44"/>
      <c r="K245" s="44"/>
      <c r="L245" s="44"/>
      <c r="M245" s="44"/>
      <c r="N245" s="44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3.5" customHeight="1">
      <c r="A246" s="35"/>
      <c r="B246" s="44"/>
      <c r="C246" s="44"/>
      <c r="D246" s="44"/>
      <c r="E246" s="36"/>
      <c r="F246" s="44"/>
      <c r="G246" s="44"/>
      <c r="H246" s="44"/>
      <c r="I246" s="44"/>
      <c r="J246" s="44"/>
      <c r="K246" s="44"/>
      <c r="L246" s="44"/>
      <c r="M246" s="44"/>
      <c r="N246" s="44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3.5" customHeight="1">
      <c r="A247" s="35"/>
      <c r="B247" s="44"/>
      <c r="C247" s="44"/>
      <c r="D247" s="44"/>
      <c r="E247" s="36"/>
      <c r="F247" s="44"/>
      <c r="G247" s="44"/>
      <c r="H247" s="44"/>
      <c r="I247" s="44"/>
      <c r="J247" s="44"/>
      <c r="K247" s="44"/>
      <c r="L247" s="44"/>
      <c r="M247" s="44"/>
      <c r="N247" s="44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3.5" customHeight="1">
      <c r="A248" s="35"/>
      <c r="B248" s="44"/>
      <c r="C248" s="44"/>
      <c r="D248" s="44"/>
      <c r="E248" s="36"/>
      <c r="F248" s="44"/>
      <c r="G248" s="44"/>
      <c r="H248" s="44"/>
      <c r="I248" s="44"/>
      <c r="J248" s="44"/>
      <c r="K248" s="44"/>
      <c r="L248" s="44"/>
      <c r="M248" s="44"/>
      <c r="N248" s="44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3.5" customHeight="1">
      <c r="A249" s="35"/>
      <c r="B249" s="44"/>
      <c r="C249" s="44"/>
      <c r="D249" s="44"/>
      <c r="E249" s="36"/>
      <c r="F249" s="44"/>
      <c r="G249" s="44"/>
      <c r="H249" s="44"/>
      <c r="I249" s="44"/>
      <c r="J249" s="44"/>
      <c r="K249" s="44"/>
      <c r="L249" s="44"/>
      <c r="M249" s="44"/>
      <c r="N249" s="44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3.5" customHeight="1">
      <c r="A250" s="35"/>
      <c r="B250" s="44"/>
      <c r="C250" s="44"/>
      <c r="D250" s="44"/>
      <c r="E250" s="36"/>
      <c r="F250" s="44"/>
      <c r="G250" s="44"/>
      <c r="H250" s="44"/>
      <c r="I250" s="44"/>
      <c r="J250" s="44"/>
      <c r="K250" s="44"/>
      <c r="L250" s="44"/>
      <c r="M250" s="44"/>
      <c r="N250" s="44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3.5" customHeight="1">
      <c r="A251" s="35"/>
      <c r="B251" s="44"/>
      <c r="C251" s="44"/>
      <c r="D251" s="44"/>
      <c r="E251" s="36"/>
      <c r="F251" s="44"/>
      <c r="G251" s="44"/>
      <c r="H251" s="44"/>
      <c r="I251" s="44"/>
      <c r="J251" s="44"/>
      <c r="K251" s="44"/>
      <c r="L251" s="44"/>
      <c r="M251" s="44"/>
      <c r="N251" s="44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3.5" customHeight="1">
      <c r="A252" s="35"/>
      <c r="B252" s="44"/>
      <c r="C252" s="44"/>
      <c r="D252" s="44"/>
      <c r="E252" s="36"/>
      <c r="F252" s="44"/>
      <c r="G252" s="44"/>
      <c r="H252" s="44"/>
      <c r="I252" s="44"/>
      <c r="J252" s="44"/>
      <c r="K252" s="44"/>
      <c r="L252" s="44"/>
      <c r="M252" s="44"/>
      <c r="N252" s="44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3.5" customHeight="1">
      <c r="A253" s="35"/>
      <c r="B253" s="44"/>
      <c r="C253" s="44"/>
      <c r="D253" s="44"/>
      <c r="E253" s="36"/>
      <c r="F253" s="44"/>
      <c r="G253" s="44"/>
      <c r="H253" s="44"/>
      <c r="I253" s="44"/>
      <c r="J253" s="44"/>
      <c r="K253" s="44"/>
      <c r="L253" s="44"/>
      <c r="M253" s="44"/>
      <c r="N253" s="44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3.5" customHeight="1">
      <c r="A254" s="35"/>
      <c r="B254" s="44"/>
      <c r="C254" s="44"/>
      <c r="D254" s="44"/>
      <c r="E254" s="36"/>
      <c r="F254" s="44"/>
      <c r="G254" s="44"/>
      <c r="H254" s="44"/>
      <c r="I254" s="44"/>
      <c r="J254" s="44"/>
      <c r="K254" s="44"/>
      <c r="L254" s="44"/>
      <c r="M254" s="44"/>
      <c r="N254" s="44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3.5" customHeight="1">
      <c r="A255" s="35"/>
      <c r="B255" s="44"/>
      <c r="C255" s="44"/>
      <c r="D255" s="44"/>
      <c r="E255" s="36"/>
      <c r="F255" s="44"/>
      <c r="G255" s="44"/>
      <c r="H255" s="44"/>
      <c r="I255" s="44"/>
      <c r="J255" s="44"/>
      <c r="K255" s="44"/>
      <c r="L255" s="44"/>
      <c r="M255" s="44"/>
      <c r="N255" s="44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3.5" customHeight="1">
      <c r="A256" s="35"/>
      <c r="B256" s="44"/>
      <c r="C256" s="44"/>
      <c r="D256" s="44"/>
      <c r="E256" s="36"/>
      <c r="F256" s="44"/>
      <c r="G256" s="44"/>
      <c r="H256" s="44"/>
      <c r="I256" s="44"/>
      <c r="J256" s="44"/>
      <c r="K256" s="44"/>
      <c r="L256" s="44"/>
      <c r="M256" s="44"/>
      <c r="N256" s="44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3.5" customHeight="1">
      <c r="A257" s="35"/>
      <c r="B257" s="44"/>
      <c r="C257" s="44"/>
      <c r="D257" s="44"/>
      <c r="E257" s="36"/>
      <c r="F257" s="44"/>
      <c r="G257" s="44"/>
      <c r="H257" s="44"/>
      <c r="I257" s="44"/>
      <c r="J257" s="44"/>
      <c r="K257" s="44"/>
      <c r="L257" s="44"/>
      <c r="M257" s="44"/>
      <c r="N257" s="44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3.5" customHeight="1">
      <c r="A258" s="35"/>
      <c r="B258" s="44"/>
      <c r="C258" s="44"/>
      <c r="D258" s="44"/>
      <c r="E258" s="36"/>
      <c r="F258" s="44"/>
      <c r="G258" s="44"/>
      <c r="H258" s="44"/>
      <c r="I258" s="44"/>
      <c r="J258" s="44"/>
      <c r="K258" s="44"/>
      <c r="L258" s="44"/>
      <c r="M258" s="44"/>
      <c r="N258" s="44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3.5" customHeight="1">
      <c r="A259" s="35"/>
      <c r="B259" s="44"/>
      <c r="C259" s="44"/>
      <c r="D259" s="44"/>
      <c r="E259" s="36"/>
      <c r="F259" s="44"/>
      <c r="G259" s="44"/>
      <c r="H259" s="44"/>
      <c r="I259" s="44"/>
      <c r="J259" s="44"/>
      <c r="K259" s="44"/>
      <c r="L259" s="44"/>
      <c r="M259" s="44"/>
      <c r="N259" s="44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3.5" customHeight="1">
      <c r="A260" s="35"/>
      <c r="B260" s="44"/>
      <c r="C260" s="44"/>
      <c r="D260" s="44"/>
      <c r="E260" s="36"/>
      <c r="F260" s="44"/>
      <c r="G260" s="44"/>
      <c r="H260" s="44"/>
      <c r="I260" s="44"/>
      <c r="J260" s="44"/>
      <c r="K260" s="44"/>
      <c r="L260" s="44"/>
      <c r="M260" s="44"/>
      <c r="N260" s="44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3.5" customHeight="1">
      <c r="A261" s="35"/>
      <c r="B261" s="44"/>
      <c r="C261" s="44"/>
      <c r="D261" s="44"/>
      <c r="E261" s="36"/>
      <c r="F261" s="44"/>
      <c r="G261" s="44"/>
      <c r="H261" s="44"/>
      <c r="I261" s="44"/>
      <c r="J261" s="44"/>
      <c r="K261" s="44"/>
      <c r="L261" s="44"/>
      <c r="M261" s="44"/>
      <c r="N261" s="44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3.5" customHeight="1">
      <c r="A262" s="35"/>
      <c r="B262" s="44"/>
      <c r="C262" s="44"/>
      <c r="D262" s="44"/>
      <c r="E262" s="36"/>
      <c r="F262" s="44"/>
      <c r="G262" s="44"/>
      <c r="H262" s="44"/>
      <c r="I262" s="44"/>
      <c r="J262" s="44"/>
      <c r="K262" s="44"/>
      <c r="L262" s="44"/>
      <c r="M262" s="44"/>
      <c r="N262" s="44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3.5" customHeight="1">
      <c r="A263" s="35"/>
      <c r="B263" s="44"/>
      <c r="C263" s="44"/>
      <c r="D263" s="44"/>
      <c r="E263" s="36"/>
      <c r="F263" s="44"/>
      <c r="G263" s="44"/>
      <c r="H263" s="44"/>
      <c r="I263" s="44"/>
      <c r="J263" s="44"/>
      <c r="K263" s="44"/>
      <c r="L263" s="44"/>
      <c r="M263" s="44"/>
      <c r="N263" s="44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3.5" customHeight="1">
      <c r="A264" s="35"/>
      <c r="B264" s="44"/>
      <c r="C264" s="44"/>
      <c r="D264" s="44"/>
      <c r="E264" s="36"/>
      <c r="F264" s="44"/>
      <c r="G264" s="44"/>
      <c r="H264" s="44"/>
      <c r="I264" s="44"/>
      <c r="J264" s="44"/>
      <c r="K264" s="44"/>
      <c r="L264" s="44"/>
      <c r="M264" s="44"/>
      <c r="N264" s="44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3.5" customHeight="1">
      <c r="A265" s="35"/>
      <c r="B265" s="44"/>
      <c r="C265" s="44"/>
      <c r="D265" s="44"/>
      <c r="E265" s="36"/>
      <c r="F265" s="44"/>
      <c r="G265" s="44"/>
      <c r="H265" s="44"/>
      <c r="I265" s="44"/>
      <c r="J265" s="44"/>
      <c r="K265" s="44"/>
      <c r="L265" s="44"/>
      <c r="M265" s="44"/>
      <c r="N265" s="44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3.5" customHeight="1">
      <c r="A266" s="35"/>
      <c r="B266" s="44"/>
      <c r="C266" s="44"/>
      <c r="D266" s="44"/>
      <c r="E266" s="36"/>
      <c r="F266" s="44"/>
      <c r="G266" s="44"/>
      <c r="H266" s="44"/>
      <c r="I266" s="44"/>
      <c r="J266" s="44"/>
      <c r="K266" s="44"/>
      <c r="L266" s="44"/>
      <c r="M266" s="44"/>
      <c r="N266" s="44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3.5" customHeight="1">
      <c r="A267" s="35"/>
      <c r="B267" s="44"/>
      <c r="C267" s="44"/>
      <c r="D267" s="44"/>
      <c r="E267" s="36"/>
      <c r="F267" s="44"/>
      <c r="G267" s="44"/>
      <c r="H267" s="44"/>
      <c r="I267" s="44"/>
      <c r="J267" s="44"/>
      <c r="K267" s="44"/>
      <c r="L267" s="44"/>
      <c r="M267" s="44"/>
      <c r="N267" s="44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3.5" customHeight="1">
      <c r="A268" s="35"/>
      <c r="B268" s="44"/>
      <c r="C268" s="44"/>
      <c r="D268" s="44"/>
      <c r="E268" s="36"/>
      <c r="F268" s="44"/>
      <c r="G268" s="44"/>
      <c r="H268" s="44"/>
      <c r="I268" s="44"/>
      <c r="J268" s="44"/>
      <c r="K268" s="44"/>
      <c r="L268" s="44"/>
      <c r="M268" s="44"/>
      <c r="N268" s="44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3.5" customHeight="1">
      <c r="A269" s="35"/>
      <c r="B269" s="44"/>
      <c r="C269" s="44"/>
      <c r="D269" s="44"/>
      <c r="E269" s="36"/>
      <c r="F269" s="44"/>
      <c r="G269" s="44"/>
      <c r="H269" s="44"/>
      <c r="I269" s="44"/>
      <c r="J269" s="44"/>
      <c r="K269" s="44"/>
      <c r="L269" s="44"/>
      <c r="M269" s="44"/>
      <c r="N269" s="44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3.5" customHeight="1">
      <c r="A270" s="35"/>
      <c r="B270" s="44"/>
      <c r="C270" s="44"/>
      <c r="D270" s="44"/>
      <c r="E270" s="36"/>
      <c r="F270" s="44"/>
      <c r="G270" s="44"/>
      <c r="H270" s="44"/>
      <c r="I270" s="44"/>
      <c r="J270" s="44"/>
      <c r="K270" s="44"/>
      <c r="L270" s="44"/>
      <c r="M270" s="44"/>
      <c r="N270" s="44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3.5" customHeight="1">
      <c r="A271" s="35"/>
      <c r="B271" s="44"/>
      <c r="C271" s="44"/>
      <c r="D271" s="44"/>
      <c r="E271" s="36"/>
      <c r="F271" s="44"/>
      <c r="G271" s="44"/>
      <c r="H271" s="44"/>
      <c r="I271" s="44"/>
      <c r="J271" s="44"/>
      <c r="K271" s="44"/>
      <c r="L271" s="44"/>
      <c r="M271" s="44"/>
      <c r="N271" s="44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3.5" customHeight="1">
      <c r="A272" s="35"/>
      <c r="B272" s="44"/>
      <c r="C272" s="44"/>
      <c r="D272" s="44"/>
      <c r="E272" s="36"/>
      <c r="F272" s="44"/>
      <c r="G272" s="44"/>
      <c r="H272" s="44"/>
      <c r="I272" s="44"/>
      <c r="J272" s="44"/>
      <c r="K272" s="44"/>
      <c r="L272" s="44"/>
      <c r="M272" s="44"/>
      <c r="N272" s="44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3.5" customHeight="1">
      <c r="A273" s="35"/>
      <c r="B273" s="44"/>
      <c r="C273" s="44"/>
      <c r="D273" s="44"/>
      <c r="E273" s="36"/>
      <c r="F273" s="44"/>
      <c r="G273" s="44"/>
      <c r="H273" s="44"/>
      <c r="I273" s="44"/>
      <c r="J273" s="44"/>
      <c r="K273" s="44"/>
      <c r="L273" s="44"/>
      <c r="M273" s="44"/>
      <c r="N273" s="44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3.5" customHeight="1">
      <c r="A274" s="35"/>
      <c r="B274" s="44"/>
      <c r="C274" s="44"/>
      <c r="D274" s="44"/>
      <c r="E274" s="36"/>
      <c r="F274" s="44"/>
      <c r="G274" s="44"/>
      <c r="H274" s="44"/>
      <c r="I274" s="44"/>
      <c r="J274" s="44"/>
      <c r="K274" s="44"/>
      <c r="L274" s="44"/>
      <c r="M274" s="44"/>
      <c r="N274" s="44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3.5" customHeight="1">
      <c r="A275" s="35"/>
      <c r="B275" s="44"/>
      <c r="C275" s="44"/>
      <c r="D275" s="44"/>
      <c r="E275" s="36"/>
      <c r="F275" s="44"/>
      <c r="G275" s="44"/>
      <c r="H275" s="44"/>
      <c r="I275" s="44"/>
      <c r="J275" s="44"/>
      <c r="K275" s="44"/>
      <c r="L275" s="44"/>
      <c r="M275" s="44"/>
      <c r="N275" s="44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3.5" customHeight="1">
      <c r="A276" s="35"/>
      <c r="B276" s="44"/>
      <c r="C276" s="44"/>
      <c r="D276" s="44"/>
      <c r="E276" s="36"/>
      <c r="F276" s="44"/>
      <c r="G276" s="44"/>
      <c r="H276" s="44"/>
      <c r="I276" s="44"/>
      <c r="J276" s="44"/>
      <c r="K276" s="44"/>
      <c r="L276" s="44"/>
      <c r="M276" s="44"/>
      <c r="N276" s="44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3.5" customHeight="1">
      <c r="A277" s="35"/>
      <c r="B277" s="44"/>
      <c r="C277" s="44"/>
      <c r="D277" s="44"/>
      <c r="E277" s="36"/>
      <c r="F277" s="44"/>
      <c r="G277" s="44"/>
      <c r="H277" s="44"/>
      <c r="I277" s="44"/>
      <c r="J277" s="44"/>
      <c r="K277" s="44"/>
      <c r="L277" s="44"/>
      <c r="M277" s="44"/>
      <c r="N277" s="44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3.5" customHeight="1">
      <c r="A278" s="35"/>
      <c r="B278" s="44"/>
      <c r="C278" s="44"/>
      <c r="D278" s="44"/>
      <c r="E278" s="36"/>
      <c r="F278" s="44"/>
      <c r="G278" s="44"/>
      <c r="H278" s="44"/>
      <c r="I278" s="44"/>
      <c r="J278" s="44"/>
      <c r="K278" s="44"/>
      <c r="L278" s="44"/>
      <c r="M278" s="44"/>
      <c r="N278" s="44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3.5" customHeight="1">
      <c r="A279" s="35"/>
      <c r="B279" s="44"/>
      <c r="C279" s="44"/>
      <c r="D279" s="44"/>
      <c r="E279" s="36"/>
      <c r="F279" s="44"/>
      <c r="G279" s="44"/>
      <c r="H279" s="44"/>
      <c r="I279" s="44"/>
      <c r="J279" s="44"/>
      <c r="K279" s="44"/>
      <c r="L279" s="44"/>
      <c r="M279" s="44"/>
      <c r="N279" s="44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3.5" customHeight="1">
      <c r="A280" s="35"/>
      <c r="B280" s="44"/>
      <c r="C280" s="44"/>
      <c r="D280" s="44"/>
      <c r="E280" s="36"/>
      <c r="F280" s="44"/>
      <c r="G280" s="44"/>
      <c r="H280" s="44"/>
      <c r="I280" s="44"/>
      <c r="J280" s="44"/>
      <c r="K280" s="44"/>
      <c r="L280" s="44"/>
      <c r="M280" s="44"/>
      <c r="N280" s="44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3.5" customHeight="1">
      <c r="A281" s="35"/>
      <c r="B281" s="44"/>
      <c r="C281" s="44"/>
      <c r="D281" s="44"/>
      <c r="E281" s="36"/>
      <c r="F281" s="44"/>
      <c r="G281" s="44"/>
      <c r="H281" s="44"/>
      <c r="I281" s="44"/>
      <c r="J281" s="44"/>
      <c r="K281" s="44"/>
      <c r="L281" s="44"/>
      <c r="M281" s="44"/>
      <c r="N281" s="44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3.5" customHeight="1">
      <c r="A282" s="35"/>
      <c r="B282" s="44"/>
      <c r="C282" s="44"/>
      <c r="D282" s="44"/>
      <c r="E282" s="36"/>
      <c r="F282" s="44"/>
      <c r="G282" s="44"/>
      <c r="H282" s="44"/>
      <c r="I282" s="44"/>
      <c r="J282" s="44"/>
      <c r="K282" s="44"/>
      <c r="L282" s="44"/>
      <c r="M282" s="44"/>
      <c r="N282" s="44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3.5" customHeight="1">
      <c r="A283" s="35"/>
      <c r="B283" s="44"/>
      <c r="C283" s="44"/>
      <c r="D283" s="44"/>
      <c r="E283" s="36"/>
      <c r="F283" s="44"/>
      <c r="G283" s="44"/>
      <c r="H283" s="44"/>
      <c r="I283" s="44"/>
      <c r="J283" s="44"/>
      <c r="K283" s="44"/>
      <c r="L283" s="44"/>
      <c r="M283" s="44"/>
      <c r="N283" s="44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3.5" customHeight="1">
      <c r="A284" s="35"/>
      <c r="B284" s="44"/>
      <c r="C284" s="44"/>
      <c r="D284" s="44"/>
      <c r="E284" s="36"/>
      <c r="F284" s="44"/>
      <c r="G284" s="44"/>
      <c r="H284" s="44"/>
      <c r="I284" s="44"/>
      <c r="J284" s="44"/>
      <c r="K284" s="44"/>
      <c r="L284" s="44"/>
      <c r="M284" s="44"/>
      <c r="N284" s="44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3.5" customHeight="1">
      <c r="A285" s="35"/>
      <c r="B285" s="44"/>
      <c r="C285" s="44"/>
      <c r="D285" s="44"/>
      <c r="E285" s="36"/>
      <c r="F285" s="44"/>
      <c r="G285" s="44"/>
      <c r="H285" s="44"/>
      <c r="I285" s="44"/>
      <c r="J285" s="44"/>
      <c r="K285" s="44"/>
      <c r="L285" s="44"/>
      <c r="M285" s="44"/>
      <c r="N285" s="44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3.5" customHeight="1">
      <c r="A286" s="35"/>
      <c r="B286" s="44"/>
      <c r="C286" s="44"/>
      <c r="D286" s="44"/>
      <c r="E286" s="36"/>
      <c r="F286" s="44"/>
      <c r="G286" s="44"/>
      <c r="H286" s="44"/>
      <c r="I286" s="44"/>
      <c r="J286" s="44"/>
      <c r="K286" s="44"/>
      <c r="L286" s="44"/>
      <c r="M286" s="44"/>
      <c r="N286" s="44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3.5" customHeight="1">
      <c r="A287" s="35"/>
      <c r="B287" s="44"/>
      <c r="C287" s="44"/>
      <c r="D287" s="44"/>
      <c r="E287" s="36"/>
      <c r="F287" s="44"/>
      <c r="G287" s="44"/>
      <c r="H287" s="44"/>
      <c r="I287" s="44"/>
      <c r="J287" s="44"/>
      <c r="K287" s="44"/>
      <c r="L287" s="44"/>
      <c r="M287" s="44"/>
      <c r="N287" s="44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3.5" customHeight="1">
      <c r="A288" s="35"/>
      <c r="B288" s="44"/>
      <c r="C288" s="44"/>
      <c r="D288" s="44"/>
      <c r="E288" s="36"/>
      <c r="F288" s="44"/>
      <c r="G288" s="44"/>
      <c r="H288" s="44"/>
      <c r="I288" s="44"/>
      <c r="J288" s="44"/>
      <c r="K288" s="44"/>
      <c r="L288" s="44"/>
      <c r="M288" s="44"/>
      <c r="N288" s="44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3.5" customHeight="1">
      <c r="A289" s="35"/>
      <c r="B289" s="44"/>
      <c r="C289" s="44"/>
      <c r="D289" s="44"/>
      <c r="E289" s="36"/>
      <c r="F289" s="44"/>
      <c r="G289" s="44"/>
      <c r="H289" s="44"/>
      <c r="I289" s="44"/>
      <c r="J289" s="44"/>
      <c r="K289" s="44"/>
      <c r="L289" s="44"/>
      <c r="M289" s="44"/>
      <c r="N289" s="44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3.5" customHeight="1">
      <c r="A290" s="35"/>
      <c r="B290" s="44"/>
      <c r="C290" s="44"/>
      <c r="D290" s="44"/>
      <c r="E290" s="36"/>
      <c r="F290" s="44"/>
      <c r="G290" s="44"/>
      <c r="H290" s="44"/>
      <c r="I290" s="44"/>
      <c r="J290" s="44"/>
      <c r="K290" s="44"/>
      <c r="L290" s="44"/>
      <c r="M290" s="44"/>
      <c r="N290" s="44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3.5" customHeight="1">
      <c r="A291" s="35"/>
      <c r="B291" s="44"/>
      <c r="C291" s="44"/>
      <c r="D291" s="44"/>
      <c r="E291" s="36"/>
      <c r="F291" s="44"/>
      <c r="G291" s="44"/>
      <c r="H291" s="44"/>
      <c r="I291" s="44"/>
      <c r="J291" s="44"/>
      <c r="K291" s="44"/>
      <c r="L291" s="44"/>
      <c r="M291" s="44"/>
      <c r="N291" s="44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3.5" customHeight="1">
      <c r="A292" s="35"/>
      <c r="B292" s="44"/>
      <c r="C292" s="44"/>
      <c r="D292" s="44"/>
      <c r="E292" s="36"/>
      <c r="F292" s="44"/>
      <c r="G292" s="44"/>
      <c r="H292" s="44"/>
      <c r="I292" s="44"/>
      <c r="J292" s="44"/>
      <c r="K292" s="44"/>
      <c r="L292" s="44"/>
      <c r="M292" s="44"/>
      <c r="N292" s="44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3.5" customHeight="1">
      <c r="A293" s="35"/>
      <c r="B293" s="44"/>
      <c r="C293" s="44"/>
      <c r="D293" s="44"/>
      <c r="E293" s="36"/>
      <c r="F293" s="44"/>
      <c r="G293" s="44"/>
      <c r="H293" s="44"/>
      <c r="I293" s="44"/>
      <c r="J293" s="44"/>
      <c r="K293" s="44"/>
      <c r="L293" s="44"/>
      <c r="M293" s="44"/>
      <c r="N293" s="44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3.5" customHeight="1">
      <c r="A294" s="35"/>
      <c r="B294" s="44"/>
      <c r="C294" s="44"/>
      <c r="D294" s="44"/>
      <c r="E294" s="36"/>
      <c r="F294" s="44"/>
      <c r="G294" s="44"/>
      <c r="H294" s="44"/>
      <c r="I294" s="44"/>
      <c r="J294" s="44"/>
      <c r="K294" s="44"/>
      <c r="L294" s="44"/>
      <c r="M294" s="44"/>
      <c r="N294" s="44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3.5" customHeight="1">
      <c r="A295" s="35"/>
      <c r="B295" s="44"/>
      <c r="C295" s="44"/>
      <c r="D295" s="44"/>
      <c r="E295" s="36"/>
      <c r="F295" s="44"/>
      <c r="G295" s="44"/>
      <c r="H295" s="44"/>
      <c r="I295" s="44"/>
      <c r="J295" s="44"/>
      <c r="K295" s="44"/>
      <c r="L295" s="44"/>
      <c r="M295" s="44"/>
      <c r="N295" s="44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3.5" customHeight="1">
      <c r="A296" s="35"/>
      <c r="B296" s="44"/>
      <c r="C296" s="44"/>
      <c r="D296" s="44"/>
      <c r="E296" s="36"/>
      <c r="F296" s="44"/>
      <c r="G296" s="44"/>
      <c r="H296" s="44"/>
      <c r="I296" s="44"/>
      <c r="J296" s="44"/>
      <c r="K296" s="44"/>
      <c r="L296" s="44"/>
      <c r="M296" s="44"/>
      <c r="N296" s="44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3.5" customHeight="1">
      <c r="A297" s="35"/>
      <c r="B297" s="44"/>
      <c r="C297" s="44"/>
      <c r="D297" s="44"/>
      <c r="E297" s="36"/>
      <c r="F297" s="44"/>
      <c r="G297" s="44"/>
      <c r="H297" s="44"/>
      <c r="I297" s="44"/>
      <c r="J297" s="44"/>
      <c r="K297" s="44"/>
      <c r="L297" s="44"/>
      <c r="M297" s="44"/>
      <c r="N297" s="44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3.5" customHeight="1">
      <c r="A298" s="35"/>
      <c r="B298" s="44"/>
      <c r="C298" s="44"/>
      <c r="D298" s="44"/>
      <c r="E298" s="36"/>
      <c r="F298" s="44"/>
      <c r="G298" s="44"/>
      <c r="H298" s="44"/>
      <c r="I298" s="44"/>
      <c r="J298" s="44"/>
      <c r="K298" s="44"/>
      <c r="L298" s="44"/>
      <c r="M298" s="44"/>
      <c r="N298" s="44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3.5" customHeight="1">
      <c r="A299" s="35"/>
      <c r="B299" s="44"/>
      <c r="C299" s="44"/>
      <c r="D299" s="44"/>
      <c r="E299" s="36"/>
      <c r="F299" s="44"/>
      <c r="G299" s="44"/>
      <c r="H299" s="44"/>
      <c r="I299" s="44"/>
      <c r="J299" s="44"/>
      <c r="K299" s="44"/>
      <c r="L299" s="44"/>
      <c r="M299" s="44"/>
      <c r="N299" s="44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3.5" customHeight="1">
      <c r="A300" s="35"/>
      <c r="B300" s="44"/>
      <c r="C300" s="44"/>
      <c r="D300" s="44"/>
      <c r="E300" s="36"/>
      <c r="F300" s="44"/>
      <c r="G300" s="44"/>
      <c r="H300" s="44"/>
      <c r="I300" s="44"/>
      <c r="J300" s="44"/>
      <c r="K300" s="44"/>
      <c r="L300" s="44"/>
      <c r="M300" s="44"/>
      <c r="N300" s="44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3.5" customHeight="1">
      <c r="A301" s="35"/>
      <c r="B301" s="44"/>
      <c r="C301" s="44"/>
      <c r="D301" s="44"/>
      <c r="E301" s="36"/>
      <c r="F301" s="44"/>
      <c r="G301" s="44"/>
      <c r="H301" s="44"/>
      <c r="I301" s="44"/>
      <c r="J301" s="44"/>
      <c r="K301" s="44"/>
      <c r="L301" s="44"/>
      <c r="M301" s="44"/>
      <c r="N301" s="44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3.5" customHeight="1">
      <c r="A302" s="35"/>
      <c r="B302" s="44"/>
      <c r="C302" s="44"/>
      <c r="D302" s="44"/>
      <c r="E302" s="36"/>
      <c r="F302" s="44"/>
      <c r="G302" s="44"/>
      <c r="H302" s="44"/>
      <c r="I302" s="44"/>
      <c r="J302" s="44"/>
      <c r="K302" s="44"/>
      <c r="L302" s="44"/>
      <c r="M302" s="44"/>
      <c r="N302" s="44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3.5" customHeight="1">
      <c r="A303" s="35"/>
      <c r="B303" s="44"/>
      <c r="C303" s="44"/>
      <c r="D303" s="44"/>
      <c r="E303" s="36"/>
      <c r="F303" s="44"/>
      <c r="G303" s="44"/>
      <c r="H303" s="44"/>
      <c r="I303" s="44"/>
      <c r="J303" s="44"/>
      <c r="K303" s="44"/>
      <c r="L303" s="44"/>
      <c r="M303" s="44"/>
      <c r="N303" s="44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3.5" customHeight="1">
      <c r="A304" s="35"/>
      <c r="B304" s="44"/>
      <c r="C304" s="44"/>
      <c r="D304" s="44"/>
      <c r="E304" s="36"/>
      <c r="F304" s="44"/>
      <c r="G304" s="44"/>
      <c r="H304" s="44"/>
      <c r="I304" s="44"/>
      <c r="J304" s="44"/>
      <c r="K304" s="44"/>
      <c r="L304" s="44"/>
      <c r="M304" s="44"/>
      <c r="N304" s="44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3.5" customHeight="1">
      <c r="A305" s="35"/>
      <c r="B305" s="44"/>
      <c r="C305" s="44"/>
      <c r="D305" s="44"/>
      <c r="E305" s="36"/>
      <c r="F305" s="44"/>
      <c r="G305" s="44"/>
      <c r="H305" s="44"/>
      <c r="I305" s="44"/>
      <c r="J305" s="44"/>
      <c r="K305" s="44"/>
      <c r="L305" s="44"/>
      <c r="M305" s="44"/>
      <c r="N305" s="44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3.5" customHeight="1">
      <c r="A306" s="35"/>
      <c r="B306" s="44"/>
      <c r="C306" s="44"/>
      <c r="D306" s="44"/>
      <c r="E306" s="36"/>
      <c r="F306" s="44"/>
      <c r="G306" s="44"/>
      <c r="H306" s="44"/>
      <c r="I306" s="44"/>
      <c r="J306" s="44"/>
      <c r="K306" s="44"/>
      <c r="L306" s="44"/>
      <c r="M306" s="44"/>
      <c r="N306" s="44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3.5" customHeight="1">
      <c r="A307" s="35"/>
      <c r="B307" s="44"/>
      <c r="C307" s="44"/>
      <c r="D307" s="44"/>
      <c r="E307" s="36"/>
      <c r="F307" s="44"/>
      <c r="G307" s="44"/>
      <c r="H307" s="44"/>
      <c r="I307" s="44"/>
      <c r="J307" s="44"/>
      <c r="K307" s="44"/>
      <c r="L307" s="44"/>
      <c r="M307" s="44"/>
      <c r="N307" s="44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3.5" customHeight="1">
      <c r="A308" s="35"/>
      <c r="B308" s="44"/>
      <c r="C308" s="44"/>
      <c r="D308" s="44"/>
      <c r="E308" s="36"/>
      <c r="F308" s="44"/>
      <c r="G308" s="44"/>
      <c r="H308" s="44"/>
      <c r="I308" s="44"/>
      <c r="J308" s="44"/>
      <c r="K308" s="44"/>
      <c r="L308" s="44"/>
      <c r="M308" s="44"/>
      <c r="N308" s="44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3.5" customHeight="1">
      <c r="A309" s="35"/>
      <c r="B309" s="44"/>
      <c r="C309" s="44"/>
      <c r="D309" s="44"/>
      <c r="E309" s="36"/>
      <c r="F309" s="44"/>
      <c r="G309" s="44"/>
      <c r="H309" s="44"/>
      <c r="I309" s="44"/>
      <c r="J309" s="44"/>
      <c r="K309" s="44"/>
      <c r="L309" s="44"/>
      <c r="M309" s="44"/>
      <c r="N309" s="44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3.5" customHeight="1">
      <c r="A310" s="35"/>
      <c r="B310" s="44"/>
      <c r="C310" s="44"/>
      <c r="D310" s="44"/>
      <c r="E310" s="36"/>
      <c r="F310" s="44"/>
      <c r="G310" s="44"/>
      <c r="H310" s="44"/>
      <c r="I310" s="44"/>
      <c r="J310" s="44"/>
      <c r="K310" s="44"/>
      <c r="L310" s="44"/>
      <c r="M310" s="44"/>
      <c r="N310" s="44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3.5" customHeight="1">
      <c r="A311" s="35"/>
      <c r="B311" s="44"/>
      <c r="C311" s="44"/>
      <c r="D311" s="44"/>
      <c r="E311" s="36"/>
      <c r="F311" s="44"/>
      <c r="G311" s="44"/>
      <c r="H311" s="44"/>
      <c r="I311" s="44"/>
      <c r="J311" s="44"/>
      <c r="K311" s="44"/>
      <c r="L311" s="44"/>
      <c r="M311" s="44"/>
      <c r="N311" s="44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3.5" customHeight="1">
      <c r="A312" s="35"/>
      <c r="B312" s="44"/>
      <c r="C312" s="44"/>
      <c r="D312" s="44"/>
      <c r="E312" s="36"/>
      <c r="F312" s="44"/>
      <c r="G312" s="44"/>
      <c r="H312" s="44"/>
      <c r="I312" s="44"/>
      <c r="J312" s="44"/>
      <c r="K312" s="44"/>
      <c r="L312" s="44"/>
      <c r="M312" s="44"/>
      <c r="N312" s="44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3.5" customHeight="1">
      <c r="A313" s="35"/>
      <c r="B313" s="44"/>
      <c r="C313" s="44"/>
      <c r="D313" s="44"/>
      <c r="E313" s="36"/>
      <c r="F313" s="44"/>
      <c r="G313" s="44"/>
      <c r="H313" s="44"/>
      <c r="I313" s="44"/>
      <c r="J313" s="44"/>
      <c r="K313" s="44"/>
      <c r="L313" s="44"/>
      <c r="M313" s="44"/>
      <c r="N313" s="44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3.5" customHeight="1">
      <c r="A314" s="35"/>
      <c r="B314" s="44"/>
      <c r="C314" s="44"/>
      <c r="D314" s="44"/>
      <c r="E314" s="36"/>
      <c r="F314" s="44"/>
      <c r="G314" s="44"/>
      <c r="H314" s="44"/>
      <c r="I314" s="44"/>
      <c r="J314" s="44"/>
      <c r="K314" s="44"/>
      <c r="L314" s="44"/>
      <c r="M314" s="44"/>
      <c r="N314" s="44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3.5" customHeight="1">
      <c r="A315" s="35"/>
      <c r="B315" s="44"/>
      <c r="C315" s="44"/>
      <c r="D315" s="44"/>
      <c r="E315" s="36"/>
      <c r="F315" s="44"/>
      <c r="G315" s="44"/>
      <c r="H315" s="44"/>
      <c r="I315" s="44"/>
      <c r="J315" s="44"/>
      <c r="K315" s="44"/>
      <c r="L315" s="44"/>
      <c r="M315" s="44"/>
      <c r="N315" s="44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3.5" customHeight="1">
      <c r="A316" s="35"/>
      <c r="B316" s="44"/>
      <c r="C316" s="44"/>
      <c r="D316" s="44"/>
      <c r="E316" s="36"/>
      <c r="F316" s="44"/>
      <c r="G316" s="44"/>
      <c r="H316" s="44"/>
      <c r="I316" s="44"/>
      <c r="J316" s="44"/>
      <c r="K316" s="44"/>
      <c r="L316" s="44"/>
      <c r="M316" s="44"/>
      <c r="N316" s="44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3.5" customHeight="1">
      <c r="A317" s="35"/>
      <c r="B317" s="44"/>
      <c r="C317" s="44"/>
      <c r="D317" s="44"/>
      <c r="E317" s="36"/>
      <c r="F317" s="44"/>
      <c r="G317" s="44"/>
      <c r="H317" s="44"/>
      <c r="I317" s="44"/>
      <c r="J317" s="44"/>
      <c r="K317" s="44"/>
      <c r="L317" s="44"/>
      <c r="M317" s="44"/>
      <c r="N317" s="44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3.5" customHeight="1">
      <c r="A318" s="35"/>
      <c r="B318" s="44"/>
      <c r="C318" s="44"/>
      <c r="D318" s="44"/>
      <c r="E318" s="36"/>
      <c r="F318" s="44"/>
      <c r="G318" s="44"/>
      <c r="H318" s="44"/>
      <c r="I318" s="44"/>
      <c r="J318" s="44"/>
      <c r="K318" s="44"/>
      <c r="L318" s="44"/>
      <c r="M318" s="44"/>
      <c r="N318" s="44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3.5" customHeight="1">
      <c r="A319" s="35"/>
      <c r="B319" s="44"/>
      <c r="C319" s="44"/>
      <c r="D319" s="44"/>
      <c r="E319" s="36"/>
      <c r="F319" s="44"/>
      <c r="G319" s="44"/>
      <c r="H319" s="44"/>
      <c r="I319" s="44"/>
      <c r="J319" s="44"/>
      <c r="K319" s="44"/>
      <c r="L319" s="44"/>
      <c r="M319" s="44"/>
      <c r="N319" s="44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3.5" customHeight="1">
      <c r="A320" s="35"/>
      <c r="B320" s="44"/>
      <c r="C320" s="44"/>
      <c r="D320" s="44"/>
      <c r="E320" s="36"/>
      <c r="F320" s="44"/>
      <c r="G320" s="44"/>
      <c r="H320" s="44"/>
      <c r="I320" s="44"/>
      <c r="J320" s="44"/>
      <c r="K320" s="44"/>
      <c r="L320" s="44"/>
      <c r="M320" s="44"/>
      <c r="N320" s="44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3.5" customHeight="1">
      <c r="A321" s="35"/>
      <c r="B321" s="44"/>
      <c r="C321" s="44"/>
      <c r="D321" s="44"/>
      <c r="E321" s="36"/>
      <c r="F321" s="44"/>
      <c r="G321" s="44"/>
      <c r="H321" s="44"/>
      <c r="I321" s="44"/>
      <c r="J321" s="44"/>
      <c r="K321" s="44"/>
      <c r="L321" s="44"/>
      <c r="M321" s="44"/>
      <c r="N321" s="44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3.5" customHeight="1">
      <c r="A322" s="35"/>
      <c r="B322" s="44"/>
      <c r="C322" s="44"/>
      <c r="D322" s="44"/>
      <c r="E322" s="36"/>
      <c r="F322" s="44"/>
      <c r="G322" s="44"/>
      <c r="H322" s="44"/>
      <c r="I322" s="44"/>
      <c r="J322" s="44"/>
      <c r="K322" s="44"/>
      <c r="L322" s="44"/>
      <c r="M322" s="44"/>
      <c r="N322" s="44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3.5" customHeight="1">
      <c r="A323" s="35"/>
      <c r="B323" s="44"/>
      <c r="C323" s="44"/>
      <c r="D323" s="44"/>
      <c r="E323" s="36"/>
      <c r="F323" s="44"/>
      <c r="G323" s="44"/>
      <c r="H323" s="44"/>
      <c r="I323" s="44"/>
      <c r="J323" s="44"/>
      <c r="K323" s="44"/>
      <c r="L323" s="44"/>
      <c r="M323" s="44"/>
      <c r="N323" s="44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3.5" customHeight="1">
      <c r="A324" s="35"/>
      <c r="B324" s="44"/>
      <c r="C324" s="44"/>
      <c r="D324" s="44"/>
      <c r="E324" s="36"/>
      <c r="F324" s="44"/>
      <c r="G324" s="44"/>
      <c r="H324" s="44"/>
      <c r="I324" s="44"/>
      <c r="J324" s="44"/>
      <c r="K324" s="44"/>
      <c r="L324" s="44"/>
      <c r="M324" s="44"/>
      <c r="N324" s="44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3.5" customHeight="1">
      <c r="A325" s="35"/>
      <c r="B325" s="44"/>
      <c r="C325" s="44"/>
      <c r="D325" s="44"/>
      <c r="E325" s="36"/>
      <c r="F325" s="44"/>
      <c r="G325" s="44"/>
      <c r="H325" s="44"/>
      <c r="I325" s="44"/>
      <c r="J325" s="44"/>
      <c r="K325" s="44"/>
      <c r="L325" s="44"/>
      <c r="M325" s="44"/>
      <c r="N325" s="44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3.5" customHeight="1">
      <c r="A326" s="35"/>
      <c r="B326" s="44"/>
      <c r="C326" s="44"/>
      <c r="D326" s="44"/>
      <c r="E326" s="36"/>
      <c r="F326" s="44"/>
      <c r="G326" s="44"/>
      <c r="H326" s="44"/>
      <c r="I326" s="44"/>
      <c r="J326" s="44"/>
      <c r="K326" s="44"/>
      <c r="L326" s="44"/>
      <c r="M326" s="44"/>
      <c r="N326" s="44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3.5" customHeight="1">
      <c r="A327" s="35"/>
      <c r="B327" s="44"/>
      <c r="C327" s="44"/>
      <c r="D327" s="44"/>
      <c r="E327" s="36"/>
      <c r="F327" s="44"/>
      <c r="G327" s="44"/>
      <c r="H327" s="44"/>
      <c r="I327" s="44"/>
      <c r="J327" s="44"/>
      <c r="K327" s="44"/>
      <c r="L327" s="44"/>
      <c r="M327" s="44"/>
      <c r="N327" s="44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3.5" customHeight="1">
      <c r="A328" s="35"/>
      <c r="B328" s="44"/>
      <c r="C328" s="44"/>
      <c r="D328" s="44"/>
      <c r="E328" s="36"/>
      <c r="F328" s="44"/>
      <c r="G328" s="44"/>
      <c r="H328" s="44"/>
      <c r="I328" s="44"/>
      <c r="J328" s="44"/>
      <c r="K328" s="44"/>
      <c r="L328" s="44"/>
      <c r="M328" s="44"/>
      <c r="N328" s="44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3.5" customHeight="1">
      <c r="A329" s="35"/>
      <c r="B329" s="44"/>
      <c r="C329" s="44"/>
      <c r="D329" s="44"/>
      <c r="E329" s="36"/>
      <c r="F329" s="44"/>
      <c r="G329" s="44"/>
      <c r="H329" s="44"/>
      <c r="I329" s="44"/>
      <c r="J329" s="44"/>
      <c r="K329" s="44"/>
      <c r="L329" s="44"/>
      <c r="M329" s="44"/>
      <c r="N329" s="44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3.5" customHeight="1">
      <c r="A330" s="35"/>
      <c r="B330" s="44"/>
      <c r="C330" s="44"/>
      <c r="D330" s="44"/>
      <c r="E330" s="36"/>
      <c r="F330" s="44"/>
      <c r="G330" s="44"/>
      <c r="H330" s="44"/>
      <c r="I330" s="44"/>
      <c r="J330" s="44"/>
      <c r="K330" s="44"/>
      <c r="L330" s="44"/>
      <c r="M330" s="44"/>
      <c r="N330" s="44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3.5" customHeight="1">
      <c r="A331" s="35"/>
      <c r="B331" s="44"/>
      <c r="C331" s="44"/>
      <c r="D331" s="44"/>
      <c r="E331" s="36"/>
      <c r="F331" s="44"/>
      <c r="G331" s="44"/>
      <c r="H331" s="44"/>
      <c r="I331" s="44"/>
      <c r="J331" s="44"/>
      <c r="K331" s="44"/>
      <c r="L331" s="44"/>
      <c r="M331" s="44"/>
      <c r="N331" s="44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3.5" customHeight="1">
      <c r="A332" s="35"/>
      <c r="B332" s="44"/>
      <c r="C332" s="44"/>
      <c r="D332" s="44"/>
      <c r="E332" s="36"/>
      <c r="F332" s="44"/>
      <c r="G332" s="44"/>
      <c r="H332" s="44"/>
      <c r="I332" s="44"/>
      <c r="J332" s="44"/>
      <c r="K332" s="44"/>
      <c r="L332" s="44"/>
      <c r="M332" s="44"/>
      <c r="N332" s="44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3.5" customHeight="1">
      <c r="A333" s="35"/>
      <c r="B333" s="44"/>
      <c r="C333" s="44"/>
      <c r="D333" s="44"/>
      <c r="E333" s="36"/>
      <c r="F333" s="44"/>
      <c r="G333" s="44"/>
      <c r="H333" s="44"/>
      <c r="I333" s="44"/>
      <c r="J333" s="44"/>
      <c r="K333" s="44"/>
      <c r="L333" s="44"/>
      <c r="M333" s="44"/>
      <c r="N333" s="44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3.5" customHeight="1">
      <c r="A334" s="35"/>
      <c r="B334" s="44"/>
      <c r="C334" s="44"/>
      <c r="D334" s="44"/>
      <c r="E334" s="36"/>
      <c r="F334" s="44"/>
      <c r="G334" s="44"/>
      <c r="H334" s="44"/>
      <c r="I334" s="44"/>
      <c r="J334" s="44"/>
      <c r="K334" s="44"/>
      <c r="L334" s="44"/>
      <c r="M334" s="44"/>
      <c r="N334" s="44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3.5" customHeight="1">
      <c r="A335" s="35"/>
      <c r="B335" s="44"/>
      <c r="C335" s="44"/>
      <c r="D335" s="44"/>
      <c r="E335" s="36"/>
      <c r="F335" s="44"/>
      <c r="G335" s="44"/>
      <c r="H335" s="44"/>
      <c r="I335" s="44"/>
      <c r="J335" s="44"/>
      <c r="K335" s="44"/>
      <c r="L335" s="44"/>
      <c r="M335" s="44"/>
      <c r="N335" s="44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3.5" customHeight="1">
      <c r="A336" s="35"/>
      <c r="B336" s="44"/>
      <c r="C336" s="44"/>
      <c r="D336" s="44"/>
      <c r="E336" s="36"/>
      <c r="F336" s="44"/>
      <c r="G336" s="44"/>
      <c r="H336" s="44"/>
      <c r="I336" s="44"/>
      <c r="J336" s="44"/>
      <c r="K336" s="44"/>
      <c r="L336" s="44"/>
      <c r="M336" s="44"/>
      <c r="N336" s="44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3.5" customHeight="1">
      <c r="A337" s="35"/>
      <c r="B337" s="44"/>
      <c r="C337" s="44"/>
      <c r="D337" s="44"/>
      <c r="E337" s="36"/>
      <c r="F337" s="44"/>
      <c r="G337" s="44"/>
      <c r="H337" s="44"/>
      <c r="I337" s="44"/>
      <c r="J337" s="44"/>
      <c r="K337" s="44"/>
      <c r="L337" s="44"/>
      <c r="M337" s="44"/>
      <c r="N337" s="44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3.5" customHeight="1">
      <c r="A338" s="35"/>
      <c r="B338" s="44"/>
      <c r="C338" s="44"/>
      <c r="D338" s="44"/>
      <c r="E338" s="36"/>
      <c r="F338" s="44"/>
      <c r="G338" s="44"/>
      <c r="H338" s="44"/>
      <c r="I338" s="44"/>
      <c r="J338" s="44"/>
      <c r="K338" s="44"/>
      <c r="L338" s="44"/>
      <c r="M338" s="44"/>
      <c r="N338" s="44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3.5" customHeight="1">
      <c r="A339" s="35"/>
      <c r="B339" s="44"/>
      <c r="C339" s="44"/>
      <c r="D339" s="44"/>
      <c r="E339" s="36"/>
      <c r="F339" s="44"/>
      <c r="G339" s="44"/>
      <c r="H339" s="44"/>
      <c r="I339" s="44"/>
      <c r="J339" s="44"/>
      <c r="K339" s="44"/>
      <c r="L339" s="44"/>
      <c r="M339" s="44"/>
      <c r="N339" s="44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3.5" customHeight="1">
      <c r="A340" s="35"/>
      <c r="B340" s="44"/>
      <c r="C340" s="44"/>
      <c r="D340" s="44"/>
      <c r="E340" s="36"/>
      <c r="F340" s="44"/>
      <c r="G340" s="44"/>
      <c r="H340" s="44"/>
      <c r="I340" s="44"/>
      <c r="J340" s="44"/>
      <c r="K340" s="44"/>
      <c r="L340" s="44"/>
      <c r="M340" s="44"/>
      <c r="N340" s="44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3.5" customHeight="1">
      <c r="A341" s="35"/>
      <c r="B341" s="44"/>
      <c r="C341" s="44"/>
      <c r="D341" s="44"/>
      <c r="E341" s="36"/>
      <c r="F341" s="44"/>
      <c r="G341" s="44"/>
      <c r="H341" s="44"/>
      <c r="I341" s="44"/>
      <c r="J341" s="44"/>
      <c r="K341" s="44"/>
      <c r="L341" s="44"/>
      <c r="M341" s="44"/>
      <c r="N341" s="44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3.5" customHeight="1">
      <c r="A342" s="35"/>
      <c r="B342" s="44"/>
      <c r="C342" s="44"/>
      <c r="D342" s="44"/>
      <c r="E342" s="36"/>
      <c r="F342" s="44"/>
      <c r="G342" s="44"/>
      <c r="H342" s="44"/>
      <c r="I342" s="44"/>
      <c r="J342" s="44"/>
      <c r="K342" s="44"/>
      <c r="L342" s="44"/>
      <c r="M342" s="44"/>
      <c r="N342" s="44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3.5" customHeight="1">
      <c r="A343" s="35"/>
      <c r="B343" s="44"/>
      <c r="C343" s="44"/>
      <c r="D343" s="44"/>
      <c r="E343" s="36"/>
      <c r="F343" s="44"/>
      <c r="G343" s="44"/>
      <c r="H343" s="44"/>
      <c r="I343" s="44"/>
      <c r="J343" s="44"/>
      <c r="K343" s="44"/>
      <c r="L343" s="44"/>
      <c r="M343" s="44"/>
      <c r="N343" s="44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3.5" customHeight="1">
      <c r="A344" s="35"/>
      <c r="B344" s="44"/>
      <c r="C344" s="44"/>
      <c r="D344" s="44"/>
      <c r="E344" s="36"/>
      <c r="F344" s="44"/>
      <c r="G344" s="44"/>
      <c r="H344" s="44"/>
      <c r="I344" s="44"/>
      <c r="J344" s="44"/>
      <c r="K344" s="44"/>
      <c r="L344" s="44"/>
      <c r="M344" s="44"/>
      <c r="N344" s="44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3.5" customHeight="1">
      <c r="A345" s="35"/>
      <c r="B345" s="44"/>
      <c r="C345" s="44"/>
      <c r="D345" s="44"/>
      <c r="E345" s="36"/>
      <c r="F345" s="44"/>
      <c r="G345" s="44"/>
      <c r="H345" s="44"/>
      <c r="I345" s="44"/>
      <c r="J345" s="44"/>
      <c r="K345" s="44"/>
      <c r="L345" s="44"/>
      <c r="M345" s="44"/>
      <c r="N345" s="44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3.5" customHeight="1">
      <c r="A346" s="35"/>
      <c r="B346" s="44"/>
      <c r="C346" s="44"/>
      <c r="D346" s="44"/>
      <c r="E346" s="36"/>
      <c r="F346" s="44"/>
      <c r="G346" s="44"/>
      <c r="H346" s="44"/>
      <c r="I346" s="44"/>
      <c r="J346" s="44"/>
      <c r="K346" s="44"/>
      <c r="L346" s="44"/>
      <c r="M346" s="44"/>
      <c r="N346" s="44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3.5" customHeight="1">
      <c r="A347" s="35"/>
      <c r="B347" s="44"/>
      <c r="C347" s="44"/>
      <c r="D347" s="44"/>
      <c r="E347" s="36"/>
      <c r="F347" s="44"/>
      <c r="G347" s="44"/>
      <c r="H347" s="44"/>
      <c r="I347" s="44"/>
      <c r="J347" s="44"/>
      <c r="K347" s="44"/>
      <c r="L347" s="44"/>
      <c r="M347" s="44"/>
      <c r="N347" s="44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3.5" customHeight="1">
      <c r="A348" s="35"/>
      <c r="B348" s="44"/>
      <c r="C348" s="44"/>
      <c r="D348" s="44"/>
      <c r="E348" s="36"/>
      <c r="F348" s="44"/>
      <c r="G348" s="44"/>
      <c r="H348" s="44"/>
      <c r="I348" s="44"/>
      <c r="J348" s="44"/>
      <c r="K348" s="44"/>
      <c r="L348" s="44"/>
      <c r="M348" s="44"/>
      <c r="N348" s="44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3.5" customHeight="1">
      <c r="A349" s="35"/>
      <c r="B349" s="44"/>
      <c r="C349" s="44"/>
      <c r="D349" s="44"/>
      <c r="E349" s="36"/>
      <c r="F349" s="44"/>
      <c r="G349" s="44"/>
      <c r="H349" s="44"/>
      <c r="I349" s="44"/>
      <c r="J349" s="44"/>
      <c r="K349" s="44"/>
      <c r="L349" s="44"/>
      <c r="M349" s="44"/>
      <c r="N349" s="44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3.5" customHeight="1">
      <c r="A350" s="35"/>
      <c r="B350" s="44"/>
      <c r="C350" s="44"/>
      <c r="D350" s="44"/>
      <c r="E350" s="36"/>
      <c r="F350" s="44"/>
      <c r="G350" s="44"/>
      <c r="H350" s="44"/>
      <c r="I350" s="44"/>
      <c r="J350" s="44"/>
      <c r="K350" s="44"/>
      <c r="L350" s="44"/>
      <c r="M350" s="44"/>
      <c r="N350" s="44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3.5" customHeight="1">
      <c r="A351" s="35"/>
      <c r="B351" s="44"/>
      <c r="C351" s="44"/>
      <c r="D351" s="44"/>
      <c r="E351" s="36"/>
      <c r="F351" s="44"/>
      <c r="G351" s="44"/>
      <c r="H351" s="44"/>
      <c r="I351" s="44"/>
      <c r="J351" s="44"/>
      <c r="K351" s="44"/>
      <c r="L351" s="44"/>
      <c r="M351" s="44"/>
      <c r="N351" s="44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3.5" customHeight="1">
      <c r="A352" s="35"/>
      <c r="B352" s="44"/>
      <c r="C352" s="44"/>
      <c r="D352" s="44"/>
      <c r="E352" s="36"/>
      <c r="F352" s="44"/>
      <c r="G352" s="44"/>
      <c r="H352" s="44"/>
      <c r="I352" s="44"/>
      <c r="J352" s="44"/>
      <c r="K352" s="44"/>
      <c r="L352" s="44"/>
      <c r="M352" s="44"/>
      <c r="N352" s="44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3.5" customHeight="1">
      <c r="A353" s="35"/>
      <c r="B353" s="44"/>
      <c r="C353" s="44"/>
      <c r="D353" s="44"/>
      <c r="E353" s="36"/>
      <c r="F353" s="44"/>
      <c r="G353" s="44"/>
      <c r="H353" s="44"/>
      <c r="I353" s="44"/>
      <c r="J353" s="44"/>
      <c r="K353" s="44"/>
      <c r="L353" s="44"/>
      <c r="M353" s="44"/>
      <c r="N353" s="44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3.5" customHeight="1">
      <c r="A354" s="35"/>
      <c r="B354" s="44"/>
      <c r="C354" s="44"/>
      <c r="D354" s="44"/>
      <c r="E354" s="36"/>
      <c r="F354" s="44"/>
      <c r="G354" s="44"/>
      <c r="H354" s="44"/>
      <c r="I354" s="44"/>
      <c r="J354" s="44"/>
      <c r="K354" s="44"/>
      <c r="L354" s="44"/>
      <c r="M354" s="44"/>
      <c r="N354" s="44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3.5" customHeight="1">
      <c r="A355" s="35"/>
      <c r="B355" s="44"/>
      <c r="C355" s="44"/>
      <c r="D355" s="44"/>
      <c r="E355" s="36"/>
      <c r="F355" s="44"/>
      <c r="G355" s="44"/>
      <c r="H355" s="44"/>
      <c r="I355" s="44"/>
      <c r="J355" s="44"/>
      <c r="K355" s="44"/>
      <c r="L355" s="44"/>
      <c r="M355" s="44"/>
      <c r="N355" s="44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3.5" customHeight="1">
      <c r="A356" s="35"/>
      <c r="B356" s="44"/>
      <c r="C356" s="44"/>
      <c r="D356" s="44"/>
      <c r="E356" s="36"/>
      <c r="F356" s="44"/>
      <c r="G356" s="44"/>
      <c r="H356" s="44"/>
      <c r="I356" s="44"/>
      <c r="J356" s="44"/>
      <c r="K356" s="44"/>
      <c r="L356" s="44"/>
      <c r="M356" s="44"/>
      <c r="N356" s="44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3.5" customHeight="1">
      <c r="A357" s="35"/>
      <c r="B357" s="44"/>
      <c r="C357" s="44"/>
      <c r="D357" s="44"/>
      <c r="E357" s="36"/>
      <c r="F357" s="44"/>
      <c r="G357" s="44"/>
      <c r="H357" s="44"/>
      <c r="I357" s="44"/>
      <c r="J357" s="44"/>
      <c r="K357" s="44"/>
      <c r="L357" s="44"/>
      <c r="M357" s="44"/>
      <c r="N357" s="44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3.5" customHeight="1">
      <c r="A358" s="35"/>
      <c r="B358" s="44"/>
      <c r="C358" s="44"/>
      <c r="D358" s="44"/>
      <c r="E358" s="36"/>
      <c r="F358" s="44"/>
      <c r="G358" s="44"/>
      <c r="H358" s="44"/>
      <c r="I358" s="44"/>
      <c r="J358" s="44"/>
      <c r="K358" s="44"/>
      <c r="L358" s="44"/>
      <c r="M358" s="44"/>
      <c r="N358" s="44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3.5" customHeight="1">
      <c r="A359" s="35"/>
      <c r="B359" s="44"/>
      <c r="C359" s="44"/>
      <c r="D359" s="44"/>
      <c r="E359" s="36"/>
      <c r="F359" s="44"/>
      <c r="G359" s="44"/>
      <c r="H359" s="44"/>
      <c r="I359" s="44"/>
      <c r="J359" s="44"/>
      <c r="K359" s="44"/>
      <c r="L359" s="44"/>
      <c r="M359" s="44"/>
      <c r="N359" s="44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3.5" customHeight="1">
      <c r="A360" s="35"/>
      <c r="B360" s="44"/>
      <c r="C360" s="44"/>
      <c r="D360" s="44"/>
      <c r="E360" s="36"/>
      <c r="F360" s="44"/>
      <c r="G360" s="44"/>
      <c r="H360" s="44"/>
      <c r="I360" s="44"/>
      <c r="J360" s="44"/>
      <c r="K360" s="44"/>
      <c r="L360" s="44"/>
      <c r="M360" s="44"/>
      <c r="N360" s="44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3.5" customHeight="1">
      <c r="A361" s="35"/>
      <c r="B361" s="44"/>
      <c r="C361" s="44"/>
      <c r="D361" s="44"/>
      <c r="E361" s="36"/>
      <c r="F361" s="44"/>
      <c r="G361" s="44"/>
      <c r="H361" s="44"/>
      <c r="I361" s="44"/>
      <c r="J361" s="44"/>
      <c r="K361" s="44"/>
      <c r="L361" s="44"/>
      <c r="M361" s="44"/>
      <c r="N361" s="44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3.5" customHeight="1">
      <c r="A362" s="35"/>
      <c r="B362" s="44"/>
      <c r="C362" s="44"/>
      <c r="D362" s="44"/>
      <c r="E362" s="36"/>
      <c r="F362" s="44"/>
      <c r="G362" s="44"/>
      <c r="H362" s="44"/>
      <c r="I362" s="44"/>
      <c r="J362" s="44"/>
      <c r="K362" s="44"/>
      <c r="L362" s="44"/>
      <c r="M362" s="44"/>
      <c r="N362" s="44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3.5" customHeight="1">
      <c r="A363" s="35"/>
      <c r="B363" s="44"/>
      <c r="C363" s="44"/>
      <c r="D363" s="44"/>
      <c r="E363" s="36"/>
      <c r="F363" s="44"/>
      <c r="G363" s="44"/>
      <c r="H363" s="44"/>
      <c r="I363" s="44"/>
      <c r="J363" s="44"/>
      <c r="K363" s="44"/>
      <c r="L363" s="44"/>
      <c r="M363" s="44"/>
      <c r="N363" s="44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3.5" customHeight="1">
      <c r="A364" s="35"/>
      <c r="B364" s="44"/>
      <c r="C364" s="44"/>
      <c r="D364" s="44"/>
      <c r="E364" s="36"/>
      <c r="F364" s="44"/>
      <c r="G364" s="44"/>
      <c r="H364" s="44"/>
      <c r="I364" s="44"/>
      <c r="J364" s="44"/>
      <c r="K364" s="44"/>
      <c r="L364" s="44"/>
      <c r="M364" s="44"/>
      <c r="N364" s="44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3.5" customHeight="1">
      <c r="A365" s="35"/>
      <c r="B365" s="44"/>
      <c r="C365" s="44"/>
      <c r="D365" s="44"/>
      <c r="E365" s="36"/>
      <c r="F365" s="44"/>
      <c r="G365" s="44"/>
      <c r="H365" s="44"/>
      <c r="I365" s="44"/>
      <c r="J365" s="44"/>
      <c r="K365" s="44"/>
      <c r="L365" s="44"/>
      <c r="M365" s="44"/>
      <c r="N365" s="44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3.5" customHeight="1">
      <c r="A366" s="35"/>
      <c r="B366" s="44"/>
      <c r="C366" s="44"/>
      <c r="D366" s="44"/>
      <c r="E366" s="36"/>
      <c r="F366" s="44"/>
      <c r="G366" s="44"/>
      <c r="H366" s="44"/>
      <c r="I366" s="44"/>
      <c r="J366" s="44"/>
      <c r="K366" s="44"/>
      <c r="L366" s="44"/>
      <c r="M366" s="44"/>
      <c r="N366" s="44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3.5" customHeight="1">
      <c r="A367" s="35"/>
      <c r="B367" s="44"/>
      <c r="C367" s="44"/>
      <c r="D367" s="44"/>
      <c r="E367" s="36"/>
      <c r="F367" s="44"/>
      <c r="G367" s="44"/>
      <c r="H367" s="44"/>
      <c r="I367" s="44"/>
      <c r="J367" s="44"/>
      <c r="K367" s="44"/>
      <c r="L367" s="44"/>
      <c r="M367" s="44"/>
      <c r="N367" s="44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3.5" customHeight="1">
      <c r="A368" s="35"/>
      <c r="B368" s="44"/>
      <c r="C368" s="44"/>
      <c r="D368" s="44"/>
      <c r="E368" s="36"/>
      <c r="F368" s="44"/>
      <c r="G368" s="44"/>
      <c r="H368" s="44"/>
      <c r="I368" s="44"/>
      <c r="J368" s="44"/>
      <c r="K368" s="44"/>
      <c r="L368" s="44"/>
      <c r="M368" s="44"/>
      <c r="N368" s="44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3.5" customHeight="1">
      <c r="A369" s="35"/>
      <c r="B369" s="44"/>
      <c r="C369" s="44"/>
      <c r="D369" s="44"/>
      <c r="E369" s="36"/>
      <c r="F369" s="44"/>
      <c r="G369" s="44"/>
      <c r="H369" s="44"/>
      <c r="I369" s="44"/>
      <c r="J369" s="44"/>
      <c r="K369" s="44"/>
      <c r="L369" s="44"/>
      <c r="M369" s="44"/>
      <c r="N369" s="44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3.5" customHeight="1">
      <c r="A370" s="35"/>
      <c r="B370" s="44"/>
      <c r="C370" s="44"/>
      <c r="D370" s="44"/>
      <c r="E370" s="36"/>
      <c r="F370" s="44"/>
      <c r="G370" s="44"/>
      <c r="H370" s="44"/>
      <c r="I370" s="44"/>
      <c r="J370" s="44"/>
      <c r="K370" s="44"/>
      <c r="L370" s="44"/>
      <c r="M370" s="44"/>
      <c r="N370" s="44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3.5" customHeight="1">
      <c r="A371" s="35"/>
      <c r="B371" s="44"/>
      <c r="C371" s="44"/>
      <c r="D371" s="44"/>
      <c r="E371" s="36"/>
      <c r="F371" s="44"/>
      <c r="G371" s="44"/>
      <c r="H371" s="44"/>
      <c r="I371" s="44"/>
      <c r="J371" s="44"/>
      <c r="K371" s="44"/>
      <c r="L371" s="44"/>
      <c r="M371" s="44"/>
      <c r="N371" s="44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3.5" customHeight="1">
      <c r="A372" s="35"/>
      <c r="B372" s="44"/>
      <c r="C372" s="44"/>
      <c r="D372" s="44"/>
      <c r="E372" s="36"/>
      <c r="F372" s="44"/>
      <c r="G372" s="44"/>
      <c r="H372" s="44"/>
      <c r="I372" s="44"/>
      <c r="J372" s="44"/>
      <c r="K372" s="44"/>
      <c r="L372" s="44"/>
      <c r="M372" s="44"/>
      <c r="N372" s="44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3.5" customHeight="1">
      <c r="A373" s="35"/>
      <c r="B373" s="44"/>
      <c r="C373" s="44"/>
      <c r="D373" s="44"/>
      <c r="E373" s="36"/>
      <c r="F373" s="44"/>
      <c r="G373" s="44"/>
      <c r="H373" s="44"/>
      <c r="I373" s="44"/>
      <c r="J373" s="44"/>
      <c r="K373" s="44"/>
      <c r="L373" s="44"/>
      <c r="M373" s="44"/>
      <c r="N373" s="44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3.5" customHeight="1">
      <c r="A374" s="35"/>
      <c r="B374" s="44"/>
      <c r="C374" s="44"/>
      <c r="D374" s="44"/>
      <c r="E374" s="36"/>
      <c r="F374" s="44"/>
      <c r="G374" s="44"/>
      <c r="H374" s="44"/>
      <c r="I374" s="44"/>
      <c r="J374" s="44"/>
      <c r="K374" s="44"/>
      <c r="L374" s="44"/>
      <c r="M374" s="44"/>
      <c r="N374" s="44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3.5" customHeight="1">
      <c r="A375" s="35"/>
      <c r="B375" s="44"/>
      <c r="C375" s="44"/>
      <c r="D375" s="44"/>
      <c r="E375" s="36"/>
      <c r="F375" s="44"/>
      <c r="G375" s="44"/>
      <c r="H375" s="44"/>
      <c r="I375" s="44"/>
      <c r="J375" s="44"/>
      <c r="K375" s="44"/>
      <c r="L375" s="44"/>
      <c r="M375" s="44"/>
      <c r="N375" s="44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3.5" customHeight="1">
      <c r="A376" s="35"/>
      <c r="B376" s="44"/>
      <c r="C376" s="44"/>
      <c r="D376" s="44"/>
      <c r="E376" s="36"/>
      <c r="F376" s="44"/>
      <c r="G376" s="44"/>
      <c r="H376" s="44"/>
      <c r="I376" s="44"/>
      <c r="J376" s="44"/>
      <c r="K376" s="44"/>
      <c r="L376" s="44"/>
      <c r="M376" s="44"/>
      <c r="N376" s="44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3.5" customHeight="1">
      <c r="A377" s="35"/>
      <c r="B377" s="44"/>
      <c r="C377" s="44"/>
      <c r="D377" s="44"/>
      <c r="E377" s="36"/>
      <c r="F377" s="44"/>
      <c r="G377" s="44"/>
      <c r="H377" s="44"/>
      <c r="I377" s="44"/>
      <c r="J377" s="44"/>
      <c r="K377" s="44"/>
      <c r="L377" s="44"/>
      <c r="M377" s="44"/>
      <c r="N377" s="44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3.5" customHeight="1">
      <c r="A378" s="35"/>
      <c r="B378" s="44"/>
      <c r="C378" s="44"/>
      <c r="D378" s="44"/>
      <c r="E378" s="36"/>
      <c r="F378" s="44"/>
      <c r="G378" s="44"/>
      <c r="H378" s="44"/>
      <c r="I378" s="44"/>
      <c r="J378" s="44"/>
      <c r="K378" s="44"/>
      <c r="L378" s="44"/>
      <c r="M378" s="44"/>
      <c r="N378" s="44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3.5" customHeight="1">
      <c r="A379" s="35"/>
      <c r="B379" s="44"/>
      <c r="C379" s="44"/>
      <c r="D379" s="44"/>
      <c r="E379" s="36"/>
      <c r="F379" s="44"/>
      <c r="G379" s="44"/>
      <c r="H379" s="44"/>
      <c r="I379" s="44"/>
      <c r="J379" s="44"/>
      <c r="K379" s="44"/>
      <c r="L379" s="44"/>
      <c r="M379" s="44"/>
      <c r="N379" s="44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3.5" customHeight="1">
      <c r="A380" s="35"/>
      <c r="B380" s="44"/>
      <c r="C380" s="44"/>
      <c r="D380" s="44"/>
      <c r="E380" s="36"/>
      <c r="F380" s="44"/>
      <c r="G380" s="44"/>
      <c r="H380" s="44"/>
      <c r="I380" s="44"/>
      <c r="J380" s="44"/>
      <c r="K380" s="44"/>
      <c r="L380" s="44"/>
      <c r="M380" s="44"/>
      <c r="N380" s="44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3.5" customHeight="1">
      <c r="A381" s="35"/>
      <c r="B381" s="44"/>
      <c r="C381" s="44"/>
      <c r="D381" s="44"/>
      <c r="E381" s="36"/>
      <c r="F381" s="44"/>
      <c r="G381" s="44"/>
      <c r="H381" s="44"/>
      <c r="I381" s="44"/>
      <c r="J381" s="44"/>
      <c r="K381" s="44"/>
      <c r="L381" s="44"/>
      <c r="M381" s="44"/>
      <c r="N381" s="44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3.5" customHeight="1">
      <c r="A382" s="35"/>
      <c r="B382" s="44"/>
      <c r="C382" s="44"/>
      <c r="D382" s="44"/>
      <c r="E382" s="36"/>
      <c r="F382" s="44"/>
      <c r="G382" s="44"/>
      <c r="H382" s="44"/>
      <c r="I382" s="44"/>
      <c r="J382" s="44"/>
      <c r="K382" s="44"/>
      <c r="L382" s="44"/>
      <c r="M382" s="44"/>
      <c r="N382" s="44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3.5" customHeight="1">
      <c r="A383" s="35"/>
      <c r="B383" s="44"/>
      <c r="C383" s="44"/>
      <c r="D383" s="44"/>
      <c r="E383" s="36"/>
      <c r="F383" s="44"/>
      <c r="G383" s="44"/>
      <c r="H383" s="44"/>
      <c r="I383" s="44"/>
      <c r="J383" s="44"/>
      <c r="K383" s="44"/>
      <c r="L383" s="44"/>
      <c r="M383" s="44"/>
      <c r="N383" s="44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3.5" customHeight="1">
      <c r="A384" s="35"/>
      <c r="B384" s="44"/>
      <c r="C384" s="44"/>
      <c r="D384" s="44"/>
      <c r="E384" s="36"/>
      <c r="F384" s="44"/>
      <c r="G384" s="44"/>
      <c r="H384" s="44"/>
      <c r="I384" s="44"/>
      <c r="J384" s="44"/>
      <c r="K384" s="44"/>
      <c r="L384" s="44"/>
      <c r="M384" s="44"/>
      <c r="N384" s="44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3.5" customHeight="1">
      <c r="A385" s="35"/>
      <c r="B385" s="44"/>
      <c r="C385" s="44"/>
      <c r="D385" s="44"/>
      <c r="E385" s="36"/>
      <c r="F385" s="44"/>
      <c r="G385" s="44"/>
      <c r="H385" s="44"/>
      <c r="I385" s="44"/>
      <c r="J385" s="44"/>
      <c r="K385" s="44"/>
      <c r="L385" s="44"/>
      <c r="M385" s="44"/>
      <c r="N385" s="44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3.5" customHeight="1">
      <c r="A386" s="35"/>
      <c r="B386" s="44"/>
      <c r="C386" s="44"/>
      <c r="D386" s="44"/>
      <c r="E386" s="36"/>
      <c r="F386" s="44"/>
      <c r="G386" s="44"/>
      <c r="H386" s="44"/>
      <c r="I386" s="44"/>
      <c r="J386" s="44"/>
      <c r="K386" s="44"/>
      <c r="L386" s="44"/>
      <c r="M386" s="44"/>
      <c r="N386" s="44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3.5" customHeight="1">
      <c r="A387" s="35"/>
      <c r="B387" s="44"/>
      <c r="C387" s="44"/>
      <c r="D387" s="44"/>
      <c r="E387" s="36"/>
      <c r="F387" s="44"/>
      <c r="G387" s="44"/>
      <c r="H387" s="44"/>
      <c r="I387" s="44"/>
      <c r="J387" s="44"/>
      <c r="K387" s="44"/>
      <c r="L387" s="44"/>
      <c r="M387" s="44"/>
      <c r="N387" s="44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3.5" customHeight="1">
      <c r="A388" s="35"/>
      <c r="B388" s="44"/>
      <c r="C388" s="44"/>
      <c r="D388" s="44"/>
      <c r="E388" s="36"/>
      <c r="F388" s="44"/>
      <c r="G388" s="44"/>
      <c r="H388" s="44"/>
      <c r="I388" s="44"/>
      <c r="J388" s="44"/>
      <c r="K388" s="44"/>
      <c r="L388" s="44"/>
      <c r="M388" s="44"/>
      <c r="N388" s="44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3.5" customHeight="1">
      <c r="A389" s="35"/>
      <c r="B389" s="44"/>
      <c r="C389" s="44"/>
      <c r="D389" s="44"/>
      <c r="E389" s="36"/>
      <c r="F389" s="44"/>
      <c r="G389" s="44"/>
      <c r="H389" s="44"/>
      <c r="I389" s="44"/>
      <c r="J389" s="44"/>
      <c r="K389" s="44"/>
      <c r="L389" s="44"/>
      <c r="M389" s="44"/>
      <c r="N389" s="44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3.5" customHeight="1">
      <c r="A390" s="35"/>
      <c r="B390" s="44"/>
      <c r="C390" s="44"/>
      <c r="D390" s="44"/>
      <c r="E390" s="36"/>
      <c r="F390" s="44"/>
      <c r="G390" s="44"/>
      <c r="H390" s="44"/>
      <c r="I390" s="44"/>
      <c r="J390" s="44"/>
      <c r="K390" s="44"/>
      <c r="L390" s="44"/>
      <c r="M390" s="44"/>
      <c r="N390" s="44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3.5" customHeight="1">
      <c r="A391" s="35"/>
      <c r="B391" s="44"/>
      <c r="C391" s="44"/>
      <c r="D391" s="44"/>
      <c r="E391" s="36"/>
      <c r="F391" s="44"/>
      <c r="G391" s="44"/>
      <c r="H391" s="44"/>
      <c r="I391" s="44"/>
      <c r="J391" s="44"/>
      <c r="K391" s="44"/>
      <c r="L391" s="44"/>
      <c r="M391" s="44"/>
      <c r="N391" s="44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3.5" customHeight="1">
      <c r="A392" s="35"/>
      <c r="B392" s="44"/>
      <c r="C392" s="44"/>
      <c r="D392" s="44"/>
      <c r="E392" s="36"/>
      <c r="F392" s="44"/>
      <c r="G392" s="44"/>
      <c r="H392" s="44"/>
      <c r="I392" s="44"/>
      <c r="J392" s="44"/>
      <c r="K392" s="44"/>
      <c r="L392" s="44"/>
      <c r="M392" s="44"/>
      <c r="N392" s="44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3.5" customHeight="1">
      <c r="A393" s="35"/>
      <c r="B393" s="44"/>
      <c r="C393" s="44"/>
      <c r="D393" s="44"/>
      <c r="E393" s="36"/>
      <c r="F393" s="44"/>
      <c r="G393" s="44"/>
      <c r="H393" s="44"/>
      <c r="I393" s="44"/>
      <c r="J393" s="44"/>
      <c r="K393" s="44"/>
      <c r="L393" s="44"/>
      <c r="M393" s="44"/>
      <c r="N393" s="44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3.5" customHeight="1">
      <c r="A394" s="35"/>
      <c r="B394" s="44"/>
      <c r="C394" s="44"/>
      <c r="D394" s="44"/>
      <c r="E394" s="36"/>
      <c r="F394" s="44"/>
      <c r="G394" s="44"/>
      <c r="H394" s="44"/>
      <c r="I394" s="44"/>
      <c r="J394" s="44"/>
      <c r="K394" s="44"/>
      <c r="L394" s="44"/>
      <c r="M394" s="44"/>
      <c r="N394" s="44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3.5" customHeight="1">
      <c r="A395" s="35"/>
      <c r="B395" s="44"/>
      <c r="C395" s="44"/>
      <c r="D395" s="44"/>
      <c r="E395" s="36"/>
      <c r="F395" s="44"/>
      <c r="G395" s="44"/>
      <c r="H395" s="44"/>
      <c r="I395" s="44"/>
      <c r="J395" s="44"/>
      <c r="K395" s="44"/>
      <c r="L395" s="44"/>
      <c r="M395" s="44"/>
      <c r="N395" s="44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3.5" customHeight="1">
      <c r="A396" s="35"/>
      <c r="B396" s="44"/>
      <c r="C396" s="44"/>
      <c r="D396" s="44"/>
      <c r="E396" s="36"/>
      <c r="F396" s="44"/>
      <c r="G396" s="44"/>
      <c r="H396" s="44"/>
      <c r="I396" s="44"/>
      <c r="J396" s="44"/>
      <c r="K396" s="44"/>
      <c r="L396" s="44"/>
      <c r="M396" s="44"/>
      <c r="N396" s="44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3.5" customHeight="1">
      <c r="A397" s="35"/>
      <c r="B397" s="44"/>
      <c r="C397" s="44"/>
      <c r="D397" s="44"/>
      <c r="E397" s="36"/>
      <c r="F397" s="44"/>
      <c r="G397" s="44"/>
      <c r="H397" s="44"/>
      <c r="I397" s="44"/>
      <c r="J397" s="44"/>
      <c r="K397" s="44"/>
      <c r="L397" s="44"/>
      <c r="M397" s="44"/>
      <c r="N397" s="44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3.5" customHeight="1">
      <c r="A398" s="35"/>
      <c r="B398" s="44"/>
      <c r="C398" s="44"/>
      <c r="D398" s="44"/>
      <c r="E398" s="36"/>
      <c r="F398" s="44"/>
      <c r="G398" s="44"/>
      <c r="H398" s="44"/>
      <c r="I398" s="44"/>
      <c r="J398" s="44"/>
      <c r="K398" s="44"/>
      <c r="L398" s="44"/>
      <c r="M398" s="44"/>
      <c r="N398" s="44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3.5" customHeight="1">
      <c r="A399" s="35"/>
      <c r="B399" s="44"/>
      <c r="C399" s="44"/>
      <c r="D399" s="44"/>
      <c r="E399" s="36"/>
      <c r="F399" s="44"/>
      <c r="G399" s="44"/>
      <c r="H399" s="44"/>
      <c r="I399" s="44"/>
      <c r="J399" s="44"/>
      <c r="K399" s="44"/>
      <c r="L399" s="44"/>
      <c r="M399" s="44"/>
      <c r="N399" s="44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3.5" customHeight="1">
      <c r="A400" s="35"/>
      <c r="B400" s="44"/>
      <c r="C400" s="44"/>
      <c r="D400" s="44"/>
      <c r="E400" s="36"/>
      <c r="F400" s="44"/>
      <c r="G400" s="44"/>
      <c r="H400" s="44"/>
      <c r="I400" s="44"/>
      <c r="J400" s="44"/>
      <c r="K400" s="44"/>
      <c r="L400" s="44"/>
      <c r="M400" s="44"/>
      <c r="N400" s="44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3.5" customHeight="1">
      <c r="A401" s="35"/>
      <c r="B401" s="44"/>
      <c r="C401" s="44"/>
      <c r="D401" s="44"/>
      <c r="E401" s="36"/>
      <c r="F401" s="44"/>
      <c r="G401" s="44"/>
      <c r="H401" s="44"/>
      <c r="I401" s="44"/>
      <c r="J401" s="44"/>
      <c r="K401" s="44"/>
      <c r="L401" s="44"/>
      <c r="M401" s="44"/>
      <c r="N401" s="44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3.5" customHeight="1">
      <c r="A402" s="35"/>
      <c r="B402" s="44"/>
      <c r="C402" s="44"/>
      <c r="D402" s="44"/>
      <c r="E402" s="36"/>
      <c r="F402" s="44"/>
      <c r="G402" s="44"/>
      <c r="H402" s="44"/>
      <c r="I402" s="44"/>
      <c r="J402" s="44"/>
      <c r="K402" s="44"/>
      <c r="L402" s="44"/>
      <c r="M402" s="44"/>
      <c r="N402" s="44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3.5" customHeight="1">
      <c r="A403" s="35"/>
      <c r="B403" s="44"/>
      <c r="C403" s="44"/>
      <c r="D403" s="44"/>
      <c r="E403" s="36"/>
      <c r="F403" s="44"/>
      <c r="G403" s="44"/>
      <c r="H403" s="44"/>
      <c r="I403" s="44"/>
      <c r="J403" s="44"/>
      <c r="K403" s="44"/>
      <c r="L403" s="44"/>
      <c r="M403" s="44"/>
      <c r="N403" s="44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3.5" customHeight="1">
      <c r="A404" s="35"/>
      <c r="B404" s="44"/>
      <c r="C404" s="44"/>
      <c r="D404" s="44"/>
      <c r="E404" s="36"/>
      <c r="F404" s="44"/>
      <c r="G404" s="44"/>
      <c r="H404" s="44"/>
      <c r="I404" s="44"/>
      <c r="J404" s="44"/>
      <c r="K404" s="44"/>
      <c r="L404" s="44"/>
      <c r="M404" s="44"/>
      <c r="N404" s="44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3.5" customHeight="1">
      <c r="A405" s="35"/>
      <c r="B405" s="44"/>
      <c r="C405" s="44"/>
      <c r="D405" s="44"/>
      <c r="E405" s="36"/>
      <c r="F405" s="44"/>
      <c r="G405" s="44"/>
      <c r="H405" s="44"/>
      <c r="I405" s="44"/>
      <c r="J405" s="44"/>
      <c r="K405" s="44"/>
      <c r="L405" s="44"/>
      <c r="M405" s="44"/>
      <c r="N405" s="44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3.5" customHeight="1">
      <c r="A406" s="35"/>
      <c r="B406" s="44"/>
      <c r="C406" s="44"/>
      <c r="D406" s="44"/>
      <c r="E406" s="36"/>
      <c r="F406" s="44"/>
      <c r="G406" s="44"/>
      <c r="H406" s="44"/>
      <c r="I406" s="44"/>
      <c r="J406" s="44"/>
      <c r="K406" s="44"/>
      <c r="L406" s="44"/>
      <c r="M406" s="44"/>
      <c r="N406" s="44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3.5" customHeight="1">
      <c r="A407" s="35"/>
      <c r="B407" s="44"/>
      <c r="C407" s="44"/>
      <c r="D407" s="44"/>
      <c r="E407" s="36"/>
      <c r="F407" s="44"/>
      <c r="G407" s="44"/>
      <c r="H407" s="44"/>
      <c r="I407" s="44"/>
      <c r="J407" s="44"/>
      <c r="K407" s="44"/>
      <c r="L407" s="44"/>
      <c r="M407" s="44"/>
      <c r="N407" s="44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3.5" customHeight="1">
      <c r="A408" s="35"/>
      <c r="B408" s="44"/>
      <c r="C408" s="44"/>
      <c r="D408" s="44"/>
      <c r="E408" s="36"/>
      <c r="F408" s="44"/>
      <c r="G408" s="44"/>
      <c r="H408" s="44"/>
      <c r="I408" s="44"/>
      <c r="J408" s="44"/>
      <c r="K408" s="44"/>
      <c r="L408" s="44"/>
      <c r="M408" s="44"/>
      <c r="N408" s="44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3.5" customHeight="1">
      <c r="A409" s="35"/>
      <c r="B409" s="44"/>
      <c r="C409" s="44"/>
      <c r="D409" s="44"/>
      <c r="E409" s="36"/>
      <c r="F409" s="44"/>
      <c r="G409" s="44"/>
      <c r="H409" s="44"/>
      <c r="I409" s="44"/>
      <c r="J409" s="44"/>
      <c r="K409" s="44"/>
      <c r="L409" s="44"/>
      <c r="M409" s="44"/>
      <c r="N409" s="44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3.5" customHeight="1">
      <c r="A410" s="35"/>
      <c r="B410" s="44"/>
      <c r="C410" s="44"/>
      <c r="D410" s="44"/>
      <c r="E410" s="36"/>
      <c r="F410" s="44"/>
      <c r="G410" s="44"/>
      <c r="H410" s="44"/>
      <c r="I410" s="44"/>
      <c r="J410" s="44"/>
      <c r="K410" s="44"/>
      <c r="L410" s="44"/>
      <c r="M410" s="44"/>
      <c r="N410" s="44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3.5" customHeight="1">
      <c r="A411" s="35"/>
      <c r="B411" s="44"/>
      <c r="C411" s="44"/>
      <c r="D411" s="44"/>
      <c r="E411" s="36"/>
      <c r="F411" s="44"/>
      <c r="G411" s="44"/>
      <c r="H411" s="44"/>
      <c r="I411" s="44"/>
      <c r="J411" s="44"/>
      <c r="K411" s="44"/>
      <c r="L411" s="44"/>
      <c r="M411" s="44"/>
      <c r="N411" s="44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3.5" customHeight="1">
      <c r="A412" s="35"/>
      <c r="B412" s="44"/>
      <c r="C412" s="44"/>
      <c r="D412" s="44"/>
      <c r="E412" s="36"/>
      <c r="F412" s="44"/>
      <c r="G412" s="44"/>
      <c r="H412" s="44"/>
      <c r="I412" s="44"/>
      <c r="J412" s="44"/>
      <c r="K412" s="44"/>
      <c r="L412" s="44"/>
      <c r="M412" s="44"/>
      <c r="N412" s="44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3.5" customHeight="1">
      <c r="A413" s="35"/>
      <c r="B413" s="44"/>
      <c r="C413" s="44"/>
      <c r="D413" s="44"/>
      <c r="E413" s="36"/>
      <c r="F413" s="44"/>
      <c r="G413" s="44"/>
      <c r="H413" s="44"/>
      <c r="I413" s="44"/>
      <c r="J413" s="44"/>
      <c r="K413" s="44"/>
      <c r="L413" s="44"/>
      <c r="M413" s="44"/>
      <c r="N413" s="44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3.5" customHeight="1">
      <c r="A414" s="35"/>
      <c r="B414" s="44"/>
      <c r="C414" s="44"/>
      <c r="D414" s="44"/>
      <c r="E414" s="36"/>
      <c r="F414" s="44"/>
      <c r="G414" s="44"/>
      <c r="H414" s="44"/>
      <c r="I414" s="44"/>
      <c r="J414" s="44"/>
      <c r="K414" s="44"/>
      <c r="L414" s="44"/>
      <c r="M414" s="44"/>
      <c r="N414" s="44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3.5" customHeight="1">
      <c r="A415" s="35"/>
      <c r="B415" s="44"/>
      <c r="C415" s="44"/>
      <c r="D415" s="44"/>
      <c r="E415" s="36"/>
      <c r="F415" s="44"/>
      <c r="G415" s="44"/>
      <c r="H415" s="44"/>
      <c r="I415" s="44"/>
      <c r="J415" s="44"/>
      <c r="K415" s="44"/>
      <c r="L415" s="44"/>
      <c r="M415" s="44"/>
      <c r="N415" s="44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3.5" customHeight="1">
      <c r="A416" s="35"/>
      <c r="B416" s="44"/>
      <c r="C416" s="44"/>
      <c r="D416" s="44"/>
      <c r="E416" s="36"/>
      <c r="F416" s="44"/>
      <c r="G416" s="44"/>
      <c r="H416" s="44"/>
      <c r="I416" s="44"/>
      <c r="J416" s="44"/>
      <c r="K416" s="44"/>
      <c r="L416" s="44"/>
      <c r="M416" s="44"/>
      <c r="N416" s="44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3.5" customHeight="1">
      <c r="A417" s="35"/>
      <c r="B417" s="44"/>
      <c r="C417" s="44"/>
      <c r="D417" s="44"/>
      <c r="E417" s="36"/>
      <c r="F417" s="44"/>
      <c r="G417" s="44"/>
      <c r="H417" s="44"/>
      <c r="I417" s="44"/>
      <c r="J417" s="44"/>
      <c r="K417" s="44"/>
      <c r="L417" s="44"/>
      <c r="M417" s="44"/>
      <c r="N417" s="44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3.5" customHeight="1">
      <c r="A418" s="35"/>
      <c r="B418" s="44"/>
      <c r="C418" s="44"/>
      <c r="D418" s="44"/>
      <c r="E418" s="36"/>
      <c r="F418" s="44"/>
      <c r="G418" s="44"/>
      <c r="H418" s="44"/>
      <c r="I418" s="44"/>
      <c r="J418" s="44"/>
      <c r="K418" s="44"/>
      <c r="L418" s="44"/>
      <c r="M418" s="44"/>
      <c r="N418" s="44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3.5" customHeight="1">
      <c r="A419" s="35"/>
      <c r="B419" s="44"/>
      <c r="C419" s="44"/>
      <c r="D419" s="44"/>
      <c r="E419" s="36"/>
      <c r="F419" s="44"/>
      <c r="G419" s="44"/>
      <c r="H419" s="44"/>
      <c r="I419" s="44"/>
      <c r="J419" s="44"/>
      <c r="K419" s="44"/>
      <c r="L419" s="44"/>
      <c r="M419" s="44"/>
      <c r="N419" s="44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3.5" customHeight="1">
      <c r="A420" s="35"/>
      <c r="B420" s="44"/>
      <c r="C420" s="44"/>
      <c r="D420" s="44"/>
      <c r="E420" s="36"/>
      <c r="F420" s="44"/>
      <c r="G420" s="44"/>
      <c r="H420" s="44"/>
      <c r="I420" s="44"/>
      <c r="J420" s="44"/>
      <c r="K420" s="44"/>
      <c r="L420" s="44"/>
      <c r="M420" s="44"/>
      <c r="N420" s="44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3.5" customHeight="1">
      <c r="A421" s="35"/>
      <c r="B421" s="44"/>
      <c r="C421" s="44"/>
      <c r="D421" s="44"/>
      <c r="E421" s="36"/>
      <c r="F421" s="44"/>
      <c r="G421" s="44"/>
      <c r="H421" s="44"/>
      <c r="I421" s="44"/>
      <c r="J421" s="44"/>
      <c r="K421" s="44"/>
      <c r="L421" s="44"/>
      <c r="M421" s="44"/>
      <c r="N421" s="44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3.5" customHeight="1">
      <c r="A422" s="35"/>
      <c r="B422" s="44"/>
      <c r="C422" s="44"/>
      <c r="D422" s="44"/>
      <c r="E422" s="36"/>
      <c r="F422" s="44"/>
      <c r="G422" s="44"/>
      <c r="H422" s="44"/>
      <c r="I422" s="44"/>
      <c r="J422" s="44"/>
      <c r="K422" s="44"/>
      <c r="L422" s="44"/>
      <c r="M422" s="44"/>
      <c r="N422" s="44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3.5" customHeight="1">
      <c r="A423" s="35"/>
      <c r="B423" s="44"/>
      <c r="C423" s="44"/>
      <c r="D423" s="44"/>
      <c r="E423" s="36"/>
      <c r="F423" s="44"/>
      <c r="G423" s="44"/>
      <c r="H423" s="44"/>
      <c r="I423" s="44"/>
      <c r="J423" s="44"/>
      <c r="K423" s="44"/>
      <c r="L423" s="44"/>
      <c r="M423" s="44"/>
      <c r="N423" s="44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3.5" customHeight="1">
      <c r="A424" s="35"/>
      <c r="B424" s="44"/>
      <c r="C424" s="44"/>
      <c r="D424" s="44"/>
      <c r="E424" s="36"/>
      <c r="F424" s="44"/>
      <c r="G424" s="44"/>
      <c r="H424" s="44"/>
      <c r="I424" s="44"/>
      <c r="J424" s="44"/>
      <c r="K424" s="44"/>
      <c r="L424" s="44"/>
      <c r="M424" s="44"/>
      <c r="N424" s="44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3.5" customHeight="1">
      <c r="A425" s="35"/>
      <c r="B425" s="44"/>
      <c r="C425" s="44"/>
      <c r="D425" s="44"/>
      <c r="E425" s="36"/>
      <c r="F425" s="44"/>
      <c r="G425" s="44"/>
      <c r="H425" s="44"/>
      <c r="I425" s="44"/>
      <c r="J425" s="44"/>
      <c r="K425" s="44"/>
      <c r="L425" s="44"/>
      <c r="M425" s="44"/>
      <c r="N425" s="44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3.5" customHeight="1">
      <c r="A426" s="35"/>
      <c r="B426" s="44"/>
      <c r="C426" s="44"/>
      <c r="D426" s="44"/>
      <c r="E426" s="36"/>
      <c r="F426" s="44"/>
      <c r="G426" s="44"/>
      <c r="H426" s="44"/>
      <c r="I426" s="44"/>
      <c r="J426" s="44"/>
      <c r="K426" s="44"/>
      <c r="L426" s="44"/>
      <c r="M426" s="44"/>
      <c r="N426" s="44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3.5" customHeight="1">
      <c r="A427" s="35"/>
      <c r="B427" s="44"/>
      <c r="C427" s="44"/>
      <c r="D427" s="44"/>
      <c r="E427" s="36"/>
      <c r="F427" s="44"/>
      <c r="G427" s="44"/>
      <c r="H427" s="44"/>
      <c r="I427" s="44"/>
      <c r="J427" s="44"/>
      <c r="K427" s="44"/>
      <c r="L427" s="44"/>
      <c r="M427" s="44"/>
      <c r="N427" s="44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3.5" customHeight="1">
      <c r="A428" s="35"/>
      <c r="B428" s="44"/>
      <c r="C428" s="44"/>
      <c r="D428" s="44"/>
      <c r="E428" s="36"/>
      <c r="F428" s="44"/>
      <c r="G428" s="44"/>
      <c r="H428" s="44"/>
      <c r="I428" s="44"/>
      <c r="J428" s="44"/>
      <c r="K428" s="44"/>
      <c r="L428" s="44"/>
      <c r="M428" s="44"/>
      <c r="N428" s="44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3.5" customHeight="1">
      <c r="A429" s="35"/>
      <c r="B429" s="44"/>
      <c r="C429" s="44"/>
      <c r="D429" s="44"/>
      <c r="E429" s="36"/>
      <c r="F429" s="44"/>
      <c r="G429" s="44"/>
      <c r="H429" s="44"/>
      <c r="I429" s="44"/>
      <c r="J429" s="44"/>
      <c r="K429" s="44"/>
      <c r="L429" s="44"/>
      <c r="M429" s="44"/>
      <c r="N429" s="44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3.5" customHeight="1">
      <c r="A430" s="35"/>
      <c r="B430" s="44"/>
      <c r="C430" s="44"/>
      <c r="D430" s="44"/>
      <c r="E430" s="36"/>
      <c r="F430" s="44"/>
      <c r="G430" s="44"/>
      <c r="H430" s="44"/>
      <c r="I430" s="44"/>
      <c r="J430" s="44"/>
      <c r="K430" s="44"/>
      <c r="L430" s="44"/>
      <c r="M430" s="44"/>
      <c r="N430" s="44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3.5" customHeight="1">
      <c r="A431" s="35"/>
      <c r="B431" s="44"/>
      <c r="C431" s="44"/>
      <c r="D431" s="44"/>
      <c r="E431" s="36"/>
      <c r="F431" s="44"/>
      <c r="G431" s="44"/>
      <c r="H431" s="44"/>
      <c r="I431" s="44"/>
      <c r="J431" s="44"/>
      <c r="K431" s="44"/>
      <c r="L431" s="44"/>
      <c r="M431" s="44"/>
      <c r="N431" s="44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3.5" customHeight="1">
      <c r="A432" s="35"/>
      <c r="B432" s="44"/>
      <c r="C432" s="44"/>
      <c r="D432" s="44"/>
      <c r="E432" s="36"/>
      <c r="F432" s="44"/>
      <c r="G432" s="44"/>
      <c r="H432" s="44"/>
      <c r="I432" s="44"/>
      <c r="J432" s="44"/>
      <c r="K432" s="44"/>
      <c r="L432" s="44"/>
      <c r="M432" s="44"/>
      <c r="N432" s="44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3.5" customHeight="1">
      <c r="A433" s="35"/>
      <c r="B433" s="44"/>
      <c r="C433" s="44"/>
      <c r="D433" s="44"/>
      <c r="E433" s="36"/>
      <c r="F433" s="44"/>
      <c r="G433" s="44"/>
      <c r="H433" s="44"/>
      <c r="I433" s="44"/>
      <c r="J433" s="44"/>
      <c r="K433" s="44"/>
      <c r="L433" s="44"/>
      <c r="M433" s="44"/>
      <c r="N433" s="44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3.5" customHeight="1">
      <c r="A434" s="35"/>
      <c r="B434" s="44"/>
      <c r="C434" s="44"/>
      <c r="D434" s="44"/>
      <c r="E434" s="36"/>
      <c r="F434" s="44"/>
      <c r="G434" s="44"/>
      <c r="H434" s="44"/>
      <c r="I434" s="44"/>
      <c r="J434" s="44"/>
      <c r="K434" s="44"/>
      <c r="L434" s="44"/>
      <c r="M434" s="44"/>
      <c r="N434" s="44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3.5" customHeight="1">
      <c r="A435" s="35"/>
      <c r="B435" s="44"/>
      <c r="C435" s="44"/>
      <c r="D435" s="44"/>
      <c r="E435" s="36"/>
      <c r="F435" s="44"/>
      <c r="G435" s="44"/>
      <c r="H435" s="44"/>
      <c r="I435" s="44"/>
      <c r="J435" s="44"/>
      <c r="K435" s="44"/>
      <c r="L435" s="44"/>
      <c r="M435" s="44"/>
      <c r="N435" s="44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3.5" customHeight="1">
      <c r="A436" s="35"/>
      <c r="B436" s="44"/>
      <c r="C436" s="44"/>
      <c r="D436" s="44"/>
      <c r="E436" s="36"/>
      <c r="F436" s="44"/>
      <c r="G436" s="44"/>
      <c r="H436" s="44"/>
      <c r="I436" s="44"/>
      <c r="J436" s="44"/>
      <c r="K436" s="44"/>
      <c r="L436" s="44"/>
      <c r="M436" s="44"/>
      <c r="N436" s="44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3.5" customHeight="1">
      <c r="A437" s="35"/>
      <c r="B437" s="44"/>
      <c r="C437" s="44"/>
      <c r="D437" s="44"/>
      <c r="E437" s="36"/>
      <c r="F437" s="44"/>
      <c r="G437" s="44"/>
      <c r="H437" s="44"/>
      <c r="I437" s="44"/>
      <c r="J437" s="44"/>
      <c r="K437" s="44"/>
      <c r="L437" s="44"/>
      <c r="M437" s="44"/>
      <c r="N437" s="44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3.5" customHeight="1">
      <c r="A438" s="35"/>
      <c r="B438" s="44"/>
      <c r="C438" s="44"/>
      <c r="D438" s="44"/>
      <c r="E438" s="36"/>
      <c r="F438" s="44"/>
      <c r="G438" s="44"/>
      <c r="H438" s="44"/>
      <c r="I438" s="44"/>
      <c r="J438" s="44"/>
      <c r="K438" s="44"/>
      <c r="L438" s="44"/>
      <c r="M438" s="44"/>
      <c r="N438" s="44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3.5" customHeight="1">
      <c r="A439" s="35"/>
      <c r="B439" s="44"/>
      <c r="C439" s="44"/>
      <c r="D439" s="44"/>
      <c r="E439" s="36"/>
      <c r="F439" s="44"/>
      <c r="G439" s="44"/>
      <c r="H439" s="44"/>
      <c r="I439" s="44"/>
      <c r="J439" s="44"/>
      <c r="K439" s="44"/>
      <c r="L439" s="44"/>
      <c r="M439" s="44"/>
      <c r="N439" s="44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3.5" customHeight="1">
      <c r="A440" s="35"/>
      <c r="B440" s="44"/>
      <c r="C440" s="44"/>
      <c r="D440" s="44"/>
      <c r="E440" s="36"/>
      <c r="F440" s="44"/>
      <c r="G440" s="44"/>
      <c r="H440" s="44"/>
      <c r="I440" s="44"/>
      <c r="J440" s="44"/>
      <c r="K440" s="44"/>
      <c r="L440" s="44"/>
      <c r="M440" s="44"/>
      <c r="N440" s="44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3.5" customHeight="1">
      <c r="A441" s="35"/>
      <c r="B441" s="44"/>
      <c r="C441" s="44"/>
      <c r="D441" s="44"/>
      <c r="E441" s="36"/>
      <c r="F441" s="44"/>
      <c r="G441" s="44"/>
      <c r="H441" s="44"/>
      <c r="I441" s="44"/>
      <c r="J441" s="44"/>
      <c r="K441" s="44"/>
      <c r="L441" s="44"/>
      <c r="M441" s="44"/>
      <c r="N441" s="44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3.5" customHeight="1">
      <c r="A442" s="35"/>
      <c r="B442" s="44"/>
      <c r="C442" s="44"/>
      <c r="D442" s="44"/>
      <c r="E442" s="36"/>
      <c r="F442" s="44"/>
      <c r="G442" s="44"/>
      <c r="H442" s="44"/>
      <c r="I442" s="44"/>
      <c r="J442" s="44"/>
      <c r="K442" s="44"/>
      <c r="L442" s="44"/>
      <c r="M442" s="44"/>
      <c r="N442" s="44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3.5" customHeight="1">
      <c r="A443" s="35"/>
      <c r="B443" s="44"/>
      <c r="C443" s="44"/>
      <c r="D443" s="44"/>
      <c r="E443" s="36"/>
      <c r="F443" s="44"/>
      <c r="G443" s="44"/>
      <c r="H443" s="44"/>
      <c r="I443" s="44"/>
      <c r="J443" s="44"/>
      <c r="K443" s="44"/>
      <c r="L443" s="44"/>
      <c r="M443" s="44"/>
      <c r="N443" s="44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3.5" customHeight="1">
      <c r="A444" s="35"/>
      <c r="B444" s="44"/>
      <c r="C444" s="44"/>
      <c r="D444" s="44"/>
      <c r="E444" s="36"/>
      <c r="F444" s="44"/>
      <c r="G444" s="44"/>
      <c r="H444" s="44"/>
      <c r="I444" s="44"/>
      <c r="J444" s="44"/>
      <c r="K444" s="44"/>
      <c r="L444" s="44"/>
      <c r="M444" s="44"/>
      <c r="N444" s="44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3.5" customHeight="1">
      <c r="A445" s="35"/>
      <c r="B445" s="44"/>
      <c r="C445" s="44"/>
      <c r="D445" s="44"/>
      <c r="E445" s="36"/>
      <c r="F445" s="44"/>
      <c r="G445" s="44"/>
      <c r="H445" s="44"/>
      <c r="I445" s="44"/>
      <c r="J445" s="44"/>
      <c r="K445" s="44"/>
      <c r="L445" s="44"/>
      <c r="M445" s="44"/>
      <c r="N445" s="44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3.5" customHeight="1">
      <c r="A446" s="35"/>
      <c r="B446" s="44"/>
      <c r="C446" s="44"/>
      <c r="D446" s="44"/>
      <c r="E446" s="36"/>
      <c r="F446" s="44"/>
      <c r="G446" s="44"/>
      <c r="H446" s="44"/>
      <c r="I446" s="44"/>
      <c r="J446" s="44"/>
      <c r="K446" s="44"/>
      <c r="L446" s="44"/>
      <c r="M446" s="44"/>
      <c r="N446" s="44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3.5" customHeight="1">
      <c r="A447" s="35"/>
      <c r="B447" s="44"/>
      <c r="C447" s="44"/>
      <c r="D447" s="44"/>
      <c r="E447" s="36"/>
      <c r="F447" s="44"/>
      <c r="G447" s="44"/>
      <c r="H447" s="44"/>
      <c r="I447" s="44"/>
      <c r="J447" s="44"/>
      <c r="K447" s="44"/>
      <c r="L447" s="44"/>
      <c r="M447" s="44"/>
      <c r="N447" s="44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3.5" customHeight="1">
      <c r="A448" s="35"/>
      <c r="B448" s="44"/>
      <c r="C448" s="44"/>
      <c r="D448" s="44"/>
      <c r="E448" s="36"/>
      <c r="F448" s="44"/>
      <c r="G448" s="44"/>
      <c r="H448" s="44"/>
      <c r="I448" s="44"/>
      <c r="J448" s="44"/>
      <c r="K448" s="44"/>
      <c r="L448" s="44"/>
      <c r="M448" s="44"/>
      <c r="N448" s="44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3.5" customHeight="1">
      <c r="A449" s="35"/>
      <c r="B449" s="44"/>
      <c r="C449" s="44"/>
      <c r="D449" s="44"/>
      <c r="E449" s="36"/>
      <c r="F449" s="44"/>
      <c r="G449" s="44"/>
      <c r="H449" s="44"/>
      <c r="I449" s="44"/>
      <c r="J449" s="44"/>
      <c r="K449" s="44"/>
      <c r="L449" s="44"/>
      <c r="M449" s="44"/>
      <c r="N449" s="44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3.5" customHeight="1">
      <c r="A450" s="35"/>
      <c r="B450" s="44"/>
      <c r="C450" s="44"/>
      <c r="D450" s="44"/>
      <c r="E450" s="36"/>
      <c r="F450" s="44"/>
      <c r="G450" s="44"/>
      <c r="H450" s="44"/>
      <c r="I450" s="44"/>
      <c r="J450" s="44"/>
      <c r="K450" s="44"/>
      <c r="L450" s="44"/>
      <c r="M450" s="44"/>
      <c r="N450" s="44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3.5" customHeight="1">
      <c r="A451" s="35"/>
      <c r="B451" s="44"/>
      <c r="C451" s="44"/>
      <c r="D451" s="44"/>
      <c r="E451" s="36"/>
      <c r="F451" s="44"/>
      <c r="G451" s="44"/>
      <c r="H451" s="44"/>
      <c r="I451" s="44"/>
      <c r="J451" s="44"/>
      <c r="K451" s="44"/>
      <c r="L451" s="44"/>
      <c r="M451" s="44"/>
      <c r="N451" s="44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3.5" customHeight="1">
      <c r="A452" s="35"/>
      <c r="B452" s="44"/>
      <c r="C452" s="44"/>
      <c r="D452" s="44"/>
      <c r="E452" s="36"/>
      <c r="F452" s="44"/>
      <c r="G452" s="44"/>
      <c r="H452" s="44"/>
      <c r="I452" s="44"/>
      <c r="J452" s="44"/>
      <c r="K452" s="44"/>
      <c r="L452" s="44"/>
      <c r="M452" s="44"/>
      <c r="N452" s="44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3.5" customHeight="1">
      <c r="A453" s="35"/>
      <c r="B453" s="44"/>
      <c r="C453" s="44"/>
      <c r="D453" s="44"/>
      <c r="E453" s="36"/>
      <c r="F453" s="44"/>
      <c r="G453" s="44"/>
      <c r="H453" s="44"/>
      <c r="I453" s="44"/>
      <c r="J453" s="44"/>
      <c r="K453" s="44"/>
      <c r="L453" s="44"/>
      <c r="M453" s="44"/>
      <c r="N453" s="44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3.5" customHeight="1">
      <c r="A454" s="35"/>
      <c r="B454" s="44"/>
      <c r="C454" s="44"/>
      <c r="D454" s="44"/>
      <c r="E454" s="36"/>
      <c r="F454" s="44"/>
      <c r="G454" s="44"/>
      <c r="H454" s="44"/>
      <c r="I454" s="44"/>
      <c r="J454" s="44"/>
      <c r="K454" s="44"/>
      <c r="L454" s="44"/>
      <c r="M454" s="44"/>
      <c r="N454" s="44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3.5" customHeight="1">
      <c r="A455" s="35"/>
      <c r="B455" s="44"/>
      <c r="C455" s="44"/>
      <c r="D455" s="44"/>
      <c r="E455" s="36"/>
      <c r="F455" s="44"/>
      <c r="G455" s="44"/>
      <c r="H455" s="44"/>
      <c r="I455" s="44"/>
      <c r="J455" s="44"/>
      <c r="K455" s="44"/>
      <c r="L455" s="44"/>
      <c r="M455" s="44"/>
      <c r="N455" s="44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3.5" customHeight="1">
      <c r="A456" s="35"/>
      <c r="B456" s="44"/>
      <c r="C456" s="44"/>
      <c r="D456" s="44"/>
      <c r="E456" s="36"/>
      <c r="F456" s="44"/>
      <c r="G456" s="44"/>
      <c r="H456" s="44"/>
      <c r="I456" s="44"/>
      <c r="J456" s="44"/>
      <c r="K456" s="44"/>
      <c r="L456" s="44"/>
      <c r="M456" s="44"/>
      <c r="N456" s="44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3.5" customHeight="1">
      <c r="A457" s="35"/>
      <c r="B457" s="44"/>
      <c r="C457" s="44"/>
      <c r="D457" s="44"/>
      <c r="E457" s="36"/>
      <c r="F457" s="44"/>
      <c r="G457" s="44"/>
      <c r="H457" s="44"/>
      <c r="I457" s="44"/>
      <c r="J457" s="44"/>
      <c r="K457" s="44"/>
      <c r="L457" s="44"/>
      <c r="M457" s="44"/>
      <c r="N457" s="44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3.5" customHeight="1">
      <c r="A458" s="35"/>
      <c r="B458" s="44"/>
      <c r="C458" s="44"/>
      <c r="D458" s="44"/>
      <c r="E458" s="36"/>
      <c r="F458" s="44"/>
      <c r="G458" s="44"/>
      <c r="H458" s="44"/>
      <c r="I458" s="44"/>
      <c r="J458" s="44"/>
      <c r="K458" s="44"/>
      <c r="L458" s="44"/>
      <c r="M458" s="44"/>
      <c r="N458" s="44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3.5" customHeight="1">
      <c r="A459" s="35"/>
      <c r="B459" s="44"/>
      <c r="C459" s="44"/>
      <c r="D459" s="44"/>
      <c r="E459" s="36"/>
      <c r="F459" s="44"/>
      <c r="G459" s="44"/>
      <c r="H459" s="44"/>
      <c r="I459" s="44"/>
      <c r="J459" s="44"/>
      <c r="K459" s="44"/>
      <c r="L459" s="44"/>
      <c r="M459" s="44"/>
      <c r="N459" s="44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3.5" customHeight="1">
      <c r="A460" s="35"/>
      <c r="B460" s="44"/>
      <c r="C460" s="44"/>
      <c r="D460" s="44"/>
      <c r="E460" s="36"/>
      <c r="F460" s="44"/>
      <c r="G460" s="44"/>
      <c r="H460" s="44"/>
      <c r="I460" s="44"/>
      <c r="J460" s="44"/>
      <c r="K460" s="44"/>
      <c r="L460" s="44"/>
      <c r="M460" s="44"/>
      <c r="N460" s="44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3.5" customHeight="1">
      <c r="A461" s="35"/>
      <c r="B461" s="44"/>
      <c r="C461" s="44"/>
      <c r="D461" s="44"/>
      <c r="E461" s="36"/>
      <c r="F461" s="44"/>
      <c r="G461" s="44"/>
      <c r="H461" s="44"/>
      <c r="I461" s="44"/>
      <c r="J461" s="44"/>
      <c r="K461" s="44"/>
      <c r="L461" s="44"/>
      <c r="M461" s="44"/>
      <c r="N461" s="44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3.5" customHeight="1">
      <c r="A462" s="35"/>
      <c r="B462" s="44"/>
      <c r="C462" s="44"/>
      <c r="D462" s="44"/>
      <c r="E462" s="36"/>
      <c r="F462" s="44"/>
      <c r="G462" s="44"/>
      <c r="H462" s="44"/>
      <c r="I462" s="44"/>
      <c r="J462" s="44"/>
      <c r="K462" s="44"/>
      <c r="L462" s="44"/>
      <c r="M462" s="44"/>
      <c r="N462" s="44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3.5" customHeight="1">
      <c r="A463" s="35"/>
      <c r="B463" s="44"/>
      <c r="C463" s="44"/>
      <c r="D463" s="44"/>
      <c r="E463" s="36"/>
      <c r="F463" s="44"/>
      <c r="G463" s="44"/>
      <c r="H463" s="44"/>
      <c r="I463" s="44"/>
      <c r="J463" s="44"/>
      <c r="K463" s="44"/>
      <c r="L463" s="44"/>
      <c r="M463" s="44"/>
      <c r="N463" s="44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3.5" customHeight="1">
      <c r="A464" s="35"/>
      <c r="B464" s="44"/>
      <c r="C464" s="44"/>
      <c r="D464" s="44"/>
      <c r="E464" s="36"/>
      <c r="F464" s="44"/>
      <c r="G464" s="44"/>
      <c r="H464" s="44"/>
      <c r="I464" s="44"/>
      <c r="J464" s="44"/>
      <c r="K464" s="44"/>
      <c r="L464" s="44"/>
      <c r="M464" s="44"/>
      <c r="N464" s="44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3.5" customHeight="1">
      <c r="A465" s="35"/>
      <c r="B465" s="44"/>
      <c r="C465" s="44"/>
      <c r="D465" s="44"/>
      <c r="E465" s="36"/>
      <c r="F465" s="44"/>
      <c r="G465" s="44"/>
      <c r="H465" s="44"/>
      <c r="I465" s="44"/>
      <c r="J465" s="44"/>
      <c r="K465" s="44"/>
      <c r="L465" s="44"/>
      <c r="M465" s="44"/>
      <c r="N465" s="44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3.5" customHeight="1">
      <c r="A466" s="35"/>
      <c r="B466" s="44"/>
      <c r="C466" s="44"/>
      <c r="D466" s="44"/>
      <c r="E466" s="36"/>
      <c r="F466" s="44"/>
      <c r="G466" s="44"/>
      <c r="H466" s="44"/>
      <c r="I466" s="44"/>
      <c r="J466" s="44"/>
      <c r="K466" s="44"/>
      <c r="L466" s="44"/>
      <c r="M466" s="44"/>
      <c r="N466" s="44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3.5" customHeight="1">
      <c r="A467" s="35"/>
      <c r="B467" s="44"/>
      <c r="C467" s="44"/>
      <c r="D467" s="44"/>
      <c r="E467" s="36"/>
      <c r="F467" s="44"/>
      <c r="G467" s="44"/>
      <c r="H467" s="44"/>
      <c r="I467" s="44"/>
      <c r="J467" s="44"/>
      <c r="K467" s="44"/>
      <c r="L467" s="44"/>
      <c r="M467" s="44"/>
      <c r="N467" s="44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3.5" customHeight="1">
      <c r="A468" s="35"/>
      <c r="B468" s="44"/>
      <c r="C468" s="44"/>
      <c r="D468" s="44"/>
      <c r="E468" s="36"/>
      <c r="F468" s="44"/>
      <c r="G468" s="44"/>
      <c r="H468" s="44"/>
      <c r="I468" s="44"/>
      <c r="J468" s="44"/>
      <c r="K468" s="44"/>
      <c r="L468" s="44"/>
      <c r="M468" s="44"/>
      <c r="N468" s="44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3.5" customHeight="1">
      <c r="A469" s="35"/>
      <c r="B469" s="44"/>
      <c r="C469" s="44"/>
      <c r="D469" s="44"/>
      <c r="E469" s="36"/>
      <c r="F469" s="44"/>
      <c r="G469" s="44"/>
      <c r="H469" s="44"/>
      <c r="I469" s="44"/>
      <c r="J469" s="44"/>
      <c r="K469" s="44"/>
      <c r="L469" s="44"/>
      <c r="M469" s="44"/>
      <c r="N469" s="44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3.5" customHeight="1">
      <c r="A470" s="35"/>
      <c r="B470" s="44"/>
      <c r="C470" s="44"/>
      <c r="D470" s="44"/>
      <c r="E470" s="36"/>
      <c r="F470" s="44"/>
      <c r="G470" s="44"/>
      <c r="H470" s="44"/>
      <c r="I470" s="44"/>
      <c r="J470" s="44"/>
      <c r="K470" s="44"/>
      <c r="L470" s="44"/>
      <c r="M470" s="44"/>
      <c r="N470" s="44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3.5" customHeight="1">
      <c r="A471" s="35"/>
      <c r="B471" s="44"/>
      <c r="C471" s="44"/>
      <c r="D471" s="44"/>
      <c r="E471" s="36"/>
      <c r="F471" s="44"/>
      <c r="G471" s="44"/>
      <c r="H471" s="44"/>
      <c r="I471" s="44"/>
      <c r="J471" s="44"/>
      <c r="K471" s="44"/>
      <c r="L471" s="44"/>
      <c r="M471" s="44"/>
      <c r="N471" s="44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3.5" customHeight="1">
      <c r="A472" s="35"/>
      <c r="B472" s="44"/>
      <c r="C472" s="44"/>
      <c r="D472" s="44"/>
      <c r="E472" s="36"/>
      <c r="F472" s="44"/>
      <c r="G472" s="44"/>
      <c r="H472" s="44"/>
      <c r="I472" s="44"/>
      <c r="J472" s="44"/>
      <c r="K472" s="44"/>
      <c r="L472" s="44"/>
      <c r="M472" s="44"/>
      <c r="N472" s="44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3.5" customHeight="1">
      <c r="A473" s="35"/>
      <c r="B473" s="44"/>
      <c r="C473" s="44"/>
      <c r="D473" s="44"/>
      <c r="E473" s="36"/>
      <c r="F473" s="44"/>
      <c r="G473" s="44"/>
      <c r="H473" s="44"/>
      <c r="I473" s="44"/>
      <c r="J473" s="44"/>
      <c r="K473" s="44"/>
      <c r="L473" s="44"/>
      <c r="M473" s="44"/>
      <c r="N473" s="44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3.5" customHeight="1">
      <c r="A474" s="35"/>
      <c r="B474" s="44"/>
      <c r="C474" s="44"/>
      <c r="D474" s="44"/>
      <c r="E474" s="36"/>
      <c r="F474" s="44"/>
      <c r="G474" s="44"/>
      <c r="H474" s="44"/>
      <c r="I474" s="44"/>
      <c r="J474" s="44"/>
      <c r="K474" s="44"/>
      <c r="L474" s="44"/>
      <c r="M474" s="44"/>
      <c r="N474" s="44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3.5" customHeight="1">
      <c r="A475" s="35"/>
      <c r="B475" s="44"/>
      <c r="C475" s="44"/>
      <c r="D475" s="44"/>
      <c r="E475" s="36"/>
      <c r="F475" s="44"/>
      <c r="G475" s="44"/>
      <c r="H475" s="44"/>
      <c r="I475" s="44"/>
      <c r="J475" s="44"/>
      <c r="K475" s="44"/>
      <c r="L475" s="44"/>
      <c r="M475" s="44"/>
      <c r="N475" s="44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3.5" customHeight="1">
      <c r="A476" s="35"/>
      <c r="B476" s="44"/>
      <c r="C476" s="44"/>
      <c r="D476" s="44"/>
      <c r="E476" s="36"/>
      <c r="F476" s="44"/>
      <c r="G476" s="44"/>
      <c r="H476" s="44"/>
      <c r="I476" s="44"/>
      <c r="J476" s="44"/>
      <c r="K476" s="44"/>
      <c r="L476" s="44"/>
      <c r="M476" s="44"/>
      <c r="N476" s="44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3.5" customHeight="1">
      <c r="A477" s="35"/>
      <c r="B477" s="44"/>
      <c r="C477" s="44"/>
      <c r="D477" s="44"/>
      <c r="E477" s="36"/>
      <c r="F477" s="44"/>
      <c r="G477" s="44"/>
      <c r="H477" s="44"/>
      <c r="I477" s="44"/>
      <c r="J477" s="44"/>
      <c r="K477" s="44"/>
      <c r="L477" s="44"/>
      <c r="M477" s="44"/>
      <c r="N477" s="44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3.5" customHeight="1">
      <c r="A478" s="35"/>
      <c r="B478" s="44"/>
      <c r="C478" s="44"/>
      <c r="D478" s="44"/>
      <c r="E478" s="36"/>
      <c r="F478" s="44"/>
      <c r="G478" s="44"/>
      <c r="H478" s="44"/>
      <c r="I478" s="44"/>
      <c r="J478" s="44"/>
      <c r="K478" s="44"/>
      <c r="L478" s="44"/>
      <c r="M478" s="44"/>
      <c r="N478" s="44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3.5" customHeight="1">
      <c r="A479" s="35"/>
      <c r="B479" s="44"/>
      <c r="C479" s="44"/>
      <c r="D479" s="44"/>
      <c r="E479" s="36"/>
      <c r="F479" s="44"/>
      <c r="G479" s="44"/>
      <c r="H479" s="44"/>
      <c r="I479" s="44"/>
      <c r="J479" s="44"/>
      <c r="K479" s="44"/>
      <c r="L479" s="44"/>
      <c r="M479" s="44"/>
      <c r="N479" s="44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3.5" customHeight="1">
      <c r="A480" s="35"/>
      <c r="B480" s="44"/>
      <c r="C480" s="44"/>
      <c r="D480" s="44"/>
      <c r="E480" s="36"/>
      <c r="F480" s="44"/>
      <c r="G480" s="44"/>
      <c r="H480" s="44"/>
      <c r="I480" s="44"/>
      <c r="J480" s="44"/>
      <c r="K480" s="44"/>
      <c r="L480" s="44"/>
      <c r="M480" s="44"/>
      <c r="N480" s="44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3.5" customHeight="1">
      <c r="A481" s="35"/>
      <c r="B481" s="44"/>
      <c r="C481" s="44"/>
      <c r="D481" s="44"/>
      <c r="E481" s="36"/>
      <c r="F481" s="44"/>
      <c r="G481" s="44"/>
      <c r="H481" s="44"/>
      <c r="I481" s="44"/>
      <c r="J481" s="44"/>
      <c r="K481" s="44"/>
      <c r="L481" s="44"/>
      <c r="M481" s="44"/>
      <c r="N481" s="44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3.5" customHeight="1">
      <c r="A482" s="35"/>
      <c r="B482" s="44"/>
      <c r="C482" s="44"/>
      <c r="D482" s="44"/>
      <c r="E482" s="36"/>
      <c r="F482" s="44"/>
      <c r="G482" s="44"/>
      <c r="H482" s="44"/>
      <c r="I482" s="44"/>
      <c r="J482" s="44"/>
      <c r="K482" s="44"/>
      <c r="L482" s="44"/>
      <c r="M482" s="44"/>
      <c r="N482" s="44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3.5" customHeight="1">
      <c r="A483" s="35"/>
      <c r="B483" s="44"/>
      <c r="C483" s="44"/>
      <c r="D483" s="44"/>
      <c r="E483" s="36"/>
      <c r="F483" s="44"/>
      <c r="G483" s="44"/>
      <c r="H483" s="44"/>
      <c r="I483" s="44"/>
      <c r="J483" s="44"/>
      <c r="K483" s="44"/>
      <c r="L483" s="44"/>
      <c r="M483" s="44"/>
      <c r="N483" s="44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3.5" customHeight="1">
      <c r="A484" s="35"/>
      <c r="B484" s="44"/>
      <c r="C484" s="44"/>
      <c r="D484" s="44"/>
      <c r="E484" s="36"/>
      <c r="F484" s="44"/>
      <c r="G484" s="44"/>
      <c r="H484" s="44"/>
      <c r="I484" s="44"/>
      <c r="J484" s="44"/>
      <c r="K484" s="44"/>
      <c r="L484" s="44"/>
      <c r="M484" s="44"/>
      <c r="N484" s="44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3.5" customHeight="1">
      <c r="A485" s="35"/>
      <c r="B485" s="44"/>
      <c r="C485" s="44"/>
      <c r="D485" s="44"/>
      <c r="E485" s="36"/>
      <c r="F485" s="44"/>
      <c r="G485" s="44"/>
      <c r="H485" s="44"/>
      <c r="I485" s="44"/>
      <c r="J485" s="44"/>
      <c r="K485" s="44"/>
      <c r="L485" s="44"/>
      <c r="M485" s="44"/>
      <c r="N485" s="44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3.5" customHeight="1">
      <c r="A486" s="35"/>
      <c r="B486" s="44"/>
      <c r="C486" s="44"/>
      <c r="D486" s="44"/>
      <c r="E486" s="36"/>
      <c r="F486" s="44"/>
      <c r="G486" s="44"/>
      <c r="H486" s="44"/>
      <c r="I486" s="44"/>
      <c r="J486" s="44"/>
      <c r="K486" s="44"/>
      <c r="L486" s="44"/>
      <c r="M486" s="44"/>
      <c r="N486" s="44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3.5" customHeight="1">
      <c r="A487" s="35"/>
      <c r="B487" s="44"/>
      <c r="C487" s="44"/>
      <c r="D487" s="44"/>
      <c r="E487" s="36"/>
      <c r="F487" s="44"/>
      <c r="G487" s="44"/>
      <c r="H487" s="44"/>
      <c r="I487" s="44"/>
      <c r="J487" s="44"/>
      <c r="K487" s="44"/>
      <c r="L487" s="44"/>
      <c r="M487" s="44"/>
      <c r="N487" s="44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3.5" customHeight="1">
      <c r="A488" s="35"/>
      <c r="B488" s="44"/>
      <c r="C488" s="44"/>
      <c r="D488" s="44"/>
      <c r="E488" s="36"/>
      <c r="F488" s="44"/>
      <c r="G488" s="44"/>
      <c r="H488" s="44"/>
      <c r="I488" s="44"/>
      <c r="J488" s="44"/>
      <c r="K488" s="44"/>
      <c r="L488" s="44"/>
      <c r="M488" s="44"/>
      <c r="N488" s="44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3.5" customHeight="1">
      <c r="A489" s="35"/>
      <c r="B489" s="44"/>
      <c r="C489" s="44"/>
      <c r="D489" s="44"/>
      <c r="E489" s="36"/>
      <c r="F489" s="44"/>
      <c r="G489" s="44"/>
      <c r="H489" s="44"/>
      <c r="I489" s="44"/>
      <c r="J489" s="44"/>
      <c r="K489" s="44"/>
      <c r="L489" s="44"/>
      <c r="M489" s="44"/>
      <c r="N489" s="44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3.5" customHeight="1">
      <c r="A490" s="35"/>
      <c r="B490" s="44"/>
      <c r="C490" s="44"/>
      <c r="D490" s="44"/>
      <c r="E490" s="36"/>
      <c r="F490" s="44"/>
      <c r="G490" s="44"/>
      <c r="H490" s="44"/>
      <c r="I490" s="44"/>
      <c r="J490" s="44"/>
      <c r="K490" s="44"/>
      <c r="L490" s="44"/>
      <c r="M490" s="44"/>
      <c r="N490" s="44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3.5" customHeight="1">
      <c r="A491" s="35"/>
      <c r="B491" s="44"/>
      <c r="C491" s="44"/>
      <c r="D491" s="44"/>
      <c r="E491" s="36"/>
      <c r="F491" s="44"/>
      <c r="G491" s="44"/>
      <c r="H491" s="44"/>
      <c r="I491" s="44"/>
      <c r="J491" s="44"/>
      <c r="K491" s="44"/>
      <c r="L491" s="44"/>
      <c r="M491" s="44"/>
      <c r="N491" s="44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3.5" customHeight="1">
      <c r="A492" s="35"/>
      <c r="B492" s="44"/>
      <c r="C492" s="44"/>
      <c r="D492" s="44"/>
      <c r="E492" s="36"/>
      <c r="F492" s="44"/>
      <c r="G492" s="44"/>
      <c r="H492" s="44"/>
      <c r="I492" s="44"/>
      <c r="J492" s="44"/>
      <c r="K492" s="44"/>
      <c r="L492" s="44"/>
      <c r="M492" s="44"/>
      <c r="N492" s="44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3.5" customHeight="1">
      <c r="A493" s="35"/>
      <c r="B493" s="44"/>
      <c r="C493" s="44"/>
      <c r="D493" s="44"/>
      <c r="E493" s="36"/>
      <c r="F493" s="44"/>
      <c r="G493" s="44"/>
      <c r="H493" s="44"/>
      <c r="I493" s="44"/>
      <c r="J493" s="44"/>
      <c r="K493" s="44"/>
      <c r="L493" s="44"/>
      <c r="M493" s="44"/>
      <c r="N493" s="44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3.5" customHeight="1">
      <c r="A494" s="35"/>
      <c r="B494" s="44"/>
      <c r="C494" s="44"/>
      <c r="D494" s="44"/>
      <c r="E494" s="36"/>
      <c r="F494" s="44"/>
      <c r="G494" s="44"/>
      <c r="H494" s="44"/>
      <c r="I494" s="44"/>
      <c r="J494" s="44"/>
      <c r="K494" s="44"/>
      <c r="L494" s="44"/>
      <c r="M494" s="44"/>
      <c r="N494" s="44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3.5" customHeight="1">
      <c r="A495" s="35"/>
      <c r="B495" s="44"/>
      <c r="C495" s="44"/>
      <c r="D495" s="44"/>
      <c r="E495" s="36"/>
      <c r="F495" s="44"/>
      <c r="G495" s="44"/>
      <c r="H495" s="44"/>
      <c r="I495" s="44"/>
      <c r="J495" s="44"/>
      <c r="K495" s="44"/>
      <c r="L495" s="44"/>
      <c r="M495" s="44"/>
      <c r="N495" s="44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3.5" customHeight="1">
      <c r="A496" s="35"/>
      <c r="B496" s="44"/>
      <c r="C496" s="44"/>
      <c r="D496" s="44"/>
      <c r="E496" s="36"/>
      <c r="F496" s="44"/>
      <c r="G496" s="44"/>
      <c r="H496" s="44"/>
      <c r="I496" s="44"/>
      <c r="J496" s="44"/>
      <c r="K496" s="44"/>
      <c r="L496" s="44"/>
      <c r="M496" s="44"/>
      <c r="N496" s="44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3.5" customHeight="1">
      <c r="A497" s="35"/>
      <c r="B497" s="44"/>
      <c r="C497" s="44"/>
      <c r="D497" s="44"/>
      <c r="E497" s="36"/>
      <c r="F497" s="44"/>
      <c r="G497" s="44"/>
      <c r="H497" s="44"/>
      <c r="I497" s="44"/>
      <c r="J497" s="44"/>
      <c r="K497" s="44"/>
      <c r="L497" s="44"/>
      <c r="M497" s="44"/>
      <c r="N497" s="44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3.5" customHeight="1">
      <c r="A498" s="35"/>
      <c r="B498" s="44"/>
      <c r="C498" s="44"/>
      <c r="D498" s="44"/>
      <c r="E498" s="36"/>
      <c r="F498" s="44"/>
      <c r="G498" s="44"/>
      <c r="H498" s="44"/>
      <c r="I498" s="44"/>
      <c r="J498" s="44"/>
      <c r="K498" s="44"/>
      <c r="L498" s="44"/>
      <c r="M498" s="44"/>
      <c r="N498" s="44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3.5" customHeight="1">
      <c r="A499" s="35"/>
      <c r="B499" s="44"/>
      <c r="C499" s="44"/>
      <c r="D499" s="44"/>
      <c r="E499" s="36"/>
      <c r="F499" s="44"/>
      <c r="G499" s="44"/>
      <c r="H499" s="44"/>
      <c r="I499" s="44"/>
      <c r="J499" s="44"/>
      <c r="K499" s="44"/>
      <c r="L499" s="44"/>
      <c r="M499" s="44"/>
      <c r="N499" s="44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3.5" customHeight="1">
      <c r="A500" s="35"/>
      <c r="B500" s="44"/>
      <c r="C500" s="44"/>
      <c r="D500" s="44"/>
      <c r="E500" s="36"/>
      <c r="F500" s="44"/>
      <c r="G500" s="44"/>
      <c r="H500" s="44"/>
      <c r="I500" s="44"/>
      <c r="J500" s="44"/>
      <c r="K500" s="44"/>
      <c r="L500" s="44"/>
      <c r="M500" s="44"/>
      <c r="N500" s="44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3.5" customHeight="1">
      <c r="A501" s="35"/>
      <c r="B501" s="44"/>
      <c r="C501" s="44"/>
      <c r="D501" s="44"/>
      <c r="E501" s="36"/>
      <c r="F501" s="44"/>
      <c r="G501" s="44"/>
      <c r="H501" s="44"/>
      <c r="I501" s="44"/>
      <c r="J501" s="44"/>
      <c r="K501" s="44"/>
      <c r="L501" s="44"/>
      <c r="M501" s="44"/>
      <c r="N501" s="44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3.5" customHeight="1">
      <c r="A502" s="35"/>
      <c r="B502" s="44"/>
      <c r="C502" s="44"/>
      <c r="D502" s="44"/>
      <c r="E502" s="36"/>
      <c r="F502" s="44"/>
      <c r="G502" s="44"/>
      <c r="H502" s="44"/>
      <c r="I502" s="44"/>
      <c r="J502" s="44"/>
      <c r="K502" s="44"/>
      <c r="L502" s="44"/>
      <c r="M502" s="44"/>
      <c r="N502" s="44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3.5" customHeight="1">
      <c r="A503" s="35"/>
      <c r="B503" s="44"/>
      <c r="C503" s="44"/>
      <c r="D503" s="44"/>
      <c r="E503" s="36"/>
      <c r="F503" s="44"/>
      <c r="G503" s="44"/>
      <c r="H503" s="44"/>
      <c r="I503" s="44"/>
      <c r="J503" s="44"/>
      <c r="K503" s="44"/>
      <c r="L503" s="44"/>
      <c r="M503" s="44"/>
      <c r="N503" s="44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3.5" customHeight="1">
      <c r="A504" s="35"/>
      <c r="B504" s="44"/>
      <c r="C504" s="44"/>
      <c r="D504" s="44"/>
      <c r="E504" s="36"/>
      <c r="F504" s="44"/>
      <c r="G504" s="44"/>
      <c r="H504" s="44"/>
      <c r="I504" s="44"/>
      <c r="J504" s="44"/>
      <c r="K504" s="44"/>
      <c r="L504" s="44"/>
      <c r="M504" s="44"/>
      <c r="N504" s="44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3.5" customHeight="1">
      <c r="A505" s="35"/>
      <c r="B505" s="44"/>
      <c r="C505" s="44"/>
      <c r="D505" s="44"/>
      <c r="E505" s="36"/>
      <c r="F505" s="44"/>
      <c r="G505" s="44"/>
      <c r="H505" s="44"/>
      <c r="I505" s="44"/>
      <c r="J505" s="44"/>
      <c r="K505" s="44"/>
      <c r="L505" s="44"/>
      <c r="M505" s="44"/>
      <c r="N505" s="44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3.5" customHeight="1">
      <c r="A506" s="35"/>
      <c r="B506" s="44"/>
      <c r="C506" s="44"/>
      <c r="D506" s="44"/>
      <c r="E506" s="36"/>
      <c r="F506" s="44"/>
      <c r="G506" s="44"/>
      <c r="H506" s="44"/>
      <c r="I506" s="44"/>
      <c r="J506" s="44"/>
      <c r="K506" s="44"/>
      <c r="L506" s="44"/>
      <c r="M506" s="44"/>
      <c r="N506" s="44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3.5" customHeight="1">
      <c r="A507" s="35"/>
      <c r="B507" s="44"/>
      <c r="C507" s="44"/>
      <c r="D507" s="44"/>
      <c r="E507" s="36"/>
      <c r="F507" s="44"/>
      <c r="G507" s="44"/>
      <c r="H507" s="44"/>
      <c r="I507" s="44"/>
      <c r="J507" s="44"/>
      <c r="K507" s="44"/>
      <c r="L507" s="44"/>
      <c r="M507" s="44"/>
      <c r="N507" s="44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3.5" customHeight="1">
      <c r="A508" s="35"/>
      <c r="B508" s="44"/>
      <c r="C508" s="44"/>
      <c r="D508" s="44"/>
      <c r="E508" s="36"/>
      <c r="F508" s="44"/>
      <c r="G508" s="44"/>
      <c r="H508" s="44"/>
      <c r="I508" s="44"/>
      <c r="J508" s="44"/>
      <c r="K508" s="44"/>
      <c r="L508" s="44"/>
      <c r="M508" s="44"/>
      <c r="N508" s="44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3.5" customHeight="1">
      <c r="A509" s="35"/>
      <c r="B509" s="44"/>
      <c r="C509" s="44"/>
      <c r="D509" s="44"/>
      <c r="E509" s="36"/>
      <c r="F509" s="44"/>
      <c r="G509" s="44"/>
      <c r="H509" s="44"/>
      <c r="I509" s="44"/>
      <c r="J509" s="44"/>
      <c r="K509" s="44"/>
      <c r="L509" s="44"/>
      <c r="M509" s="44"/>
      <c r="N509" s="44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3.5" customHeight="1">
      <c r="A510" s="35"/>
      <c r="B510" s="44"/>
      <c r="C510" s="44"/>
      <c r="D510" s="44"/>
      <c r="E510" s="36"/>
      <c r="F510" s="44"/>
      <c r="G510" s="44"/>
      <c r="H510" s="44"/>
      <c r="I510" s="44"/>
      <c r="J510" s="44"/>
      <c r="K510" s="44"/>
      <c r="L510" s="44"/>
      <c r="M510" s="44"/>
      <c r="N510" s="44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3.5" customHeight="1">
      <c r="A511" s="35"/>
      <c r="B511" s="44"/>
      <c r="C511" s="44"/>
      <c r="D511" s="44"/>
      <c r="E511" s="36"/>
      <c r="F511" s="44"/>
      <c r="G511" s="44"/>
      <c r="H511" s="44"/>
      <c r="I511" s="44"/>
      <c r="J511" s="44"/>
      <c r="K511" s="44"/>
      <c r="L511" s="44"/>
      <c r="M511" s="44"/>
      <c r="N511" s="44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3.5" customHeight="1">
      <c r="A512" s="35"/>
      <c r="B512" s="44"/>
      <c r="C512" s="44"/>
      <c r="D512" s="44"/>
      <c r="E512" s="36"/>
      <c r="F512" s="44"/>
      <c r="G512" s="44"/>
      <c r="H512" s="44"/>
      <c r="I512" s="44"/>
      <c r="J512" s="44"/>
      <c r="K512" s="44"/>
      <c r="L512" s="44"/>
      <c r="M512" s="44"/>
      <c r="N512" s="44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3.5" customHeight="1">
      <c r="A513" s="35"/>
      <c r="B513" s="44"/>
      <c r="C513" s="44"/>
      <c r="D513" s="44"/>
      <c r="E513" s="36"/>
      <c r="F513" s="44"/>
      <c r="G513" s="44"/>
      <c r="H513" s="44"/>
      <c r="I513" s="44"/>
      <c r="J513" s="44"/>
      <c r="K513" s="44"/>
      <c r="L513" s="44"/>
      <c r="M513" s="44"/>
      <c r="N513" s="44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3.5" customHeight="1">
      <c r="A514" s="35"/>
      <c r="B514" s="44"/>
      <c r="C514" s="44"/>
      <c r="D514" s="44"/>
      <c r="E514" s="36"/>
      <c r="F514" s="44"/>
      <c r="G514" s="44"/>
      <c r="H514" s="44"/>
      <c r="I514" s="44"/>
      <c r="J514" s="44"/>
      <c r="K514" s="44"/>
      <c r="L514" s="44"/>
      <c r="M514" s="44"/>
      <c r="N514" s="44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3.5" customHeight="1">
      <c r="A515" s="35"/>
      <c r="B515" s="44"/>
      <c r="C515" s="44"/>
      <c r="D515" s="44"/>
      <c r="E515" s="36"/>
      <c r="F515" s="44"/>
      <c r="G515" s="44"/>
      <c r="H515" s="44"/>
      <c r="I515" s="44"/>
      <c r="J515" s="44"/>
      <c r="K515" s="44"/>
      <c r="L515" s="44"/>
      <c r="M515" s="44"/>
      <c r="N515" s="44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3.5" customHeight="1">
      <c r="A516" s="35"/>
      <c r="B516" s="44"/>
      <c r="C516" s="44"/>
      <c r="D516" s="44"/>
      <c r="E516" s="36"/>
      <c r="F516" s="44"/>
      <c r="G516" s="44"/>
      <c r="H516" s="44"/>
      <c r="I516" s="44"/>
      <c r="J516" s="44"/>
      <c r="K516" s="44"/>
      <c r="L516" s="44"/>
      <c r="M516" s="44"/>
      <c r="N516" s="44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3.5" customHeight="1">
      <c r="A517" s="35"/>
      <c r="B517" s="44"/>
      <c r="C517" s="44"/>
      <c r="D517" s="44"/>
      <c r="E517" s="36"/>
      <c r="F517" s="44"/>
      <c r="G517" s="44"/>
      <c r="H517" s="44"/>
      <c r="I517" s="44"/>
      <c r="J517" s="44"/>
      <c r="K517" s="44"/>
      <c r="L517" s="44"/>
      <c r="M517" s="44"/>
      <c r="N517" s="44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3.5" customHeight="1">
      <c r="A518" s="35"/>
      <c r="B518" s="44"/>
      <c r="C518" s="44"/>
      <c r="D518" s="44"/>
      <c r="E518" s="36"/>
      <c r="F518" s="44"/>
      <c r="G518" s="44"/>
      <c r="H518" s="44"/>
      <c r="I518" s="44"/>
      <c r="J518" s="44"/>
      <c r="K518" s="44"/>
      <c r="L518" s="44"/>
      <c r="M518" s="44"/>
      <c r="N518" s="44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3.5" customHeight="1">
      <c r="A519" s="35"/>
      <c r="B519" s="44"/>
      <c r="C519" s="44"/>
      <c r="D519" s="44"/>
      <c r="E519" s="36"/>
      <c r="F519" s="44"/>
      <c r="G519" s="44"/>
      <c r="H519" s="44"/>
      <c r="I519" s="44"/>
      <c r="J519" s="44"/>
      <c r="K519" s="44"/>
      <c r="L519" s="44"/>
      <c r="M519" s="44"/>
      <c r="N519" s="44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3.5" customHeight="1">
      <c r="A520" s="35"/>
      <c r="B520" s="44"/>
      <c r="C520" s="44"/>
      <c r="D520" s="44"/>
      <c r="E520" s="36"/>
      <c r="F520" s="44"/>
      <c r="G520" s="44"/>
      <c r="H520" s="44"/>
      <c r="I520" s="44"/>
      <c r="J520" s="44"/>
      <c r="K520" s="44"/>
      <c r="L520" s="44"/>
      <c r="M520" s="44"/>
      <c r="N520" s="44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3.5" customHeight="1">
      <c r="A521" s="35"/>
      <c r="B521" s="44"/>
      <c r="C521" s="44"/>
      <c r="D521" s="44"/>
      <c r="E521" s="36"/>
      <c r="F521" s="44"/>
      <c r="G521" s="44"/>
      <c r="H521" s="44"/>
      <c r="I521" s="44"/>
      <c r="J521" s="44"/>
      <c r="K521" s="44"/>
      <c r="L521" s="44"/>
      <c r="M521" s="44"/>
      <c r="N521" s="44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3.5" customHeight="1">
      <c r="A522" s="35"/>
      <c r="B522" s="44"/>
      <c r="C522" s="44"/>
      <c r="D522" s="44"/>
      <c r="E522" s="36"/>
      <c r="F522" s="44"/>
      <c r="G522" s="44"/>
      <c r="H522" s="44"/>
      <c r="I522" s="44"/>
      <c r="J522" s="44"/>
      <c r="K522" s="44"/>
      <c r="L522" s="44"/>
      <c r="M522" s="44"/>
      <c r="N522" s="44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3.5" customHeight="1">
      <c r="A523" s="35"/>
      <c r="B523" s="44"/>
      <c r="C523" s="44"/>
      <c r="D523" s="44"/>
      <c r="E523" s="36"/>
      <c r="F523" s="44"/>
      <c r="G523" s="44"/>
      <c r="H523" s="44"/>
      <c r="I523" s="44"/>
      <c r="J523" s="44"/>
      <c r="K523" s="44"/>
      <c r="L523" s="44"/>
      <c r="M523" s="44"/>
      <c r="N523" s="44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3.5" customHeight="1">
      <c r="A524" s="35"/>
      <c r="B524" s="44"/>
      <c r="C524" s="44"/>
      <c r="D524" s="44"/>
      <c r="E524" s="36"/>
      <c r="F524" s="44"/>
      <c r="G524" s="44"/>
      <c r="H524" s="44"/>
      <c r="I524" s="44"/>
      <c r="J524" s="44"/>
      <c r="K524" s="44"/>
      <c r="L524" s="44"/>
      <c r="M524" s="44"/>
      <c r="N524" s="44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3.5" customHeight="1">
      <c r="A525" s="35"/>
      <c r="B525" s="44"/>
      <c r="C525" s="44"/>
      <c r="D525" s="44"/>
      <c r="E525" s="36"/>
      <c r="F525" s="44"/>
      <c r="G525" s="44"/>
      <c r="H525" s="44"/>
      <c r="I525" s="44"/>
      <c r="J525" s="44"/>
      <c r="K525" s="44"/>
      <c r="L525" s="44"/>
      <c r="M525" s="44"/>
      <c r="N525" s="44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3.5" customHeight="1">
      <c r="A526" s="35"/>
      <c r="B526" s="44"/>
      <c r="C526" s="44"/>
      <c r="D526" s="44"/>
      <c r="E526" s="36"/>
      <c r="F526" s="44"/>
      <c r="G526" s="44"/>
      <c r="H526" s="44"/>
      <c r="I526" s="44"/>
      <c r="J526" s="44"/>
      <c r="K526" s="44"/>
      <c r="L526" s="44"/>
      <c r="M526" s="44"/>
      <c r="N526" s="44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3.5" customHeight="1">
      <c r="A527" s="35"/>
      <c r="B527" s="44"/>
      <c r="C527" s="44"/>
      <c r="D527" s="44"/>
      <c r="E527" s="36"/>
      <c r="F527" s="44"/>
      <c r="G527" s="44"/>
      <c r="H527" s="44"/>
      <c r="I527" s="44"/>
      <c r="J527" s="44"/>
      <c r="K527" s="44"/>
      <c r="L527" s="44"/>
      <c r="M527" s="44"/>
      <c r="N527" s="44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3.5" customHeight="1">
      <c r="A528" s="35"/>
      <c r="B528" s="44"/>
      <c r="C528" s="44"/>
      <c r="D528" s="44"/>
      <c r="E528" s="36"/>
      <c r="F528" s="44"/>
      <c r="G528" s="44"/>
      <c r="H528" s="44"/>
      <c r="I528" s="44"/>
      <c r="J528" s="44"/>
      <c r="K528" s="44"/>
      <c r="L528" s="44"/>
      <c r="M528" s="44"/>
      <c r="N528" s="44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3.5" customHeight="1">
      <c r="A529" s="35"/>
      <c r="B529" s="44"/>
      <c r="C529" s="44"/>
      <c r="D529" s="44"/>
      <c r="E529" s="36"/>
      <c r="F529" s="44"/>
      <c r="G529" s="44"/>
      <c r="H529" s="44"/>
      <c r="I529" s="44"/>
      <c r="J529" s="44"/>
      <c r="K529" s="44"/>
      <c r="L529" s="44"/>
      <c r="M529" s="44"/>
      <c r="N529" s="44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3.5" customHeight="1">
      <c r="A530" s="35"/>
      <c r="B530" s="44"/>
      <c r="C530" s="44"/>
      <c r="D530" s="44"/>
      <c r="E530" s="36"/>
      <c r="F530" s="44"/>
      <c r="G530" s="44"/>
      <c r="H530" s="44"/>
      <c r="I530" s="44"/>
      <c r="J530" s="44"/>
      <c r="K530" s="44"/>
      <c r="L530" s="44"/>
      <c r="M530" s="44"/>
      <c r="N530" s="44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3.5" customHeight="1">
      <c r="A531" s="35"/>
      <c r="B531" s="44"/>
      <c r="C531" s="44"/>
      <c r="D531" s="44"/>
      <c r="E531" s="36"/>
      <c r="F531" s="44"/>
      <c r="G531" s="44"/>
      <c r="H531" s="44"/>
      <c r="I531" s="44"/>
      <c r="J531" s="44"/>
      <c r="K531" s="44"/>
      <c r="L531" s="44"/>
      <c r="M531" s="44"/>
      <c r="N531" s="44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3.5" customHeight="1">
      <c r="A532" s="35"/>
      <c r="B532" s="44"/>
      <c r="C532" s="44"/>
      <c r="D532" s="44"/>
      <c r="E532" s="36"/>
      <c r="F532" s="44"/>
      <c r="G532" s="44"/>
      <c r="H532" s="44"/>
      <c r="I532" s="44"/>
      <c r="J532" s="44"/>
      <c r="K532" s="44"/>
      <c r="L532" s="44"/>
      <c r="M532" s="44"/>
      <c r="N532" s="44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3.5" customHeight="1">
      <c r="A533" s="35"/>
      <c r="B533" s="44"/>
      <c r="C533" s="44"/>
      <c r="D533" s="44"/>
      <c r="E533" s="36"/>
      <c r="F533" s="44"/>
      <c r="G533" s="44"/>
      <c r="H533" s="44"/>
      <c r="I533" s="44"/>
      <c r="J533" s="44"/>
      <c r="K533" s="44"/>
      <c r="L533" s="44"/>
      <c r="M533" s="44"/>
      <c r="N533" s="44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3.5" customHeight="1">
      <c r="A534" s="35"/>
      <c r="B534" s="44"/>
      <c r="C534" s="44"/>
      <c r="D534" s="44"/>
      <c r="E534" s="36"/>
      <c r="F534" s="44"/>
      <c r="G534" s="44"/>
      <c r="H534" s="44"/>
      <c r="I534" s="44"/>
      <c r="J534" s="44"/>
      <c r="K534" s="44"/>
      <c r="L534" s="44"/>
      <c r="M534" s="44"/>
      <c r="N534" s="44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3.5" customHeight="1">
      <c r="A535" s="35"/>
      <c r="B535" s="44"/>
      <c r="C535" s="44"/>
      <c r="D535" s="44"/>
      <c r="E535" s="36"/>
      <c r="F535" s="44"/>
      <c r="G535" s="44"/>
      <c r="H535" s="44"/>
      <c r="I535" s="44"/>
      <c r="J535" s="44"/>
      <c r="K535" s="44"/>
      <c r="L535" s="44"/>
      <c r="M535" s="44"/>
      <c r="N535" s="44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3.5" customHeight="1">
      <c r="A536" s="35"/>
      <c r="B536" s="44"/>
      <c r="C536" s="44"/>
      <c r="D536" s="44"/>
      <c r="E536" s="36"/>
      <c r="F536" s="44"/>
      <c r="G536" s="44"/>
      <c r="H536" s="44"/>
      <c r="I536" s="44"/>
      <c r="J536" s="44"/>
      <c r="K536" s="44"/>
      <c r="L536" s="44"/>
      <c r="M536" s="44"/>
      <c r="N536" s="44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3.5" customHeight="1">
      <c r="A537" s="35"/>
      <c r="B537" s="44"/>
      <c r="C537" s="44"/>
      <c r="D537" s="44"/>
      <c r="E537" s="36"/>
      <c r="F537" s="44"/>
      <c r="G537" s="44"/>
      <c r="H537" s="44"/>
      <c r="I537" s="44"/>
      <c r="J537" s="44"/>
      <c r="K537" s="44"/>
      <c r="L537" s="44"/>
      <c r="M537" s="44"/>
      <c r="N537" s="44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3.5" customHeight="1">
      <c r="A538" s="35"/>
      <c r="B538" s="44"/>
      <c r="C538" s="44"/>
      <c r="D538" s="44"/>
      <c r="E538" s="36"/>
      <c r="F538" s="44"/>
      <c r="G538" s="44"/>
      <c r="H538" s="44"/>
      <c r="I538" s="44"/>
      <c r="J538" s="44"/>
      <c r="K538" s="44"/>
      <c r="L538" s="44"/>
      <c r="M538" s="44"/>
      <c r="N538" s="44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3.5" customHeight="1">
      <c r="A539" s="35"/>
      <c r="B539" s="44"/>
      <c r="C539" s="44"/>
      <c r="D539" s="44"/>
      <c r="E539" s="36"/>
      <c r="F539" s="44"/>
      <c r="G539" s="44"/>
      <c r="H539" s="44"/>
      <c r="I539" s="44"/>
      <c r="J539" s="44"/>
      <c r="K539" s="44"/>
      <c r="L539" s="44"/>
      <c r="M539" s="44"/>
      <c r="N539" s="44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3.5" customHeight="1">
      <c r="A540" s="35"/>
      <c r="B540" s="44"/>
      <c r="C540" s="44"/>
      <c r="D540" s="44"/>
      <c r="E540" s="36"/>
      <c r="F540" s="44"/>
      <c r="G540" s="44"/>
      <c r="H540" s="44"/>
      <c r="I540" s="44"/>
      <c r="J540" s="44"/>
      <c r="K540" s="44"/>
      <c r="L540" s="44"/>
      <c r="M540" s="44"/>
      <c r="N540" s="44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3.5" customHeight="1">
      <c r="A541" s="35"/>
      <c r="B541" s="44"/>
      <c r="C541" s="44"/>
      <c r="D541" s="44"/>
      <c r="E541" s="36"/>
      <c r="F541" s="44"/>
      <c r="G541" s="44"/>
      <c r="H541" s="44"/>
      <c r="I541" s="44"/>
      <c r="J541" s="44"/>
      <c r="K541" s="44"/>
      <c r="L541" s="44"/>
      <c r="M541" s="44"/>
      <c r="N541" s="44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3.5" customHeight="1">
      <c r="A542" s="35"/>
      <c r="B542" s="44"/>
      <c r="C542" s="44"/>
      <c r="D542" s="44"/>
      <c r="E542" s="36"/>
      <c r="F542" s="44"/>
      <c r="G542" s="44"/>
      <c r="H542" s="44"/>
      <c r="I542" s="44"/>
      <c r="J542" s="44"/>
      <c r="K542" s="44"/>
      <c r="L542" s="44"/>
      <c r="M542" s="44"/>
      <c r="N542" s="44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3.5" customHeight="1">
      <c r="A543" s="35"/>
      <c r="B543" s="44"/>
      <c r="C543" s="44"/>
      <c r="D543" s="44"/>
      <c r="E543" s="36"/>
      <c r="F543" s="44"/>
      <c r="G543" s="44"/>
      <c r="H543" s="44"/>
      <c r="I543" s="44"/>
      <c r="J543" s="44"/>
      <c r="K543" s="44"/>
      <c r="L543" s="44"/>
      <c r="M543" s="44"/>
      <c r="N543" s="44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3.5" customHeight="1">
      <c r="A544" s="35"/>
      <c r="B544" s="44"/>
      <c r="C544" s="44"/>
      <c r="D544" s="44"/>
      <c r="E544" s="36"/>
      <c r="F544" s="44"/>
      <c r="G544" s="44"/>
      <c r="H544" s="44"/>
      <c r="I544" s="44"/>
      <c r="J544" s="44"/>
      <c r="K544" s="44"/>
      <c r="L544" s="44"/>
      <c r="M544" s="44"/>
      <c r="N544" s="44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3.5" customHeight="1">
      <c r="A545" s="35"/>
      <c r="B545" s="44"/>
      <c r="C545" s="44"/>
      <c r="D545" s="44"/>
      <c r="E545" s="36"/>
      <c r="F545" s="44"/>
      <c r="G545" s="44"/>
      <c r="H545" s="44"/>
      <c r="I545" s="44"/>
      <c r="J545" s="44"/>
      <c r="K545" s="44"/>
      <c r="L545" s="44"/>
      <c r="M545" s="44"/>
      <c r="N545" s="44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3.5" customHeight="1">
      <c r="A546" s="35"/>
      <c r="B546" s="44"/>
      <c r="C546" s="44"/>
      <c r="D546" s="44"/>
      <c r="E546" s="36"/>
      <c r="F546" s="44"/>
      <c r="G546" s="44"/>
      <c r="H546" s="44"/>
      <c r="I546" s="44"/>
      <c r="J546" s="44"/>
      <c r="K546" s="44"/>
      <c r="L546" s="44"/>
      <c r="M546" s="44"/>
      <c r="N546" s="44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3.5" customHeight="1">
      <c r="A547" s="35"/>
      <c r="B547" s="44"/>
      <c r="C547" s="44"/>
      <c r="D547" s="44"/>
      <c r="E547" s="36"/>
      <c r="F547" s="44"/>
      <c r="G547" s="44"/>
      <c r="H547" s="44"/>
      <c r="I547" s="44"/>
      <c r="J547" s="44"/>
      <c r="K547" s="44"/>
      <c r="L547" s="44"/>
      <c r="M547" s="44"/>
      <c r="N547" s="44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3.5" customHeight="1">
      <c r="A548" s="35"/>
      <c r="B548" s="44"/>
      <c r="C548" s="44"/>
      <c r="D548" s="44"/>
      <c r="E548" s="36"/>
      <c r="F548" s="44"/>
      <c r="G548" s="44"/>
      <c r="H548" s="44"/>
      <c r="I548" s="44"/>
      <c r="J548" s="44"/>
      <c r="K548" s="44"/>
      <c r="L548" s="44"/>
      <c r="M548" s="44"/>
      <c r="N548" s="44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3.5" customHeight="1">
      <c r="A549" s="35"/>
      <c r="B549" s="44"/>
      <c r="C549" s="44"/>
      <c r="D549" s="44"/>
      <c r="E549" s="36"/>
      <c r="F549" s="44"/>
      <c r="G549" s="44"/>
      <c r="H549" s="44"/>
      <c r="I549" s="44"/>
      <c r="J549" s="44"/>
      <c r="K549" s="44"/>
      <c r="L549" s="44"/>
      <c r="M549" s="44"/>
      <c r="N549" s="44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3.5" customHeight="1">
      <c r="A550" s="35"/>
      <c r="B550" s="44"/>
      <c r="C550" s="44"/>
      <c r="D550" s="44"/>
      <c r="E550" s="36"/>
      <c r="F550" s="44"/>
      <c r="G550" s="44"/>
      <c r="H550" s="44"/>
      <c r="I550" s="44"/>
      <c r="J550" s="44"/>
      <c r="K550" s="44"/>
      <c r="L550" s="44"/>
      <c r="M550" s="44"/>
      <c r="N550" s="44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3.5" customHeight="1">
      <c r="A551" s="35"/>
      <c r="B551" s="44"/>
      <c r="C551" s="44"/>
      <c r="D551" s="44"/>
      <c r="E551" s="36"/>
      <c r="F551" s="44"/>
      <c r="G551" s="44"/>
      <c r="H551" s="44"/>
      <c r="I551" s="44"/>
      <c r="J551" s="44"/>
      <c r="K551" s="44"/>
      <c r="L551" s="44"/>
      <c r="M551" s="44"/>
      <c r="N551" s="44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3.5" customHeight="1">
      <c r="A552" s="35"/>
      <c r="B552" s="44"/>
      <c r="C552" s="44"/>
      <c r="D552" s="44"/>
      <c r="E552" s="36"/>
      <c r="F552" s="44"/>
      <c r="G552" s="44"/>
      <c r="H552" s="44"/>
      <c r="I552" s="44"/>
      <c r="J552" s="44"/>
      <c r="K552" s="44"/>
      <c r="L552" s="44"/>
      <c r="M552" s="44"/>
      <c r="N552" s="44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3.5" customHeight="1">
      <c r="A553" s="35"/>
      <c r="B553" s="44"/>
      <c r="C553" s="44"/>
      <c r="D553" s="44"/>
      <c r="E553" s="36"/>
      <c r="F553" s="44"/>
      <c r="G553" s="44"/>
      <c r="H553" s="44"/>
      <c r="I553" s="44"/>
      <c r="J553" s="44"/>
      <c r="K553" s="44"/>
      <c r="L553" s="44"/>
      <c r="M553" s="44"/>
      <c r="N553" s="44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3.5" customHeight="1">
      <c r="A554" s="35"/>
      <c r="B554" s="44"/>
      <c r="C554" s="44"/>
      <c r="D554" s="44"/>
      <c r="E554" s="36"/>
      <c r="F554" s="44"/>
      <c r="G554" s="44"/>
      <c r="H554" s="44"/>
      <c r="I554" s="44"/>
      <c r="J554" s="44"/>
      <c r="K554" s="44"/>
      <c r="L554" s="44"/>
      <c r="M554" s="44"/>
      <c r="N554" s="44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3.5" customHeight="1">
      <c r="A555" s="35"/>
      <c r="B555" s="44"/>
      <c r="C555" s="44"/>
      <c r="D555" s="44"/>
      <c r="E555" s="36"/>
      <c r="F555" s="44"/>
      <c r="G555" s="44"/>
      <c r="H555" s="44"/>
      <c r="I555" s="44"/>
      <c r="J555" s="44"/>
      <c r="K555" s="44"/>
      <c r="L555" s="44"/>
      <c r="M555" s="44"/>
      <c r="N555" s="44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3.5" customHeight="1">
      <c r="A556" s="35"/>
      <c r="B556" s="44"/>
      <c r="C556" s="44"/>
      <c r="D556" s="44"/>
      <c r="E556" s="36"/>
      <c r="F556" s="44"/>
      <c r="G556" s="44"/>
      <c r="H556" s="44"/>
      <c r="I556" s="44"/>
      <c r="J556" s="44"/>
      <c r="K556" s="44"/>
      <c r="L556" s="44"/>
      <c r="M556" s="44"/>
      <c r="N556" s="44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3.5" customHeight="1">
      <c r="A557" s="35"/>
      <c r="B557" s="44"/>
      <c r="C557" s="44"/>
      <c r="D557" s="44"/>
      <c r="E557" s="36"/>
      <c r="F557" s="44"/>
      <c r="G557" s="44"/>
      <c r="H557" s="44"/>
      <c r="I557" s="44"/>
      <c r="J557" s="44"/>
      <c r="K557" s="44"/>
      <c r="L557" s="44"/>
      <c r="M557" s="44"/>
      <c r="N557" s="44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3.5" customHeight="1">
      <c r="A558" s="35"/>
      <c r="B558" s="44"/>
      <c r="C558" s="44"/>
      <c r="D558" s="44"/>
      <c r="E558" s="36"/>
      <c r="F558" s="44"/>
      <c r="G558" s="44"/>
      <c r="H558" s="44"/>
      <c r="I558" s="44"/>
      <c r="J558" s="44"/>
      <c r="K558" s="44"/>
      <c r="L558" s="44"/>
      <c r="M558" s="44"/>
      <c r="N558" s="44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3.5" customHeight="1">
      <c r="A559" s="35"/>
      <c r="B559" s="44"/>
      <c r="C559" s="44"/>
      <c r="D559" s="44"/>
      <c r="E559" s="36"/>
      <c r="F559" s="44"/>
      <c r="G559" s="44"/>
      <c r="H559" s="44"/>
      <c r="I559" s="44"/>
      <c r="J559" s="44"/>
      <c r="K559" s="44"/>
      <c r="L559" s="44"/>
      <c r="M559" s="44"/>
      <c r="N559" s="44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3.5" customHeight="1">
      <c r="A560" s="35"/>
      <c r="B560" s="44"/>
      <c r="C560" s="44"/>
      <c r="D560" s="44"/>
      <c r="E560" s="36"/>
      <c r="F560" s="44"/>
      <c r="G560" s="44"/>
      <c r="H560" s="44"/>
      <c r="I560" s="44"/>
      <c r="J560" s="44"/>
      <c r="K560" s="44"/>
      <c r="L560" s="44"/>
      <c r="M560" s="44"/>
      <c r="N560" s="44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3.5" customHeight="1">
      <c r="A561" s="35"/>
      <c r="B561" s="44"/>
      <c r="C561" s="44"/>
      <c r="D561" s="44"/>
      <c r="E561" s="36"/>
      <c r="F561" s="44"/>
      <c r="G561" s="44"/>
      <c r="H561" s="44"/>
      <c r="I561" s="44"/>
      <c r="J561" s="44"/>
      <c r="K561" s="44"/>
      <c r="L561" s="44"/>
      <c r="M561" s="44"/>
      <c r="N561" s="44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3.5" customHeight="1">
      <c r="A562" s="35"/>
      <c r="B562" s="44"/>
      <c r="C562" s="44"/>
      <c r="D562" s="44"/>
      <c r="E562" s="36"/>
      <c r="F562" s="44"/>
      <c r="G562" s="44"/>
      <c r="H562" s="44"/>
      <c r="I562" s="44"/>
      <c r="J562" s="44"/>
      <c r="K562" s="44"/>
      <c r="L562" s="44"/>
      <c r="M562" s="44"/>
      <c r="N562" s="44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3.5" customHeight="1">
      <c r="A563" s="35"/>
      <c r="B563" s="44"/>
      <c r="C563" s="44"/>
      <c r="D563" s="44"/>
      <c r="E563" s="36"/>
      <c r="F563" s="44"/>
      <c r="G563" s="44"/>
      <c r="H563" s="44"/>
      <c r="I563" s="44"/>
      <c r="J563" s="44"/>
      <c r="K563" s="44"/>
      <c r="L563" s="44"/>
      <c r="M563" s="44"/>
      <c r="N563" s="44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3.5" customHeight="1">
      <c r="A564" s="35"/>
      <c r="B564" s="44"/>
      <c r="C564" s="44"/>
      <c r="D564" s="44"/>
      <c r="E564" s="36"/>
      <c r="F564" s="44"/>
      <c r="G564" s="44"/>
      <c r="H564" s="44"/>
      <c r="I564" s="44"/>
      <c r="J564" s="44"/>
      <c r="K564" s="44"/>
      <c r="L564" s="44"/>
      <c r="M564" s="44"/>
      <c r="N564" s="44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3.5" customHeight="1">
      <c r="A565" s="35"/>
      <c r="B565" s="44"/>
      <c r="C565" s="44"/>
      <c r="D565" s="44"/>
      <c r="E565" s="36"/>
      <c r="F565" s="44"/>
      <c r="G565" s="44"/>
      <c r="H565" s="44"/>
      <c r="I565" s="44"/>
      <c r="J565" s="44"/>
      <c r="K565" s="44"/>
      <c r="L565" s="44"/>
      <c r="M565" s="44"/>
      <c r="N565" s="44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3.5" customHeight="1">
      <c r="A566" s="35"/>
      <c r="B566" s="44"/>
      <c r="C566" s="44"/>
      <c r="D566" s="44"/>
      <c r="E566" s="36"/>
      <c r="F566" s="44"/>
      <c r="G566" s="44"/>
      <c r="H566" s="44"/>
      <c r="I566" s="44"/>
      <c r="J566" s="44"/>
      <c r="K566" s="44"/>
      <c r="L566" s="44"/>
      <c r="M566" s="44"/>
      <c r="N566" s="44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3.5" customHeight="1">
      <c r="A567" s="35"/>
      <c r="B567" s="44"/>
      <c r="C567" s="44"/>
      <c r="D567" s="44"/>
      <c r="E567" s="36"/>
      <c r="F567" s="44"/>
      <c r="G567" s="44"/>
      <c r="H567" s="44"/>
      <c r="I567" s="44"/>
      <c r="J567" s="44"/>
      <c r="K567" s="44"/>
      <c r="L567" s="44"/>
      <c r="M567" s="44"/>
      <c r="N567" s="44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3.5" customHeight="1">
      <c r="A568" s="35"/>
      <c r="B568" s="44"/>
      <c r="C568" s="44"/>
      <c r="D568" s="44"/>
      <c r="E568" s="36"/>
      <c r="F568" s="44"/>
      <c r="G568" s="44"/>
      <c r="H568" s="44"/>
      <c r="I568" s="44"/>
      <c r="J568" s="44"/>
      <c r="K568" s="44"/>
      <c r="L568" s="44"/>
      <c r="M568" s="44"/>
      <c r="N568" s="44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3.5" customHeight="1">
      <c r="A569" s="35"/>
      <c r="B569" s="44"/>
      <c r="C569" s="44"/>
      <c r="D569" s="44"/>
      <c r="E569" s="36"/>
      <c r="F569" s="44"/>
      <c r="G569" s="44"/>
      <c r="H569" s="44"/>
      <c r="I569" s="44"/>
      <c r="J569" s="44"/>
      <c r="K569" s="44"/>
      <c r="L569" s="44"/>
      <c r="M569" s="44"/>
      <c r="N569" s="44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3.5" customHeight="1">
      <c r="A570" s="35"/>
      <c r="B570" s="44"/>
      <c r="C570" s="44"/>
      <c r="D570" s="44"/>
      <c r="E570" s="36"/>
      <c r="F570" s="44"/>
      <c r="G570" s="44"/>
      <c r="H570" s="44"/>
      <c r="I570" s="44"/>
      <c r="J570" s="44"/>
      <c r="K570" s="44"/>
      <c r="L570" s="44"/>
      <c r="M570" s="44"/>
      <c r="N570" s="44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3.5" customHeight="1">
      <c r="A571" s="35"/>
      <c r="B571" s="44"/>
      <c r="C571" s="44"/>
      <c r="D571" s="44"/>
      <c r="E571" s="36"/>
      <c r="F571" s="44"/>
      <c r="G571" s="44"/>
      <c r="H571" s="44"/>
      <c r="I571" s="44"/>
      <c r="J571" s="44"/>
      <c r="K571" s="44"/>
      <c r="L571" s="44"/>
      <c r="M571" s="44"/>
      <c r="N571" s="44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3.5" customHeight="1">
      <c r="A572" s="35"/>
      <c r="B572" s="44"/>
      <c r="C572" s="44"/>
      <c r="D572" s="44"/>
      <c r="E572" s="36"/>
      <c r="F572" s="44"/>
      <c r="G572" s="44"/>
      <c r="H572" s="44"/>
      <c r="I572" s="44"/>
      <c r="J572" s="44"/>
      <c r="K572" s="44"/>
      <c r="L572" s="44"/>
      <c r="M572" s="44"/>
      <c r="N572" s="44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3.5" customHeight="1">
      <c r="A573" s="35"/>
      <c r="B573" s="44"/>
      <c r="C573" s="44"/>
      <c r="D573" s="44"/>
      <c r="E573" s="36"/>
      <c r="F573" s="44"/>
      <c r="G573" s="44"/>
      <c r="H573" s="44"/>
      <c r="I573" s="44"/>
      <c r="J573" s="44"/>
      <c r="K573" s="44"/>
      <c r="L573" s="44"/>
      <c r="M573" s="44"/>
      <c r="N573" s="44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3.5" customHeight="1">
      <c r="A574" s="35"/>
      <c r="B574" s="44"/>
      <c r="C574" s="44"/>
      <c r="D574" s="44"/>
      <c r="E574" s="36"/>
      <c r="F574" s="44"/>
      <c r="G574" s="44"/>
      <c r="H574" s="44"/>
      <c r="I574" s="44"/>
      <c r="J574" s="44"/>
      <c r="K574" s="44"/>
      <c r="L574" s="44"/>
      <c r="M574" s="44"/>
      <c r="N574" s="44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3.5" customHeight="1">
      <c r="A575" s="35"/>
      <c r="B575" s="44"/>
      <c r="C575" s="44"/>
      <c r="D575" s="44"/>
      <c r="E575" s="36"/>
      <c r="F575" s="44"/>
      <c r="G575" s="44"/>
      <c r="H575" s="44"/>
      <c r="I575" s="44"/>
      <c r="J575" s="44"/>
      <c r="K575" s="44"/>
      <c r="L575" s="44"/>
      <c r="M575" s="44"/>
      <c r="N575" s="44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3.5" customHeight="1">
      <c r="A576" s="35"/>
      <c r="B576" s="44"/>
      <c r="C576" s="44"/>
      <c r="D576" s="44"/>
      <c r="E576" s="36"/>
      <c r="F576" s="44"/>
      <c r="G576" s="44"/>
      <c r="H576" s="44"/>
      <c r="I576" s="44"/>
      <c r="J576" s="44"/>
      <c r="K576" s="44"/>
      <c r="L576" s="44"/>
      <c r="M576" s="44"/>
      <c r="N576" s="44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3.5" customHeight="1">
      <c r="A577" s="35"/>
      <c r="B577" s="44"/>
      <c r="C577" s="44"/>
      <c r="D577" s="44"/>
      <c r="E577" s="36"/>
      <c r="F577" s="44"/>
      <c r="G577" s="44"/>
      <c r="H577" s="44"/>
      <c r="I577" s="44"/>
      <c r="J577" s="44"/>
      <c r="K577" s="44"/>
      <c r="L577" s="44"/>
      <c r="M577" s="44"/>
      <c r="N577" s="44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3.5" customHeight="1">
      <c r="A578" s="35"/>
      <c r="B578" s="44"/>
      <c r="C578" s="44"/>
      <c r="D578" s="44"/>
      <c r="E578" s="36"/>
      <c r="F578" s="44"/>
      <c r="G578" s="44"/>
      <c r="H578" s="44"/>
      <c r="I578" s="44"/>
      <c r="J578" s="44"/>
      <c r="K578" s="44"/>
      <c r="L578" s="44"/>
      <c r="M578" s="44"/>
      <c r="N578" s="44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3.5" customHeight="1">
      <c r="A579" s="35"/>
      <c r="B579" s="44"/>
      <c r="C579" s="44"/>
      <c r="D579" s="44"/>
      <c r="E579" s="36"/>
      <c r="F579" s="44"/>
      <c r="G579" s="44"/>
      <c r="H579" s="44"/>
      <c r="I579" s="44"/>
      <c r="J579" s="44"/>
      <c r="K579" s="44"/>
      <c r="L579" s="44"/>
      <c r="M579" s="44"/>
      <c r="N579" s="44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3.5" customHeight="1">
      <c r="A580" s="35"/>
      <c r="B580" s="44"/>
      <c r="C580" s="44"/>
      <c r="D580" s="44"/>
      <c r="E580" s="36"/>
      <c r="F580" s="44"/>
      <c r="G580" s="44"/>
      <c r="H580" s="44"/>
      <c r="I580" s="44"/>
      <c r="J580" s="44"/>
      <c r="K580" s="44"/>
      <c r="L580" s="44"/>
      <c r="M580" s="44"/>
      <c r="N580" s="44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3.5" customHeight="1">
      <c r="A581" s="35"/>
      <c r="B581" s="44"/>
      <c r="C581" s="44"/>
      <c r="D581" s="44"/>
      <c r="E581" s="36"/>
      <c r="F581" s="44"/>
      <c r="G581" s="44"/>
      <c r="H581" s="44"/>
      <c r="I581" s="44"/>
      <c r="J581" s="44"/>
      <c r="K581" s="44"/>
      <c r="L581" s="44"/>
      <c r="M581" s="44"/>
      <c r="N581" s="44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3.5" customHeight="1">
      <c r="A582" s="35"/>
      <c r="B582" s="44"/>
      <c r="C582" s="44"/>
      <c r="D582" s="44"/>
      <c r="E582" s="36"/>
      <c r="F582" s="44"/>
      <c r="G582" s="44"/>
      <c r="H582" s="44"/>
      <c r="I582" s="44"/>
      <c r="J582" s="44"/>
      <c r="K582" s="44"/>
      <c r="L582" s="44"/>
      <c r="M582" s="44"/>
      <c r="N582" s="44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3.5" customHeight="1">
      <c r="A583" s="35"/>
      <c r="B583" s="44"/>
      <c r="C583" s="44"/>
      <c r="D583" s="44"/>
      <c r="E583" s="36"/>
      <c r="F583" s="44"/>
      <c r="G583" s="44"/>
      <c r="H583" s="44"/>
      <c r="I583" s="44"/>
      <c r="J583" s="44"/>
      <c r="K583" s="44"/>
      <c r="L583" s="44"/>
      <c r="M583" s="44"/>
      <c r="N583" s="44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3.5" customHeight="1">
      <c r="A584" s="35"/>
      <c r="B584" s="44"/>
      <c r="C584" s="44"/>
      <c r="D584" s="44"/>
      <c r="E584" s="36"/>
      <c r="F584" s="44"/>
      <c r="G584" s="44"/>
      <c r="H584" s="44"/>
      <c r="I584" s="44"/>
      <c r="J584" s="44"/>
      <c r="K584" s="44"/>
      <c r="L584" s="44"/>
      <c r="M584" s="44"/>
      <c r="N584" s="44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3.5" customHeight="1">
      <c r="A585" s="35"/>
      <c r="B585" s="44"/>
      <c r="C585" s="44"/>
      <c r="D585" s="44"/>
      <c r="E585" s="36"/>
      <c r="F585" s="44"/>
      <c r="G585" s="44"/>
      <c r="H585" s="44"/>
      <c r="I585" s="44"/>
      <c r="J585" s="44"/>
      <c r="K585" s="44"/>
      <c r="L585" s="44"/>
      <c r="M585" s="44"/>
      <c r="N585" s="44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3.5" customHeight="1">
      <c r="A586" s="35"/>
      <c r="B586" s="44"/>
      <c r="C586" s="44"/>
      <c r="D586" s="44"/>
      <c r="E586" s="36"/>
      <c r="F586" s="44"/>
      <c r="G586" s="44"/>
      <c r="H586" s="44"/>
      <c r="I586" s="44"/>
      <c r="J586" s="44"/>
      <c r="K586" s="44"/>
      <c r="L586" s="44"/>
      <c r="M586" s="44"/>
      <c r="N586" s="44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3.5" customHeight="1">
      <c r="A587" s="35"/>
      <c r="B587" s="44"/>
      <c r="C587" s="44"/>
      <c r="D587" s="44"/>
      <c r="E587" s="36"/>
      <c r="F587" s="44"/>
      <c r="G587" s="44"/>
      <c r="H587" s="44"/>
      <c r="I587" s="44"/>
      <c r="J587" s="44"/>
      <c r="K587" s="44"/>
      <c r="L587" s="44"/>
      <c r="M587" s="44"/>
      <c r="N587" s="44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3.5" customHeight="1">
      <c r="A588" s="35"/>
      <c r="B588" s="44"/>
      <c r="C588" s="44"/>
      <c r="D588" s="44"/>
      <c r="E588" s="36"/>
      <c r="F588" s="44"/>
      <c r="G588" s="44"/>
      <c r="H588" s="44"/>
      <c r="I588" s="44"/>
      <c r="J588" s="44"/>
      <c r="K588" s="44"/>
      <c r="L588" s="44"/>
      <c r="M588" s="44"/>
      <c r="N588" s="44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3.5" customHeight="1">
      <c r="A589" s="35"/>
      <c r="B589" s="44"/>
      <c r="C589" s="44"/>
      <c r="D589" s="44"/>
      <c r="E589" s="36"/>
      <c r="F589" s="44"/>
      <c r="G589" s="44"/>
      <c r="H589" s="44"/>
      <c r="I589" s="44"/>
      <c r="J589" s="44"/>
      <c r="K589" s="44"/>
      <c r="L589" s="44"/>
      <c r="M589" s="44"/>
      <c r="N589" s="44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3.5" customHeight="1">
      <c r="A590" s="35"/>
      <c r="B590" s="44"/>
      <c r="C590" s="44"/>
      <c r="D590" s="44"/>
      <c r="E590" s="36"/>
      <c r="F590" s="44"/>
      <c r="G590" s="44"/>
      <c r="H590" s="44"/>
      <c r="I590" s="44"/>
      <c r="J590" s="44"/>
      <c r="K590" s="44"/>
      <c r="L590" s="44"/>
      <c r="M590" s="44"/>
      <c r="N590" s="44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3.5" customHeight="1">
      <c r="A591" s="35"/>
      <c r="B591" s="44"/>
      <c r="C591" s="44"/>
      <c r="D591" s="44"/>
      <c r="E591" s="36"/>
      <c r="F591" s="44"/>
      <c r="G591" s="44"/>
      <c r="H591" s="44"/>
      <c r="I591" s="44"/>
      <c r="J591" s="44"/>
      <c r="K591" s="44"/>
      <c r="L591" s="44"/>
      <c r="M591" s="44"/>
      <c r="N591" s="44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3.5" customHeight="1">
      <c r="A592" s="35"/>
      <c r="B592" s="44"/>
      <c r="C592" s="44"/>
      <c r="D592" s="44"/>
      <c r="E592" s="36"/>
      <c r="F592" s="44"/>
      <c r="G592" s="44"/>
      <c r="H592" s="44"/>
      <c r="I592" s="44"/>
      <c r="J592" s="44"/>
      <c r="K592" s="44"/>
      <c r="L592" s="44"/>
      <c r="M592" s="44"/>
      <c r="N592" s="44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3.5" customHeight="1">
      <c r="A593" s="35"/>
      <c r="B593" s="44"/>
      <c r="C593" s="44"/>
      <c r="D593" s="44"/>
      <c r="E593" s="36"/>
      <c r="F593" s="44"/>
      <c r="G593" s="44"/>
      <c r="H593" s="44"/>
      <c r="I593" s="44"/>
      <c r="J593" s="44"/>
      <c r="K593" s="44"/>
      <c r="L593" s="44"/>
      <c r="M593" s="44"/>
      <c r="N593" s="44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3.5" customHeight="1">
      <c r="A594" s="35"/>
      <c r="B594" s="44"/>
      <c r="C594" s="44"/>
      <c r="D594" s="44"/>
      <c r="E594" s="36"/>
      <c r="F594" s="44"/>
      <c r="G594" s="44"/>
      <c r="H594" s="44"/>
      <c r="I594" s="44"/>
      <c r="J594" s="44"/>
      <c r="K594" s="44"/>
      <c r="L594" s="44"/>
      <c r="M594" s="44"/>
      <c r="N594" s="44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3.5" customHeight="1">
      <c r="A595" s="35"/>
      <c r="B595" s="44"/>
      <c r="C595" s="44"/>
      <c r="D595" s="44"/>
      <c r="E595" s="36"/>
      <c r="F595" s="44"/>
      <c r="G595" s="44"/>
      <c r="H595" s="44"/>
      <c r="I595" s="44"/>
      <c r="J595" s="44"/>
      <c r="K595" s="44"/>
      <c r="L595" s="44"/>
      <c r="M595" s="44"/>
      <c r="N595" s="44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3.5" customHeight="1">
      <c r="A596" s="35"/>
      <c r="B596" s="44"/>
      <c r="C596" s="44"/>
      <c r="D596" s="44"/>
      <c r="E596" s="36"/>
      <c r="F596" s="44"/>
      <c r="G596" s="44"/>
      <c r="H596" s="44"/>
      <c r="I596" s="44"/>
      <c r="J596" s="44"/>
      <c r="K596" s="44"/>
      <c r="L596" s="44"/>
      <c r="M596" s="44"/>
      <c r="N596" s="44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3.5" customHeight="1">
      <c r="A597" s="35"/>
      <c r="B597" s="44"/>
      <c r="C597" s="44"/>
      <c r="D597" s="44"/>
      <c r="E597" s="36"/>
      <c r="F597" s="44"/>
      <c r="G597" s="44"/>
      <c r="H597" s="44"/>
      <c r="I597" s="44"/>
      <c r="J597" s="44"/>
      <c r="K597" s="44"/>
      <c r="L597" s="44"/>
      <c r="M597" s="44"/>
      <c r="N597" s="44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3.5" customHeight="1">
      <c r="A598" s="35"/>
      <c r="B598" s="44"/>
      <c r="C598" s="44"/>
      <c r="D598" s="44"/>
      <c r="E598" s="36"/>
      <c r="F598" s="44"/>
      <c r="G598" s="44"/>
      <c r="H598" s="44"/>
      <c r="I598" s="44"/>
      <c r="J598" s="44"/>
      <c r="K598" s="44"/>
      <c r="L598" s="44"/>
      <c r="M598" s="44"/>
      <c r="N598" s="44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3.5" customHeight="1">
      <c r="A599" s="35"/>
      <c r="B599" s="44"/>
      <c r="C599" s="44"/>
      <c r="D599" s="44"/>
      <c r="E599" s="36"/>
      <c r="F599" s="44"/>
      <c r="G599" s="44"/>
      <c r="H599" s="44"/>
      <c r="I599" s="44"/>
      <c r="J599" s="44"/>
      <c r="K599" s="44"/>
      <c r="L599" s="44"/>
      <c r="M599" s="44"/>
      <c r="N599" s="44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3.5" customHeight="1">
      <c r="A600" s="35"/>
      <c r="B600" s="44"/>
      <c r="C600" s="44"/>
      <c r="D600" s="44"/>
      <c r="E600" s="36"/>
      <c r="F600" s="44"/>
      <c r="G600" s="44"/>
      <c r="H600" s="44"/>
      <c r="I600" s="44"/>
      <c r="J600" s="44"/>
      <c r="K600" s="44"/>
      <c r="L600" s="44"/>
      <c r="M600" s="44"/>
      <c r="N600" s="44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3.5" customHeight="1">
      <c r="A601" s="35"/>
      <c r="B601" s="44"/>
      <c r="C601" s="44"/>
      <c r="D601" s="44"/>
      <c r="E601" s="36"/>
      <c r="F601" s="44"/>
      <c r="G601" s="44"/>
      <c r="H601" s="44"/>
      <c r="I601" s="44"/>
      <c r="J601" s="44"/>
      <c r="K601" s="44"/>
      <c r="L601" s="44"/>
      <c r="M601" s="44"/>
      <c r="N601" s="44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3.5" customHeight="1">
      <c r="A602" s="35"/>
      <c r="B602" s="44"/>
      <c r="C602" s="44"/>
      <c r="D602" s="44"/>
      <c r="E602" s="36"/>
      <c r="F602" s="44"/>
      <c r="G602" s="44"/>
      <c r="H602" s="44"/>
      <c r="I602" s="44"/>
      <c r="J602" s="44"/>
      <c r="K602" s="44"/>
      <c r="L602" s="44"/>
      <c r="M602" s="44"/>
      <c r="N602" s="44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3.5" customHeight="1">
      <c r="A603" s="35"/>
      <c r="B603" s="44"/>
      <c r="C603" s="44"/>
      <c r="D603" s="44"/>
      <c r="E603" s="36"/>
      <c r="F603" s="44"/>
      <c r="G603" s="44"/>
      <c r="H603" s="44"/>
      <c r="I603" s="44"/>
      <c r="J603" s="44"/>
      <c r="K603" s="44"/>
      <c r="L603" s="44"/>
      <c r="M603" s="44"/>
      <c r="N603" s="44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3.5" customHeight="1">
      <c r="A604" s="35"/>
      <c r="B604" s="44"/>
      <c r="C604" s="44"/>
      <c r="D604" s="44"/>
      <c r="E604" s="36"/>
      <c r="F604" s="44"/>
      <c r="G604" s="44"/>
      <c r="H604" s="44"/>
      <c r="I604" s="44"/>
      <c r="J604" s="44"/>
      <c r="K604" s="44"/>
      <c r="L604" s="44"/>
      <c r="M604" s="44"/>
      <c r="N604" s="44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3.5" customHeight="1">
      <c r="A605" s="35"/>
      <c r="B605" s="44"/>
      <c r="C605" s="44"/>
      <c r="D605" s="44"/>
      <c r="E605" s="36"/>
      <c r="F605" s="44"/>
      <c r="G605" s="44"/>
      <c r="H605" s="44"/>
      <c r="I605" s="44"/>
      <c r="J605" s="44"/>
      <c r="K605" s="44"/>
      <c r="L605" s="44"/>
      <c r="M605" s="44"/>
      <c r="N605" s="44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3.5" customHeight="1">
      <c r="A606" s="35"/>
      <c r="B606" s="44"/>
      <c r="C606" s="44"/>
      <c r="D606" s="44"/>
      <c r="E606" s="36"/>
      <c r="F606" s="44"/>
      <c r="G606" s="44"/>
      <c r="H606" s="44"/>
      <c r="I606" s="44"/>
      <c r="J606" s="44"/>
      <c r="K606" s="44"/>
      <c r="L606" s="44"/>
      <c r="M606" s="44"/>
      <c r="N606" s="44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3.5" customHeight="1">
      <c r="A607" s="35"/>
      <c r="B607" s="44"/>
      <c r="C607" s="44"/>
      <c r="D607" s="44"/>
      <c r="E607" s="36"/>
      <c r="F607" s="44"/>
      <c r="G607" s="44"/>
      <c r="H607" s="44"/>
      <c r="I607" s="44"/>
      <c r="J607" s="44"/>
      <c r="K607" s="44"/>
      <c r="L607" s="44"/>
      <c r="M607" s="44"/>
      <c r="N607" s="44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3.5" customHeight="1">
      <c r="A608" s="35"/>
      <c r="B608" s="44"/>
      <c r="C608" s="44"/>
      <c r="D608" s="44"/>
      <c r="E608" s="36"/>
      <c r="F608" s="44"/>
      <c r="G608" s="44"/>
      <c r="H608" s="44"/>
      <c r="I608" s="44"/>
      <c r="J608" s="44"/>
      <c r="K608" s="44"/>
      <c r="L608" s="44"/>
      <c r="M608" s="44"/>
      <c r="N608" s="44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3.5" customHeight="1">
      <c r="A609" s="35"/>
      <c r="B609" s="44"/>
      <c r="C609" s="44"/>
      <c r="D609" s="44"/>
      <c r="E609" s="36"/>
      <c r="F609" s="44"/>
      <c r="G609" s="44"/>
      <c r="H609" s="44"/>
      <c r="I609" s="44"/>
      <c r="J609" s="44"/>
      <c r="K609" s="44"/>
      <c r="L609" s="44"/>
      <c r="M609" s="44"/>
      <c r="N609" s="44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3.5" customHeight="1">
      <c r="A610" s="35"/>
      <c r="B610" s="44"/>
      <c r="C610" s="44"/>
      <c r="D610" s="44"/>
      <c r="E610" s="36"/>
      <c r="F610" s="44"/>
      <c r="G610" s="44"/>
      <c r="H610" s="44"/>
      <c r="I610" s="44"/>
      <c r="J610" s="44"/>
      <c r="K610" s="44"/>
      <c r="L610" s="44"/>
      <c r="M610" s="44"/>
      <c r="N610" s="44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3.5" customHeight="1">
      <c r="A611" s="35"/>
      <c r="B611" s="44"/>
      <c r="C611" s="44"/>
      <c r="D611" s="44"/>
      <c r="E611" s="36"/>
      <c r="F611" s="44"/>
      <c r="G611" s="44"/>
      <c r="H611" s="44"/>
      <c r="I611" s="44"/>
      <c r="J611" s="44"/>
      <c r="K611" s="44"/>
      <c r="L611" s="44"/>
      <c r="M611" s="44"/>
      <c r="N611" s="44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3.5" customHeight="1">
      <c r="A612" s="35"/>
      <c r="B612" s="44"/>
      <c r="C612" s="44"/>
      <c r="D612" s="44"/>
      <c r="E612" s="36"/>
      <c r="F612" s="44"/>
      <c r="G612" s="44"/>
      <c r="H612" s="44"/>
      <c r="I612" s="44"/>
      <c r="J612" s="44"/>
      <c r="K612" s="44"/>
      <c r="L612" s="44"/>
      <c r="M612" s="44"/>
      <c r="N612" s="44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3.5" customHeight="1">
      <c r="A613" s="35"/>
      <c r="B613" s="44"/>
      <c r="C613" s="44"/>
      <c r="D613" s="44"/>
      <c r="E613" s="36"/>
      <c r="F613" s="44"/>
      <c r="G613" s="44"/>
      <c r="H613" s="44"/>
      <c r="I613" s="44"/>
      <c r="J613" s="44"/>
      <c r="K613" s="44"/>
      <c r="L613" s="44"/>
      <c r="M613" s="44"/>
      <c r="N613" s="44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3.5" customHeight="1">
      <c r="A614" s="35"/>
      <c r="B614" s="44"/>
      <c r="C614" s="44"/>
      <c r="D614" s="44"/>
      <c r="E614" s="36"/>
      <c r="F614" s="44"/>
      <c r="G614" s="44"/>
      <c r="H614" s="44"/>
      <c r="I614" s="44"/>
      <c r="J614" s="44"/>
      <c r="K614" s="44"/>
      <c r="L614" s="44"/>
      <c r="M614" s="44"/>
      <c r="N614" s="44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3.5" customHeight="1">
      <c r="A615" s="35"/>
      <c r="B615" s="44"/>
      <c r="C615" s="44"/>
      <c r="D615" s="44"/>
      <c r="E615" s="36"/>
      <c r="F615" s="44"/>
      <c r="G615" s="44"/>
      <c r="H615" s="44"/>
      <c r="I615" s="44"/>
      <c r="J615" s="44"/>
      <c r="K615" s="44"/>
      <c r="L615" s="44"/>
      <c r="M615" s="44"/>
      <c r="N615" s="44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3.5" customHeight="1">
      <c r="A616" s="35"/>
      <c r="B616" s="44"/>
      <c r="C616" s="44"/>
      <c r="D616" s="44"/>
      <c r="E616" s="36"/>
      <c r="F616" s="44"/>
      <c r="G616" s="44"/>
      <c r="H616" s="44"/>
      <c r="I616" s="44"/>
      <c r="J616" s="44"/>
      <c r="K616" s="44"/>
      <c r="L616" s="44"/>
      <c r="M616" s="44"/>
      <c r="N616" s="44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3.5" customHeight="1">
      <c r="A617" s="35"/>
      <c r="B617" s="44"/>
      <c r="C617" s="44"/>
      <c r="D617" s="44"/>
      <c r="E617" s="36"/>
      <c r="F617" s="44"/>
      <c r="G617" s="44"/>
      <c r="H617" s="44"/>
      <c r="I617" s="44"/>
      <c r="J617" s="44"/>
      <c r="K617" s="44"/>
      <c r="L617" s="44"/>
      <c r="M617" s="44"/>
      <c r="N617" s="44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3.5" customHeight="1">
      <c r="A618" s="35"/>
      <c r="B618" s="44"/>
      <c r="C618" s="44"/>
      <c r="D618" s="44"/>
      <c r="E618" s="36"/>
      <c r="F618" s="44"/>
      <c r="G618" s="44"/>
      <c r="H618" s="44"/>
      <c r="I618" s="44"/>
      <c r="J618" s="44"/>
      <c r="K618" s="44"/>
      <c r="L618" s="44"/>
      <c r="M618" s="44"/>
      <c r="N618" s="44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3.5" customHeight="1">
      <c r="A619" s="35"/>
      <c r="B619" s="44"/>
      <c r="C619" s="44"/>
      <c r="D619" s="44"/>
      <c r="E619" s="36"/>
      <c r="F619" s="44"/>
      <c r="G619" s="44"/>
      <c r="H619" s="44"/>
      <c r="I619" s="44"/>
      <c r="J619" s="44"/>
      <c r="K619" s="44"/>
      <c r="L619" s="44"/>
      <c r="M619" s="44"/>
      <c r="N619" s="44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3.5" customHeight="1">
      <c r="A620" s="35"/>
      <c r="B620" s="44"/>
      <c r="C620" s="44"/>
      <c r="D620" s="44"/>
      <c r="E620" s="36"/>
      <c r="F620" s="44"/>
      <c r="G620" s="44"/>
      <c r="H620" s="44"/>
      <c r="I620" s="44"/>
      <c r="J620" s="44"/>
      <c r="K620" s="44"/>
      <c r="L620" s="44"/>
      <c r="M620" s="44"/>
      <c r="N620" s="44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3.5" customHeight="1">
      <c r="A621" s="35"/>
      <c r="B621" s="44"/>
      <c r="C621" s="44"/>
      <c r="D621" s="44"/>
      <c r="E621" s="36"/>
      <c r="F621" s="44"/>
      <c r="G621" s="44"/>
      <c r="H621" s="44"/>
      <c r="I621" s="44"/>
      <c r="J621" s="44"/>
      <c r="K621" s="44"/>
      <c r="L621" s="44"/>
      <c r="M621" s="44"/>
      <c r="N621" s="44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3.5" customHeight="1">
      <c r="A622" s="35"/>
      <c r="B622" s="44"/>
      <c r="C622" s="44"/>
      <c r="D622" s="44"/>
      <c r="E622" s="36"/>
      <c r="F622" s="44"/>
      <c r="G622" s="44"/>
      <c r="H622" s="44"/>
      <c r="I622" s="44"/>
      <c r="J622" s="44"/>
      <c r="K622" s="44"/>
      <c r="L622" s="44"/>
      <c r="M622" s="44"/>
      <c r="N622" s="44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3.5" customHeight="1">
      <c r="A623" s="35"/>
      <c r="B623" s="44"/>
      <c r="C623" s="44"/>
      <c r="D623" s="44"/>
      <c r="E623" s="36"/>
      <c r="F623" s="44"/>
      <c r="G623" s="44"/>
      <c r="H623" s="44"/>
      <c r="I623" s="44"/>
      <c r="J623" s="44"/>
      <c r="K623" s="44"/>
      <c r="L623" s="44"/>
      <c r="M623" s="44"/>
      <c r="N623" s="44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3.5" customHeight="1">
      <c r="A624" s="35"/>
      <c r="B624" s="44"/>
      <c r="C624" s="44"/>
      <c r="D624" s="44"/>
      <c r="E624" s="36"/>
      <c r="F624" s="44"/>
      <c r="G624" s="44"/>
      <c r="H624" s="44"/>
      <c r="I624" s="44"/>
      <c r="J624" s="44"/>
      <c r="K624" s="44"/>
      <c r="L624" s="44"/>
      <c r="M624" s="44"/>
      <c r="N624" s="44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3.5" customHeight="1">
      <c r="A625" s="35"/>
      <c r="B625" s="44"/>
      <c r="C625" s="44"/>
      <c r="D625" s="44"/>
      <c r="E625" s="36"/>
      <c r="F625" s="44"/>
      <c r="G625" s="44"/>
      <c r="H625" s="44"/>
      <c r="I625" s="44"/>
      <c r="J625" s="44"/>
      <c r="K625" s="44"/>
      <c r="L625" s="44"/>
      <c r="M625" s="44"/>
      <c r="N625" s="44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3.5" customHeight="1">
      <c r="A626" s="35"/>
      <c r="B626" s="44"/>
      <c r="C626" s="44"/>
      <c r="D626" s="44"/>
      <c r="E626" s="36"/>
      <c r="F626" s="44"/>
      <c r="G626" s="44"/>
      <c r="H626" s="44"/>
      <c r="I626" s="44"/>
      <c r="J626" s="44"/>
      <c r="K626" s="44"/>
      <c r="L626" s="44"/>
      <c r="M626" s="44"/>
      <c r="N626" s="44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3.5" customHeight="1">
      <c r="A627" s="35"/>
      <c r="B627" s="44"/>
      <c r="C627" s="44"/>
      <c r="D627" s="44"/>
      <c r="E627" s="36"/>
      <c r="F627" s="44"/>
      <c r="G627" s="44"/>
      <c r="H627" s="44"/>
      <c r="I627" s="44"/>
      <c r="J627" s="44"/>
      <c r="K627" s="44"/>
      <c r="L627" s="44"/>
      <c r="M627" s="44"/>
      <c r="N627" s="44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3.5" customHeight="1">
      <c r="A628" s="35"/>
      <c r="B628" s="44"/>
      <c r="C628" s="44"/>
      <c r="D628" s="44"/>
      <c r="E628" s="36"/>
      <c r="F628" s="44"/>
      <c r="G628" s="44"/>
      <c r="H628" s="44"/>
      <c r="I628" s="44"/>
      <c r="J628" s="44"/>
      <c r="K628" s="44"/>
      <c r="L628" s="44"/>
      <c r="M628" s="44"/>
      <c r="N628" s="44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3.5" customHeight="1">
      <c r="A629" s="35"/>
      <c r="B629" s="44"/>
      <c r="C629" s="44"/>
      <c r="D629" s="44"/>
      <c r="E629" s="36"/>
      <c r="F629" s="44"/>
      <c r="G629" s="44"/>
      <c r="H629" s="44"/>
      <c r="I629" s="44"/>
      <c r="J629" s="44"/>
      <c r="K629" s="44"/>
      <c r="L629" s="44"/>
      <c r="M629" s="44"/>
      <c r="N629" s="44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3.5" customHeight="1">
      <c r="A630" s="35"/>
      <c r="B630" s="44"/>
      <c r="C630" s="44"/>
      <c r="D630" s="44"/>
      <c r="E630" s="36"/>
      <c r="F630" s="44"/>
      <c r="G630" s="44"/>
      <c r="H630" s="44"/>
      <c r="I630" s="44"/>
      <c r="J630" s="44"/>
      <c r="K630" s="44"/>
      <c r="L630" s="44"/>
      <c r="M630" s="44"/>
      <c r="N630" s="44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3.5" customHeight="1">
      <c r="A631" s="35"/>
      <c r="B631" s="44"/>
      <c r="C631" s="44"/>
      <c r="D631" s="44"/>
      <c r="E631" s="36"/>
      <c r="F631" s="44"/>
      <c r="G631" s="44"/>
      <c r="H631" s="44"/>
      <c r="I631" s="44"/>
      <c r="J631" s="44"/>
      <c r="K631" s="44"/>
      <c r="L631" s="44"/>
      <c r="M631" s="44"/>
      <c r="N631" s="44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3.5" customHeight="1">
      <c r="A632" s="35"/>
      <c r="B632" s="44"/>
      <c r="C632" s="44"/>
      <c r="D632" s="44"/>
      <c r="E632" s="36"/>
      <c r="F632" s="44"/>
      <c r="G632" s="44"/>
      <c r="H632" s="44"/>
      <c r="I632" s="44"/>
      <c r="J632" s="44"/>
      <c r="K632" s="44"/>
      <c r="L632" s="44"/>
      <c r="M632" s="44"/>
      <c r="N632" s="44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3.5" customHeight="1">
      <c r="A633" s="35"/>
      <c r="B633" s="44"/>
      <c r="C633" s="44"/>
      <c r="D633" s="44"/>
      <c r="E633" s="36"/>
      <c r="F633" s="44"/>
      <c r="G633" s="44"/>
      <c r="H633" s="44"/>
      <c r="I633" s="44"/>
      <c r="J633" s="44"/>
      <c r="K633" s="44"/>
      <c r="L633" s="44"/>
      <c r="M633" s="44"/>
      <c r="N633" s="44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3.5" customHeight="1">
      <c r="A634" s="35"/>
      <c r="B634" s="44"/>
      <c r="C634" s="44"/>
      <c r="D634" s="44"/>
      <c r="E634" s="36"/>
      <c r="F634" s="44"/>
      <c r="G634" s="44"/>
      <c r="H634" s="44"/>
      <c r="I634" s="44"/>
      <c r="J634" s="44"/>
      <c r="K634" s="44"/>
      <c r="L634" s="44"/>
      <c r="M634" s="44"/>
      <c r="N634" s="44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3.5" customHeight="1">
      <c r="A635" s="35"/>
      <c r="B635" s="44"/>
      <c r="C635" s="44"/>
      <c r="D635" s="44"/>
      <c r="E635" s="36"/>
      <c r="F635" s="44"/>
      <c r="G635" s="44"/>
      <c r="H635" s="44"/>
      <c r="I635" s="44"/>
      <c r="J635" s="44"/>
      <c r="K635" s="44"/>
      <c r="L635" s="44"/>
      <c r="M635" s="44"/>
      <c r="N635" s="44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3.5" customHeight="1">
      <c r="A636" s="35"/>
      <c r="B636" s="44"/>
      <c r="C636" s="44"/>
      <c r="D636" s="44"/>
      <c r="E636" s="36"/>
      <c r="F636" s="44"/>
      <c r="G636" s="44"/>
      <c r="H636" s="44"/>
      <c r="I636" s="44"/>
      <c r="J636" s="44"/>
      <c r="K636" s="44"/>
      <c r="L636" s="44"/>
      <c r="M636" s="44"/>
      <c r="N636" s="44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3.5" customHeight="1">
      <c r="A637" s="35"/>
      <c r="B637" s="44"/>
      <c r="C637" s="44"/>
      <c r="D637" s="44"/>
      <c r="E637" s="36"/>
      <c r="F637" s="44"/>
      <c r="G637" s="44"/>
      <c r="H637" s="44"/>
      <c r="I637" s="44"/>
      <c r="J637" s="44"/>
      <c r="K637" s="44"/>
      <c r="L637" s="44"/>
      <c r="M637" s="44"/>
      <c r="N637" s="44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3.5" customHeight="1">
      <c r="A638" s="35"/>
      <c r="B638" s="44"/>
      <c r="C638" s="44"/>
      <c r="D638" s="44"/>
      <c r="E638" s="36"/>
      <c r="F638" s="44"/>
      <c r="G638" s="44"/>
      <c r="H638" s="44"/>
      <c r="I638" s="44"/>
      <c r="J638" s="44"/>
      <c r="K638" s="44"/>
      <c r="L638" s="44"/>
      <c r="M638" s="44"/>
      <c r="N638" s="44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3.5" customHeight="1">
      <c r="A639" s="35"/>
      <c r="B639" s="44"/>
      <c r="C639" s="44"/>
      <c r="D639" s="44"/>
      <c r="E639" s="36"/>
      <c r="F639" s="44"/>
      <c r="G639" s="44"/>
      <c r="H639" s="44"/>
      <c r="I639" s="44"/>
      <c r="J639" s="44"/>
      <c r="K639" s="44"/>
      <c r="L639" s="44"/>
      <c r="M639" s="44"/>
      <c r="N639" s="44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3.5" customHeight="1">
      <c r="A640" s="35"/>
      <c r="B640" s="44"/>
      <c r="C640" s="44"/>
      <c r="D640" s="44"/>
      <c r="E640" s="36"/>
      <c r="F640" s="44"/>
      <c r="G640" s="44"/>
      <c r="H640" s="44"/>
      <c r="I640" s="44"/>
      <c r="J640" s="44"/>
      <c r="K640" s="44"/>
      <c r="L640" s="44"/>
      <c r="M640" s="44"/>
      <c r="N640" s="44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3.5" customHeight="1">
      <c r="A641" s="35"/>
      <c r="B641" s="44"/>
      <c r="C641" s="44"/>
      <c r="D641" s="44"/>
      <c r="E641" s="36"/>
      <c r="F641" s="44"/>
      <c r="G641" s="44"/>
      <c r="H641" s="44"/>
      <c r="I641" s="44"/>
      <c r="J641" s="44"/>
      <c r="K641" s="44"/>
      <c r="L641" s="44"/>
      <c r="M641" s="44"/>
      <c r="N641" s="44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3.5" customHeight="1">
      <c r="A642" s="35"/>
      <c r="B642" s="44"/>
      <c r="C642" s="44"/>
      <c r="D642" s="44"/>
      <c r="E642" s="36"/>
      <c r="F642" s="44"/>
      <c r="G642" s="44"/>
      <c r="H642" s="44"/>
      <c r="I642" s="44"/>
      <c r="J642" s="44"/>
      <c r="K642" s="44"/>
      <c r="L642" s="44"/>
      <c r="M642" s="44"/>
      <c r="N642" s="44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3.5" customHeight="1">
      <c r="A643" s="35"/>
      <c r="B643" s="44"/>
      <c r="C643" s="44"/>
      <c r="D643" s="44"/>
      <c r="E643" s="36"/>
      <c r="F643" s="44"/>
      <c r="G643" s="44"/>
      <c r="H643" s="44"/>
      <c r="I643" s="44"/>
      <c r="J643" s="44"/>
      <c r="K643" s="44"/>
      <c r="L643" s="44"/>
      <c r="M643" s="44"/>
      <c r="N643" s="44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3.5" customHeight="1">
      <c r="A644" s="35"/>
      <c r="B644" s="44"/>
      <c r="C644" s="44"/>
      <c r="D644" s="44"/>
      <c r="E644" s="36"/>
      <c r="F644" s="44"/>
      <c r="G644" s="44"/>
      <c r="H644" s="44"/>
      <c r="I644" s="44"/>
      <c r="J644" s="44"/>
      <c r="K644" s="44"/>
      <c r="L644" s="44"/>
      <c r="M644" s="44"/>
      <c r="N644" s="44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3.5" customHeight="1">
      <c r="A645" s="35"/>
      <c r="B645" s="44"/>
      <c r="C645" s="44"/>
      <c r="D645" s="44"/>
      <c r="E645" s="36"/>
      <c r="F645" s="44"/>
      <c r="G645" s="44"/>
      <c r="H645" s="44"/>
      <c r="I645" s="44"/>
      <c r="J645" s="44"/>
      <c r="K645" s="44"/>
      <c r="L645" s="44"/>
      <c r="M645" s="44"/>
      <c r="N645" s="44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3.5" customHeight="1">
      <c r="A646" s="35"/>
      <c r="B646" s="44"/>
      <c r="C646" s="44"/>
      <c r="D646" s="44"/>
      <c r="E646" s="36"/>
      <c r="F646" s="44"/>
      <c r="G646" s="44"/>
      <c r="H646" s="44"/>
      <c r="I646" s="44"/>
      <c r="J646" s="44"/>
      <c r="K646" s="44"/>
      <c r="L646" s="44"/>
      <c r="M646" s="44"/>
      <c r="N646" s="44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3.5" customHeight="1">
      <c r="A647" s="35"/>
      <c r="B647" s="44"/>
      <c r="C647" s="44"/>
      <c r="D647" s="44"/>
      <c r="E647" s="36"/>
      <c r="F647" s="44"/>
      <c r="G647" s="44"/>
      <c r="H647" s="44"/>
      <c r="I647" s="44"/>
      <c r="J647" s="44"/>
      <c r="K647" s="44"/>
      <c r="L647" s="44"/>
      <c r="M647" s="44"/>
      <c r="N647" s="44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3.5" customHeight="1">
      <c r="A648" s="35"/>
      <c r="B648" s="44"/>
      <c r="C648" s="44"/>
      <c r="D648" s="44"/>
      <c r="E648" s="36"/>
      <c r="F648" s="44"/>
      <c r="G648" s="44"/>
      <c r="H648" s="44"/>
      <c r="I648" s="44"/>
      <c r="J648" s="44"/>
      <c r="K648" s="44"/>
      <c r="L648" s="44"/>
      <c r="M648" s="44"/>
      <c r="N648" s="44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3.5" customHeight="1">
      <c r="A649" s="35"/>
      <c r="B649" s="44"/>
      <c r="C649" s="44"/>
      <c r="D649" s="44"/>
      <c r="E649" s="36"/>
      <c r="F649" s="44"/>
      <c r="G649" s="44"/>
      <c r="H649" s="44"/>
      <c r="I649" s="44"/>
      <c r="J649" s="44"/>
      <c r="K649" s="44"/>
      <c r="L649" s="44"/>
      <c r="M649" s="44"/>
      <c r="N649" s="44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3.5" customHeight="1">
      <c r="A650" s="35"/>
      <c r="B650" s="44"/>
      <c r="C650" s="44"/>
      <c r="D650" s="44"/>
      <c r="E650" s="36"/>
      <c r="F650" s="44"/>
      <c r="G650" s="44"/>
      <c r="H650" s="44"/>
      <c r="I650" s="44"/>
      <c r="J650" s="44"/>
      <c r="K650" s="44"/>
      <c r="L650" s="44"/>
      <c r="M650" s="44"/>
      <c r="N650" s="44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3.5" customHeight="1">
      <c r="A651" s="35"/>
      <c r="B651" s="44"/>
      <c r="C651" s="44"/>
      <c r="D651" s="44"/>
      <c r="E651" s="36"/>
      <c r="F651" s="44"/>
      <c r="G651" s="44"/>
      <c r="H651" s="44"/>
      <c r="I651" s="44"/>
      <c r="J651" s="44"/>
      <c r="K651" s="44"/>
      <c r="L651" s="44"/>
      <c r="M651" s="44"/>
      <c r="N651" s="44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3.5" customHeight="1">
      <c r="A652" s="35"/>
      <c r="B652" s="44"/>
      <c r="C652" s="44"/>
      <c r="D652" s="44"/>
      <c r="E652" s="36"/>
      <c r="F652" s="44"/>
      <c r="G652" s="44"/>
      <c r="H652" s="44"/>
      <c r="I652" s="44"/>
      <c r="J652" s="44"/>
      <c r="K652" s="44"/>
      <c r="L652" s="44"/>
      <c r="M652" s="44"/>
      <c r="N652" s="44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3.5" customHeight="1">
      <c r="A653" s="35"/>
      <c r="B653" s="44"/>
      <c r="C653" s="44"/>
      <c r="D653" s="44"/>
      <c r="E653" s="36"/>
      <c r="F653" s="44"/>
      <c r="G653" s="44"/>
      <c r="H653" s="44"/>
      <c r="I653" s="44"/>
      <c r="J653" s="44"/>
      <c r="K653" s="44"/>
      <c r="L653" s="44"/>
      <c r="M653" s="44"/>
      <c r="N653" s="44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3.5" customHeight="1">
      <c r="A654" s="35"/>
      <c r="B654" s="44"/>
      <c r="C654" s="44"/>
      <c r="D654" s="44"/>
      <c r="E654" s="36"/>
      <c r="F654" s="44"/>
      <c r="G654" s="44"/>
      <c r="H654" s="44"/>
      <c r="I654" s="44"/>
      <c r="J654" s="44"/>
      <c r="K654" s="44"/>
      <c r="L654" s="44"/>
      <c r="M654" s="44"/>
      <c r="N654" s="44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3.5" customHeight="1">
      <c r="A655" s="35"/>
      <c r="B655" s="44"/>
      <c r="C655" s="44"/>
      <c r="D655" s="44"/>
      <c r="E655" s="36"/>
      <c r="F655" s="44"/>
      <c r="G655" s="44"/>
      <c r="H655" s="44"/>
      <c r="I655" s="44"/>
      <c r="J655" s="44"/>
      <c r="K655" s="44"/>
      <c r="L655" s="44"/>
      <c r="M655" s="44"/>
      <c r="N655" s="44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3.5" customHeight="1">
      <c r="A656" s="35"/>
      <c r="B656" s="44"/>
      <c r="C656" s="44"/>
      <c r="D656" s="44"/>
      <c r="E656" s="36"/>
      <c r="F656" s="44"/>
      <c r="G656" s="44"/>
      <c r="H656" s="44"/>
      <c r="I656" s="44"/>
      <c r="J656" s="44"/>
      <c r="K656" s="44"/>
      <c r="L656" s="44"/>
      <c r="M656" s="44"/>
      <c r="N656" s="44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3.5" customHeight="1">
      <c r="A657" s="35"/>
      <c r="B657" s="44"/>
      <c r="C657" s="44"/>
      <c r="D657" s="44"/>
      <c r="E657" s="36"/>
      <c r="F657" s="44"/>
      <c r="G657" s="44"/>
      <c r="H657" s="44"/>
      <c r="I657" s="44"/>
      <c r="J657" s="44"/>
      <c r="K657" s="44"/>
      <c r="L657" s="44"/>
      <c r="M657" s="44"/>
      <c r="N657" s="44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3.5" customHeight="1">
      <c r="A658" s="35"/>
      <c r="B658" s="44"/>
      <c r="C658" s="44"/>
      <c r="D658" s="44"/>
      <c r="E658" s="36"/>
      <c r="F658" s="44"/>
      <c r="G658" s="44"/>
      <c r="H658" s="44"/>
      <c r="I658" s="44"/>
      <c r="J658" s="44"/>
      <c r="K658" s="44"/>
      <c r="L658" s="44"/>
      <c r="M658" s="44"/>
      <c r="N658" s="44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3.5" customHeight="1">
      <c r="A659" s="35"/>
      <c r="B659" s="44"/>
      <c r="C659" s="44"/>
      <c r="D659" s="44"/>
      <c r="E659" s="36"/>
      <c r="F659" s="44"/>
      <c r="G659" s="44"/>
      <c r="H659" s="44"/>
      <c r="I659" s="44"/>
      <c r="J659" s="44"/>
      <c r="K659" s="44"/>
      <c r="L659" s="44"/>
      <c r="M659" s="44"/>
      <c r="N659" s="44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3.5" customHeight="1">
      <c r="A660" s="35"/>
      <c r="B660" s="44"/>
      <c r="C660" s="44"/>
      <c r="D660" s="44"/>
      <c r="E660" s="36"/>
      <c r="F660" s="44"/>
      <c r="G660" s="44"/>
      <c r="H660" s="44"/>
      <c r="I660" s="44"/>
      <c r="J660" s="44"/>
      <c r="K660" s="44"/>
      <c r="L660" s="44"/>
      <c r="M660" s="44"/>
      <c r="N660" s="44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3.5" customHeight="1">
      <c r="A661" s="35"/>
      <c r="B661" s="44"/>
      <c r="C661" s="44"/>
      <c r="D661" s="44"/>
      <c r="E661" s="36"/>
      <c r="F661" s="44"/>
      <c r="G661" s="44"/>
      <c r="H661" s="44"/>
      <c r="I661" s="44"/>
      <c r="J661" s="44"/>
      <c r="K661" s="44"/>
      <c r="L661" s="44"/>
      <c r="M661" s="44"/>
      <c r="N661" s="44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3.5" customHeight="1">
      <c r="A662" s="35"/>
      <c r="B662" s="44"/>
      <c r="C662" s="44"/>
      <c r="D662" s="44"/>
      <c r="E662" s="36"/>
      <c r="F662" s="44"/>
      <c r="G662" s="44"/>
      <c r="H662" s="44"/>
      <c r="I662" s="44"/>
      <c r="J662" s="44"/>
      <c r="K662" s="44"/>
      <c r="L662" s="44"/>
      <c r="M662" s="44"/>
      <c r="N662" s="44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3.5" customHeight="1">
      <c r="A663" s="35"/>
      <c r="B663" s="44"/>
      <c r="C663" s="44"/>
      <c r="D663" s="44"/>
      <c r="E663" s="36"/>
      <c r="F663" s="44"/>
      <c r="G663" s="44"/>
      <c r="H663" s="44"/>
      <c r="I663" s="44"/>
      <c r="J663" s="44"/>
      <c r="K663" s="44"/>
      <c r="L663" s="44"/>
      <c r="M663" s="44"/>
      <c r="N663" s="44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3.5" customHeight="1">
      <c r="A664" s="35"/>
      <c r="B664" s="44"/>
      <c r="C664" s="44"/>
      <c r="D664" s="44"/>
      <c r="E664" s="36"/>
      <c r="F664" s="44"/>
      <c r="G664" s="44"/>
      <c r="H664" s="44"/>
      <c r="I664" s="44"/>
      <c r="J664" s="44"/>
      <c r="K664" s="44"/>
      <c r="L664" s="44"/>
      <c r="M664" s="44"/>
      <c r="N664" s="44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3.5" customHeight="1">
      <c r="A665" s="35"/>
      <c r="B665" s="44"/>
      <c r="C665" s="44"/>
      <c r="D665" s="44"/>
      <c r="E665" s="36"/>
      <c r="F665" s="44"/>
      <c r="G665" s="44"/>
      <c r="H665" s="44"/>
      <c r="I665" s="44"/>
      <c r="J665" s="44"/>
      <c r="K665" s="44"/>
      <c r="L665" s="44"/>
      <c r="M665" s="44"/>
      <c r="N665" s="44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3.5" customHeight="1">
      <c r="A666" s="35"/>
      <c r="B666" s="44"/>
      <c r="C666" s="44"/>
      <c r="D666" s="44"/>
      <c r="E666" s="36"/>
      <c r="F666" s="44"/>
      <c r="G666" s="44"/>
      <c r="H666" s="44"/>
      <c r="I666" s="44"/>
      <c r="J666" s="44"/>
      <c r="K666" s="44"/>
      <c r="L666" s="44"/>
      <c r="M666" s="44"/>
      <c r="N666" s="44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3.5" customHeight="1">
      <c r="A667" s="35"/>
      <c r="B667" s="44"/>
      <c r="C667" s="44"/>
      <c r="D667" s="44"/>
      <c r="E667" s="36"/>
      <c r="F667" s="44"/>
      <c r="G667" s="44"/>
      <c r="H667" s="44"/>
      <c r="I667" s="44"/>
      <c r="J667" s="44"/>
      <c r="K667" s="44"/>
      <c r="L667" s="44"/>
      <c r="M667" s="44"/>
      <c r="N667" s="44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3.5" customHeight="1">
      <c r="A668" s="35"/>
      <c r="B668" s="44"/>
      <c r="C668" s="44"/>
      <c r="D668" s="44"/>
      <c r="E668" s="36"/>
      <c r="F668" s="44"/>
      <c r="G668" s="44"/>
      <c r="H668" s="44"/>
      <c r="I668" s="44"/>
      <c r="J668" s="44"/>
      <c r="K668" s="44"/>
      <c r="L668" s="44"/>
      <c r="M668" s="44"/>
      <c r="N668" s="44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3.5" customHeight="1">
      <c r="A669" s="35"/>
      <c r="B669" s="44"/>
      <c r="C669" s="44"/>
      <c r="D669" s="44"/>
      <c r="E669" s="36"/>
      <c r="F669" s="44"/>
      <c r="G669" s="44"/>
      <c r="H669" s="44"/>
      <c r="I669" s="44"/>
      <c r="J669" s="44"/>
      <c r="K669" s="44"/>
      <c r="L669" s="44"/>
      <c r="M669" s="44"/>
      <c r="N669" s="44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3.5" customHeight="1">
      <c r="A670" s="35"/>
      <c r="B670" s="44"/>
      <c r="C670" s="44"/>
      <c r="D670" s="44"/>
      <c r="E670" s="36"/>
      <c r="F670" s="44"/>
      <c r="G670" s="44"/>
      <c r="H670" s="44"/>
      <c r="I670" s="44"/>
      <c r="J670" s="44"/>
      <c r="K670" s="44"/>
      <c r="L670" s="44"/>
      <c r="M670" s="44"/>
      <c r="N670" s="44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3.5" customHeight="1">
      <c r="A671" s="35"/>
      <c r="B671" s="44"/>
      <c r="C671" s="44"/>
      <c r="D671" s="44"/>
      <c r="E671" s="36"/>
      <c r="F671" s="44"/>
      <c r="G671" s="44"/>
      <c r="H671" s="44"/>
      <c r="I671" s="44"/>
      <c r="J671" s="44"/>
      <c r="K671" s="44"/>
      <c r="L671" s="44"/>
      <c r="M671" s="44"/>
      <c r="N671" s="44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3.5" customHeight="1">
      <c r="A672" s="35"/>
      <c r="B672" s="44"/>
      <c r="C672" s="44"/>
      <c r="D672" s="44"/>
      <c r="E672" s="36"/>
      <c r="F672" s="44"/>
      <c r="G672" s="44"/>
      <c r="H672" s="44"/>
      <c r="I672" s="44"/>
      <c r="J672" s="44"/>
      <c r="K672" s="44"/>
      <c r="L672" s="44"/>
      <c r="M672" s="44"/>
      <c r="N672" s="44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3.5" customHeight="1">
      <c r="A673" s="35"/>
      <c r="B673" s="44"/>
      <c r="C673" s="44"/>
      <c r="D673" s="44"/>
      <c r="E673" s="36"/>
      <c r="F673" s="44"/>
      <c r="G673" s="44"/>
      <c r="H673" s="44"/>
      <c r="I673" s="44"/>
      <c r="J673" s="44"/>
      <c r="K673" s="44"/>
      <c r="L673" s="44"/>
      <c r="M673" s="44"/>
      <c r="N673" s="44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3.5" customHeight="1">
      <c r="A674" s="35"/>
      <c r="B674" s="44"/>
      <c r="C674" s="44"/>
      <c r="D674" s="44"/>
      <c r="E674" s="36"/>
      <c r="F674" s="44"/>
      <c r="G674" s="44"/>
      <c r="H674" s="44"/>
      <c r="I674" s="44"/>
      <c r="J674" s="44"/>
      <c r="K674" s="44"/>
      <c r="L674" s="44"/>
      <c r="M674" s="44"/>
      <c r="N674" s="44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3.5" customHeight="1">
      <c r="A675" s="35"/>
      <c r="B675" s="44"/>
      <c r="C675" s="44"/>
      <c r="D675" s="44"/>
      <c r="E675" s="36"/>
      <c r="F675" s="44"/>
      <c r="G675" s="44"/>
      <c r="H675" s="44"/>
      <c r="I675" s="44"/>
      <c r="J675" s="44"/>
      <c r="K675" s="44"/>
      <c r="L675" s="44"/>
      <c r="M675" s="44"/>
      <c r="N675" s="44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3.5" customHeight="1">
      <c r="A676" s="35"/>
      <c r="B676" s="44"/>
      <c r="C676" s="44"/>
      <c r="D676" s="44"/>
      <c r="E676" s="36"/>
      <c r="F676" s="44"/>
      <c r="G676" s="44"/>
      <c r="H676" s="44"/>
      <c r="I676" s="44"/>
      <c r="J676" s="44"/>
      <c r="K676" s="44"/>
      <c r="L676" s="44"/>
      <c r="M676" s="44"/>
      <c r="N676" s="44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3.5" customHeight="1">
      <c r="A677" s="35"/>
      <c r="B677" s="44"/>
      <c r="C677" s="44"/>
      <c r="D677" s="44"/>
      <c r="E677" s="36"/>
      <c r="F677" s="44"/>
      <c r="G677" s="44"/>
      <c r="H677" s="44"/>
      <c r="I677" s="44"/>
      <c r="J677" s="44"/>
      <c r="K677" s="44"/>
      <c r="L677" s="44"/>
      <c r="M677" s="44"/>
      <c r="N677" s="44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3.5" customHeight="1">
      <c r="A678" s="35"/>
      <c r="B678" s="44"/>
      <c r="C678" s="44"/>
      <c r="D678" s="44"/>
      <c r="E678" s="36"/>
      <c r="F678" s="44"/>
      <c r="G678" s="44"/>
      <c r="H678" s="44"/>
      <c r="I678" s="44"/>
      <c r="J678" s="44"/>
      <c r="K678" s="44"/>
      <c r="L678" s="44"/>
      <c r="M678" s="44"/>
      <c r="N678" s="44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3.5" customHeight="1">
      <c r="A679" s="35"/>
      <c r="B679" s="44"/>
      <c r="C679" s="44"/>
      <c r="D679" s="44"/>
      <c r="E679" s="36"/>
      <c r="F679" s="44"/>
      <c r="G679" s="44"/>
      <c r="H679" s="44"/>
      <c r="I679" s="44"/>
      <c r="J679" s="44"/>
      <c r="K679" s="44"/>
      <c r="L679" s="44"/>
      <c r="M679" s="44"/>
      <c r="N679" s="44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3.5" customHeight="1">
      <c r="A680" s="35"/>
      <c r="B680" s="44"/>
      <c r="C680" s="44"/>
      <c r="D680" s="44"/>
      <c r="E680" s="36"/>
      <c r="F680" s="44"/>
      <c r="G680" s="44"/>
      <c r="H680" s="44"/>
      <c r="I680" s="44"/>
      <c r="J680" s="44"/>
      <c r="K680" s="44"/>
      <c r="L680" s="44"/>
      <c r="M680" s="44"/>
      <c r="N680" s="44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3.5" customHeight="1">
      <c r="A681" s="35"/>
      <c r="B681" s="44"/>
      <c r="C681" s="44"/>
      <c r="D681" s="44"/>
      <c r="E681" s="36"/>
      <c r="F681" s="44"/>
      <c r="G681" s="44"/>
      <c r="H681" s="44"/>
      <c r="I681" s="44"/>
      <c r="J681" s="44"/>
      <c r="K681" s="44"/>
      <c r="L681" s="44"/>
      <c r="M681" s="44"/>
      <c r="N681" s="44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3.5" customHeight="1">
      <c r="A682" s="35"/>
      <c r="B682" s="44"/>
      <c r="C682" s="44"/>
      <c r="D682" s="44"/>
      <c r="E682" s="36"/>
      <c r="F682" s="44"/>
      <c r="G682" s="44"/>
      <c r="H682" s="44"/>
      <c r="I682" s="44"/>
      <c r="J682" s="44"/>
      <c r="K682" s="44"/>
      <c r="L682" s="44"/>
      <c r="M682" s="44"/>
      <c r="N682" s="44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3.5" customHeight="1">
      <c r="A683" s="35"/>
      <c r="B683" s="44"/>
      <c r="C683" s="44"/>
      <c r="D683" s="44"/>
      <c r="E683" s="36"/>
      <c r="F683" s="44"/>
      <c r="G683" s="44"/>
      <c r="H683" s="44"/>
      <c r="I683" s="44"/>
      <c r="J683" s="44"/>
      <c r="K683" s="44"/>
      <c r="L683" s="44"/>
      <c r="M683" s="44"/>
      <c r="N683" s="44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3.5" customHeight="1">
      <c r="A684" s="35"/>
      <c r="B684" s="44"/>
      <c r="C684" s="44"/>
      <c r="D684" s="44"/>
      <c r="E684" s="36"/>
      <c r="F684" s="44"/>
      <c r="G684" s="44"/>
      <c r="H684" s="44"/>
      <c r="I684" s="44"/>
      <c r="J684" s="44"/>
      <c r="K684" s="44"/>
      <c r="L684" s="44"/>
      <c r="M684" s="44"/>
      <c r="N684" s="44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3.5" customHeight="1">
      <c r="A685" s="35"/>
      <c r="B685" s="44"/>
      <c r="C685" s="44"/>
      <c r="D685" s="44"/>
      <c r="E685" s="36"/>
      <c r="F685" s="44"/>
      <c r="G685" s="44"/>
      <c r="H685" s="44"/>
      <c r="I685" s="44"/>
      <c r="J685" s="44"/>
      <c r="K685" s="44"/>
      <c r="L685" s="44"/>
      <c r="M685" s="44"/>
      <c r="N685" s="44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3.5" customHeight="1">
      <c r="A686" s="35"/>
      <c r="B686" s="44"/>
      <c r="C686" s="44"/>
      <c r="D686" s="44"/>
      <c r="E686" s="36"/>
      <c r="F686" s="44"/>
      <c r="G686" s="44"/>
      <c r="H686" s="44"/>
      <c r="I686" s="44"/>
      <c r="J686" s="44"/>
      <c r="K686" s="44"/>
      <c r="L686" s="44"/>
      <c r="M686" s="44"/>
      <c r="N686" s="44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3.5" customHeight="1">
      <c r="A687" s="35"/>
      <c r="B687" s="44"/>
      <c r="C687" s="44"/>
      <c r="D687" s="44"/>
      <c r="E687" s="36"/>
      <c r="F687" s="44"/>
      <c r="G687" s="44"/>
      <c r="H687" s="44"/>
      <c r="I687" s="44"/>
      <c r="J687" s="44"/>
      <c r="K687" s="44"/>
      <c r="L687" s="44"/>
      <c r="M687" s="44"/>
      <c r="N687" s="44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3.5" customHeight="1">
      <c r="A688" s="35"/>
      <c r="B688" s="44"/>
      <c r="C688" s="44"/>
      <c r="D688" s="44"/>
      <c r="E688" s="36"/>
      <c r="F688" s="44"/>
      <c r="G688" s="44"/>
      <c r="H688" s="44"/>
      <c r="I688" s="44"/>
      <c r="J688" s="44"/>
      <c r="K688" s="44"/>
      <c r="L688" s="44"/>
      <c r="M688" s="44"/>
      <c r="N688" s="44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3.5" customHeight="1">
      <c r="A689" s="35"/>
      <c r="B689" s="44"/>
      <c r="C689" s="44"/>
      <c r="D689" s="44"/>
      <c r="E689" s="36"/>
      <c r="F689" s="44"/>
      <c r="G689" s="44"/>
      <c r="H689" s="44"/>
      <c r="I689" s="44"/>
      <c r="J689" s="44"/>
      <c r="K689" s="44"/>
      <c r="L689" s="44"/>
      <c r="M689" s="44"/>
      <c r="N689" s="44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3.5" customHeight="1">
      <c r="A690" s="35"/>
      <c r="B690" s="44"/>
      <c r="C690" s="44"/>
      <c r="D690" s="44"/>
      <c r="E690" s="36"/>
      <c r="F690" s="44"/>
      <c r="G690" s="44"/>
      <c r="H690" s="44"/>
      <c r="I690" s="44"/>
      <c r="J690" s="44"/>
      <c r="K690" s="44"/>
      <c r="L690" s="44"/>
      <c r="M690" s="44"/>
      <c r="N690" s="44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3.5" customHeight="1">
      <c r="A691" s="35"/>
      <c r="B691" s="44"/>
      <c r="C691" s="44"/>
      <c r="D691" s="44"/>
      <c r="E691" s="36"/>
      <c r="F691" s="44"/>
      <c r="G691" s="44"/>
      <c r="H691" s="44"/>
      <c r="I691" s="44"/>
      <c r="J691" s="44"/>
      <c r="K691" s="44"/>
      <c r="L691" s="44"/>
      <c r="M691" s="44"/>
      <c r="N691" s="44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3.5" customHeight="1">
      <c r="A692" s="35"/>
      <c r="B692" s="44"/>
      <c r="C692" s="44"/>
      <c r="D692" s="44"/>
      <c r="E692" s="36"/>
      <c r="F692" s="44"/>
      <c r="G692" s="44"/>
      <c r="H692" s="44"/>
      <c r="I692" s="44"/>
      <c r="J692" s="44"/>
      <c r="K692" s="44"/>
      <c r="L692" s="44"/>
      <c r="M692" s="44"/>
      <c r="N692" s="44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3.5" customHeight="1">
      <c r="A693" s="35"/>
      <c r="B693" s="44"/>
      <c r="C693" s="44"/>
      <c r="D693" s="44"/>
      <c r="E693" s="36"/>
      <c r="F693" s="44"/>
      <c r="G693" s="44"/>
      <c r="H693" s="44"/>
      <c r="I693" s="44"/>
      <c r="J693" s="44"/>
      <c r="K693" s="44"/>
      <c r="L693" s="44"/>
      <c r="M693" s="44"/>
      <c r="N693" s="44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3.5" customHeight="1">
      <c r="A694" s="35"/>
      <c r="B694" s="44"/>
      <c r="C694" s="44"/>
      <c r="D694" s="44"/>
      <c r="E694" s="36"/>
      <c r="F694" s="44"/>
      <c r="G694" s="44"/>
      <c r="H694" s="44"/>
      <c r="I694" s="44"/>
      <c r="J694" s="44"/>
      <c r="K694" s="44"/>
      <c r="L694" s="44"/>
      <c r="M694" s="44"/>
      <c r="N694" s="44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3.5" customHeight="1">
      <c r="A695" s="35"/>
      <c r="B695" s="44"/>
      <c r="C695" s="44"/>
      <c r="D695" s="44"/>
      <c r="E695" s="36"/>
      <c r="F695" s="44"/>
      <c r="G695" s="44"/>
      <c r="H695" s="44"/>
      <c r="I695" s="44"/>
      <c r="J695" s="44"/>
      <c r="K695" s="44"/>
      <c r="L695" s="44"/>
      <c r="M695" s="44"/>
      <c r="N695" s="44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3.5" customHeight="1">
      <c r="A696" s="35"/>
      <c r="B696" s="44"/>
      <c r="C696" s="44"/>
      <c r="D696" s="44"/>
      <c r="E696" s="36"/>
      <c r="F696" s="44"/>
      <c r="G696" s="44"/>
      <c r="H696" s="44"/>
      <c r="I696" s="44"/>
      <c r="J696" s="44"/>
      <c r="K696" s="44"/>
      <c r="L696" s="44"/>
      <c r="M696" s="44"/>
      <c r="N696" s="44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3.5" customHeight="1">
      <c r="A697" s="35"/>
      <c r="B697" s="44"/>
      <c r="C697" s="44"/>
      <c r="D697" s="44"/>
      <c r="E697" s="36"/>
      <c r="F697" s="44"/>
      <c r="G697" s="44"/>
      <c r="H697" s="44"/>
      <c r="I697" s="44"/>
      <c r="J697" s="44"/>
      <c r="K697" s="44"/>
      <c r="L697" s="44"/>
      <c r="M697" s="44"/>
      <c r="N697" s="44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3.5" customHeight="1">
      <c r="A698" s="35"/>
      <c r="B698" s="44"/>
      <c r="C698" s="44"/>
      <c r="D698" s="44"/>
      <c r="E698" s="36"/>
      <c r="F698" s="44"/>
      <c r="G698" s="44"/>
      <c r="H698" s="44"/>
      <c r="I698" s="44"/>
      <c r="J698" s="44"/>
      <c r="K698" s="44"/>
      <c r="L698" s="44"/>
      <c r="M698" s="44"/>
      <c r="N698" s="44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3.5" customHeight="1">
      <c r="A699" s="35"/>
      <c r="B699" s="44"/>
      <c r="C699" s="44"/>
      <c r="D699" s="44"/>
      <c r="E699" s="36"/>
      <c r="F699" s="44"/>
      <c r="G699" s="44"/>
      <c r="H699" s="44"/>
      <c r="I699" s="44"/>
      <c r="J699" s="44"/>
      <c r="K699" s="44"/>
      <c r="L699" s="44"/>
      <c r="M699" s="44"/>
      <c r="N699" s="44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3.5" customHeight="1">
      <c r="A700" s="35"/>
      <c r="B700" s="44"/>
      <c r="C700" s="44"/>
      <c r="D700" s="44"/>
      <c r="E700" s="36"/>
      <c r="F700" s="44"/>
      <c r="G700" s="44"/>
      <c r="H700" s="44"/>
      <c r="I700" s="44"/>
      <c r="J700" s="44"/>
      <c r="K700" s="44"/>
      <c r="L700" s="44"/>
      <c r="M700" s="44"/>
      <c r="N700" s="44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3.5" customHeight="1">
      <c r="A701" s="35"/>
      <c r="B701" s="44"/>
      <c r="C701" s="44"/>
      <c r="D701" s="44"/>
      <c r="E701" s="36"/>
      <c r="F701" s="44"/>
      <c r="G701" s="44"/>
      <c r="H701" s="44"/>
      <c r="I701" s="44"/>
      <c r="J701" s="44"/>
      <c r="K701" s="44"/>
      <c r="L701" s="44"/>
      <c r="M701" s="44"/>
      <c r="N701" s="44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3.5" customHeight="1">
      <c r="A702" s="35"/>
      <c r="B702" s="44"/>
      <c r="C702" s="44"/>
      <c r="D702" s="44"/>
      <c r="E702" s="36"/>
      <c r="F702" s="44"/>
      <c r="G702" s="44"/>
      <c r="H702" s="44"/>
      <c r="I702" s="44"/>
      <c r="J702" s="44"/>
      <c r="K702" s="44"/>
      <c r="L702" s="44"/>
      <c r="M702" s="44"/>
      <c r="N702" s="44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3.5" customHeight="1">
      <c r="A703" s="35"/>
      <c r="B703" s="44"/>
      <c r="C703" s="44"/>
      <c r="D703" s="44"/>
      <c r="E703" s="36"/>
      <c r="F703" s="44"/>
      <c r="G703" s="44"/>
      <c r="H703" s="44"/>
      <c r="I703" s="44"/>
      <c r="J703" s="44"/>
      <c r="K703" s="44"/>
      <c r="L703" s="44"/>
      <c r="M703" s="44"/>
      <c r="N703" s="44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3.5" customHeight="1">
      <c r="A704" s="35"/>
      <c r="B704" s="44"/>
      <c r="C704" s="44"/>
      <c r="D704" s="44"/>
      <c r="E704" s="36"/>
      <c r="F704" s="44"/>
      <c r="G704" s="44"/>
      <c r="H704" s="44"/>
      <c r="I704" s="44"/>
      <c r="J704" s="44"/>
      <c r="K704" s="44"/>
      <c r="L704" s="44"/>
      <c r="M704" s="44"/>
      <c r="N704" s="44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3.5" customHeight="1">
      <c r="A705" s="35"/>
      <c r="B705" s="44"/>
      <c r="C705" s="44"/>
      <c r="D705" s="44"/>
      <c r="E705" s="36"/>
      <c r="F705" s="44"/>
      <c r="G705" s="44"/>
      <c r="H705" s="44"/>
      <c r="I705" s="44"/>
      <c r="J705" s="44"/>
      <c r="K705" s="44"/>
      <c r="L705" s="44"/>
      <c r="M705" s="44"/>
      <c r="N705" s="44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3.5" customHeight="1">
      <c r="A706" s="35"/>
      <c r="B706" s="44"/>
      <c r="C706" s="44"/>
      <c r="D706" s="44"/>
      <c r="E706" s="36"/>
      <c r="F706" s="44"/>
      <c r="G706" s="44"/>
      <c r="H706" s="44"/>
      <c r="I706" s="44"/>
      <c r="J706" s="44"/>
      <c r="K706" s="44"/>
      <c r="L706" s="44"/>
      <c r="M706" s="44"/>
      <c r="N706" s="44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3.5" customHeight="1">
      <c r="A707" s="35"/>
      <c r="B707" s="44"/>
      <c r="C707" s="44"/>
      <c r="D707" s="44"/>
      <c r="E707" s="36"/>
      <c r="F707" s="44"/>
      <c r="G707" s="44"/>
      <c r="H707" s="44"/>
      <c r="I707" s="44"/>
      <c r="J707" s="44"/>
      <c r="K707" s="44"/>
      <c r="L707" s="44"/>
      <c r="M707" s="44"/>
      <c r="N707" s="44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3.5" customHeight="1">
      <c r="A708" s="35"/>
      <c r="B708" s="44"/>
      <c r="C708" s="44"/>
      <c r="D708" s="44"/>
      <c r="E708" s="36"/>
      <c r="F708" s="44"/>
      <c r="G708" s="44"/>
      <c r="H708" s="44"/>
      <c r="I708" s="44"/>
      <c r="J708" s="44"/>
      <c r="K708" s="44"/>
      <c r="L708" s="44"/>
      <c r="M708" s="44"/>
      <c r="N708" s="44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3.5" customHeight="1">
      <c r="A709" s="35"/>
      <c r="B709" s="44"/>
      <c r="C709" s="44"/>
      <c r="D709" s="44"/>
      <c r="E709" s="36"/>
      <c r="F709" s="44"/>
      <c r="G709" s="44"/>
      <c r="H709" s="44"/>
      <c r="I709" s="44"/>
      <c r="J709" s="44"/>
      <c r="K709" s="44"/>
      <c r="L709" s="44"/>
      <c r="M709" s="44"/>
      <c r="N709" s="44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3.5" customHeight="1">
      <c r="A710" s="35"/>
      <c r="B710" s="44"/>
      <c r="C710" s="44"/>
      <c r="D710" s="44"/>
      <c r="E710" s="36"/>
      <c r="F710" s="44"/>
      <c r="G710" s="44"/>
      <c r="H710" s="44"/>
      <c r="I710" s="44"/>
      <c r="J710" s="44"/>
      <c r="K710" s="44"/>
      <c r="L710" s="44"/>
      <c r="M710" s="44"/>
      <c r="N710" s="44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3.5" customHeight="1">
      <c r="A711" s="35"/>
      <c r="B711" s="44"/>
      <c r="C711" s="44"/>
      <c r="D711" s="44"/>
      <c r="E711" s="36"/>
      <c r="F711" s="44"/>
      <c r="G711" s="44"/>
      <c r="H711" s="44"/>
      <c r="I711" s="44"/>
      <c r="J711" s="44"/>
      <c r="K711" s="44"/>
      <c r="L711" s="44"/>
      <c r="M711" s="44"/>
      <c r="N711" s="44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3.5" customHeight="1">
      <c r="A712" s="35"/>
      <c r="B712" s="44"/>
      <c r="C712" s="44"/>
      <c r="D712" s="44"/>
      <c r="E712" s="36"/>
      <c r="F712" s="44"/>
      <c r="G712" s="44"/>
      <c r="H712" s="44"/>
      <c r="I712" s="44"/>
      <c r="J712" s="44"/>
      <c r="K712" s="44"/>
      <c r="L712" s="44"/>
      <c r="M712" s="44"/>
      <c r="N712" s="44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3.5" customHeight="1">
      <c r="A713" s="35"/>
      <c r="B713" s="44"/>
      <c r="C713" s="44"/>
      <c r="D713" s="44"/>
      <c r="E713" s="36"/>
      <c r="F713" s="44"/>
      <c r="G713" s="44"/>
      <c r="H713" s="44"/>
      <c r="I713" s="44"/>
      <c r="J713" s="44"/>
      <c r="K713" s="44"/>
      <c r="L713" s="44"/>
      <c r="M713" s="44"/>
      <c r="N713" s="44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3.5" customHeight="1">
      <c r="A714" s="35"/>
      <c r="B714" s="44"/>
      <c r="C714" s="44"/>
      <c r="D714" s="44"/>
      <c r="E714" s="36"/>
      <c r="F714" s="44"/>
      <c r="G714" s="44"/>
      <c r="H714" s="44"/>
      <c r="I714" s="44"/>
      <c r="J714" s="44"/>
      <c r="K714" s="44"/>
      <c r="L714" s="44"/>
      <c r="M714" s="44"/>
      <c r="N714" s="44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3.5" customHeight="1">
      <c r="A715" s="35"/>
      <c r="B715" s="44"/>
      <c r="C715" s="44"/>
      <c r="D715" s="44"/>
      <c r="E715" s="36"/>
      <c r="F715" s="44"/>
      <c r="G715" s="44"/>
      <c r="H715" s="44"/>
      <c r="I715" s="44"/>
      <c r="J715" s="44"/>
      <c r="K715" s="44"/>
      <c r="L715" s="44"/>
      <c r="M715" s="44"/>
      <c r="N715" s="44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3.5" customHeight="1">
      <c r="A716" s="35"/>
      <c r="B716" s="44"/>
      <c r="C716" s="44"/>
      <c r="D716" s="44"/>
      <c r="E716" s="36"/>
      <c r="F716" s="44"/>
      <c r="G716" s="44"/>
      <c r="H716" s="44"/>
      <c r="I716" s="44"/>
      <c r="J716" s="44"/>
      <c r="K716" s="44"/>
      <c r="L716" s="44"/>
      <c r="M716" s="44"/>
      <c r="N716" s="44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3.5" customHeight="1">
      <c r="A717" s="35"/>
      <c r="B717" s="44"/>
      <c r="C717" s="44"/>
      <c r="D717" s="44"/>
      <c r="E717" s="36"/>
      <c r="F717" s="44"/>
      <c r="G717" s="44"/>
      <c r="H717" s="44"/>
      <c r="I717" s="44"/>
      <c r="J717" s="44"/>
      <c r="K717" s="44"/>
      <c r="L717" s="44"/>
      <c r="M717" s="44"/>
      <c r="N717" s="44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3.5" customHeight="1">
      <c r="A718" s="35"/>
      <c r="B718" s="44"/>
      <c r="C718" s="44"/>
      <c r="D718" s="44"/>
      <c r="E718" s="36"/>
      <c r="F718" s="44"/>
      <c r="G718" s="44"/>
      <c r="H718" s="44"/>
      <c r="I718" s="44"/>
      <c r="J718" s="44"/>
      <c r="K718" s="44"/>
      <c r="L718" s="44"/>
      <c r="M718" s="44"/>
      <c r="N718" s="44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3.5" customHeight="1">
      <c r="A719" s="35"/>
      <c r="B719" s="44"/>
      <c r="C719" s="44"/>
      <c r="D719" s="44"/>
      <c r="E719" s="36"/>
      <c r="F719" s="44"/>
      <c r="G719" s="44"/>
      <c r="H719" s="44"/>
      <c r="I719" s="44"/>
      <c r="J719" s="44"/>
      <c r="K719" s="44"/>
      <c r="L719" s="44"/>
      <c r="M719" s="44"/>
      <c r="N719" s="44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3.5" customHeight="1">
      <c r="A720" s="35"/>
      <c r="B720" s="44"/>
      <c r="C720" s="44"/>
      <c r="D720" s="44"/>
      <c r="E720" s="36"/>
      <c r="F720" s="44"/>
      <c r="G720" s="44"/>
      <c r="H720" s="44"/>
      <c r="I720" s="44"/>
      <c r="J720" s="44"/>
      <c r="K720" s="44"/>
      <c r="L720" s="44"/>
      <c r="M720" s="44"/>
      <c r="N720" s="44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3.5" customHeight="1">
      <c r="A721" s="35"/>
      <c r="B721" s="44"/>
      <c r="C721" s="44"/>
      <c r="D721" s="44"/>
      <c r="E721" s="36"/>
      <c r="F721" s="44"/>
      <c r="G721" s="44"/>
      <c r="H721" s="44"/>
      <c r="I721" s="44"/>
      <c r="J721" s="44"/>
      <c r="K721" s="44"/>
      <c r="L721" s="44"/>
      <c r="M721" s="44"/>
      <c r="N721" s="44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3.5" customHeight="1">
      <c r="A722" s="35"/>
      <c r="B722" s="44"/>
      <c r="C722" s="44"/>
      <c r="D722" s="44"/>
      <c r="E722" s="36"/>
      <c r="F722" s="44"/>
      <c r="G722" s="44"/>
      <c r="H722" s="44"/>
      <c r="I722" s="44"/>
      <c r="J722" s="44"/>
      <c r="K722" s="44"/>
      <c r="L722" s="44"/>
      <c r="M722" s="44"/>
      <c r="N722" s="44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3.5" customHeight="1">
      <c r="A723" s="35"/>
      <c r="B723" s="44"/>
      <c r="C723" s="44"/>
      <c r="D723" s="44"/>
      <c r="E723" s="36"/>
      <c r="F723" s="44"/>
      <c r="G723" s="44"/>
      <c r="H723" s="44"/>
      <c r="I723" s="44"/>
      <c r="J723" s="44"/>
      <c r="K723" s="44"/>
      <c r="L723" s="44"/>
      <c r="M723" s="44"/>
      <c r="N723" s="44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3.5" customHeight="1">
      <c r="A724" s="35"/>
      <c r="B724" s="44"/>
      <c r="C724" s="44"/>
      <c r="D724" s="44"/>
      <c r="E724" s="36"/>
      <c r="F724" s="44"/>
      <c r="G724" s="44"/>
      <c r="H724" s="44"/>
      <c r="I724" s="44"/>
      <c r="J724" s="44"/>
      <c r="K724" s="44"/>
      <c r="L724" s="44"/>
      <c r="M724" s="44"/>
      <c r="N724" s="44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3.5" customHeight="1">
      <c r="A725" s="35"/>
      <c r="B725" s="44"/>
      <c r="C725" s="44"/>
      <c r="D725" s="44"/>
      <c r="E725" s="36"/>
      <c r="F725" s="44"/>
      <c r="G725" s="44"/>
      <c r="H725" s="44"/>
      <c r="I725" s="44"/>
      <c r="J725" s="44"/>
      <c r="K725" s="44"/>
      <c r="L725" s="44"/>
      <c r="M725" s="44"/>
      <c r="N725" s="44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3.5" customHeight="1">
      <c r="A726" s="35"/>
      <c r="B726" s="44"/>
      <c r="C726" s="44"/>
      <c r="D726" s="44"/>
      <c r="E726" s="36"/>
      <c r="F726" s="44"/>
      <c r="G726" s="44"/>
      <c r="H726" s="44"/>
      <c r="I726" s="44"/>
      <c r="J726" s="44"/>
      <c r="K726" s="44"/>
      <c r="L726" s="44"/>
      <c r="M726" s="44"/>
      <c r="N726" s="44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3.5" customHeight="1">
      <c r="A727" s="35"/>
      <c r="B727" s="44"/>
      <c r="C727" s="44"/>
      <c r="D727" s="44"/>
      <c r="E727" s="36"/>
      <c r="F727" s="44"/>
      <c r="G727" s="44"/>
      <c r="H727" s="44"/>
      <c r="I727" s="44"/>
      <c r="J727" s="44"/>
      <c r="K727" s="44"/>
      <c r="L727" s="44"/>
      <c r="M727" s="44"/>
      <c r="N727" s="44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3.5" customHeight="1">
      <c r="A728" s="35"/>
      <c r="B728" s="44"/>
      <c r="C728" s="44"/>
      <c r="D728" s="44"/>
      <c r="E728" s="36"/>
      <c r="F728" s="44"/>
      <c r="G728" s="44"/>
      <c r="H728" s="44"/>
      <c r="I728" s="44"/>
      <c r="J728" s="44"/>
      <c r="K728" s="44"/>
      <c r="L728" s="44"/>
      <c r="M728" s="44"/>
      <c r="N728" s="44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3.5" customHeight="1">
      <c r="A729" s="35"/>
      <c r="B729" s="44"/>
      <c r="C729" s="44"/>
      <c r="D729" s="44"/>
      <c r="E729" s="36"/>
      <c r="F729" s="44"/>
      <c r="G729" s="44"/>
      <c r="H729" s="44"/>
      <c r="I729" s="44"/>
      <c r="J729" s="44"/>
      <c r="K729" s="44"/>
      <c r="L729" s="44"/>
      <c r="M729" s="44"/>
      <c r="N729" s="44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3.5" customHeight="1">
      <c r="A730" s="35"/>
      <c r="B730" s="44"/>
      <c r="C730" s="44"/>
      <c r="D730" s="44"/>
      <c r="E730" s="36"/>
      <c r="F730" s="44"/>
      <c r="G730" s="44"/>
      <c r="H730" s="44"/>
      <c r="I730" s="44"/>
      <c r="J730" s="44"/>
      <c r="K730" s="44"/>
      <c r="L730" s="44"/>
      <c r="M730" s="44"/>
      <c r="N730" s="44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3.5" customHeight="1">
      <c r="A731" s="35"/>
      <c r="B731" s="44"/>
      <c r="C731" s="44"/>
      <c r="D731" s="44"/>
      <c r="E731" s="36"/>
      <c r="F731" s="44"/>
      <c r="G731" s="44"/>
      <c r="H731" s="44"/>
      <c r="I731" s="44"/>
      <c r="J731" s="44"/>
      <c r="K731" s="44"/>
      <c r="L731" s="44"/>
      <c r="M731" s="44"/>
      <c r="N731" s="44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3.5" customHeight="1">
      <c r="A732" s="35"/>
      <c r="B732" s="44"/>
      <c r="C732" s="44"/>
      <c r="D732" s="44"/>
      <c r="E732" s="36"/>
      <c r="F732" s="44"/>
      <c r="G732" s="44"/>
      <c r="H732" s="44"/>
      <c r="I732" s="44"/>
      <c r="J732" s="44"/>
      <c r="K732" s="44"/>
      <c r="L732" s="44"/>
      <c r="M732" s="44"/>
      <c r="N732" s="44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3.5" customHeight="1">
      <c r="A733" s="35"/>
      <c r="B733" s="44"/>
      <c r="C733" s="44"/>
      <c r="D733" s="44"/>
      <c r="E733" s="36"/>
      <c r="F733" s="44"/>
      <c r="G733" s="44"/>
      <c r="H733" s="44"/>
      <c r="I733" s="44"/>
      <c r="J733" s="44"/>
      <c r="K733" s="44"/>
      <c r="L733" s="44"/>
      <c r="M733" s="44"/>
      <c r="N733" s="44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3.5" customHeight="1">
      <c r="A734" s="35"/>
      <c r="B734" s="44"/>
      <c r="C734" s="44"/>
      <c r="D734" s="44"/>
      <c r="E734" s="36"/>
      <c r="F734" s="44"/>
      <c r="G734" s="44"/>
      <c r="H734" s="44"/>
      <c r="I734" s="44"/>
      <c r="J734" s="44"/>
      <c r="K734" s="44"/>
      <c r="L734" s="44"/>
      <c r="M734" s="44"/>
      <c r="N734" s="44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3.5" customHeight="1">
      <c r="A735" s="35"/>
      <c r="B735" s="44"/>
      <c r="C735" s="44"/>
      <c r="D735" s="44"/>
      <c r="E735" s="36"/>
      <c r="F735" s="44"/>
      <c r="G735" s="44"/>
      <c r="H735" s="44"/>
      <c r="I735" s="44"/>
      <c r="J735" s="44"/>
      <c r="K735" s="44"/>
      <c r="L735" s="44"/>
      <c r="M735" s="44"/>
      <c r="N735" s="44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3.5" customHeight="1">
      <c r="A736" s="35"/>
      <c r="B736" s="44"/>
      <c r="C736" s="44"/>
      <c r="D736" s="44"/>
      <c r="E736" s="36"/>
      <c r="F736" s="44"/>
      <c r="G736" s="44"/>
      <c r="H736" s="44"/>
      <c r="I736" s="44"/>
      <c r="J736" s="44"/>
      <c r="K736" s="44"/>
      <c r="L736" s="44"/>
      <c r="M736" s="44"/>
      <c r="N736" s="44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3.5" customHeight="1">
      <c r="A737" s="35"/>
      <c r="B737" s="44"/>
      <c r="C737" s="44"/>
      <c r="D737" s="44"/>
      <c r="E737" s="36"/>
      <c r="F737" s="44"/>
      <c r="G737" s="44"/>
      <c r="H737" s="44"/>
      <c r="I737" s="44"/>
      <c r="J737" s="44"/>
      <c r="K737" s="44"/>
      <c r="L737" s="44"/>
      <c r="M737" s="44"/>
      <c r="N737" s="44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3.5" customHeight="1">
      <c r="A738" s="35"/>
      <c r="B738" s="44"/>
      <c r="C738" s="44"/>
      <c r="D738" s="44"/>
      <c r="E738" s="36"/>
      <c r="F738" s="44"/>
      <c r="G738" s="44"/>
      <c r="H738" s="44"/>
      <c r="I738" s="44"/>
      <c r="J738" s="44"/>
      <c r="K738" s="44"/>
      <c r="L738" s="44"/>
      <c r="M738" s="44"/>
      <c r="N738" s="44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3.5" customHeight="1">
      <c r="A739" s="35"/>
      <c r="B739" s="44"/>
      <c r="C739" s="44"/>
      <c r="D739" s="44"/>
      <c r="E739" s="36"/>
      <c r="F739" s="44"/>
      <c r="G739" s="44"/>
      <c r="H739" s="44"/>
      <c r="I739" s="44"/>
      <c r="J739" s="44"/>
      <c r="K739" s="44"/>
      <c r="L739" s="44"/>
      <c r="M739" s="44"/>
      <c r="N739" s="44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3.5" customHeight="1">
      <c r="A740" s="35"/>
      <c r="B740" s="44"/>
      <c r="C740" s="44"/>
      <c r="D740" s="44"/>
      <c r="E740" s="36"/>
      <c r="F740" s="44"/>
      <c r="G740" s="44"/>
      <c r="H740" s="44"/>
      <c r="I740" s="44"/>
      <c r="J740" s="44"/>
      <c r="K740" s="44"/>
      <c r="L740" s="44"/>
      <c r="M740" s="44"/>
      <c r="N740" s="44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3.5" customHeight="1">
      <c r="A741" s="35"/>
      <c r="B741" s="44"/>
      <c r="C741" s="44"/>
      <c r="D741" s="44"/>
      <c r="E741" s="36"/>
      <c r="F741" s="44"/>
      <c r="G741" s="44"/>
      <c r="H741" s="44"/>
      <c r="I741" s="44"/>
      <c r="J741" s="44"/>
      <c r="K741" s="44"/>
      <c r="L741" s="44"/>
      <c r="M741" s="44"/>
      <c r="N741" s="44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3.5" customHeight="1">
      <c r="A742" s="35"/>
      <c r="B742" s="44"/>
      <c r="C742" s="44"/>
      <c r="D742" s="44"/>
      <c r="E742" s="36"/>
      <c r="F742" s="44"/>
      <c r="G742" s="44"/>
      <c r="H742" s="44"/>
      <c r="I742" s="44"/>
      <c r="J742" s="44"/>
      <c r="K742" s="44"/>
      <c r="L742" s="44"/>
      <c r="M742" s="44"/>
      <c r="N742" s="44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3.5" customHeight="1">
      <c r="A743" s="35"/>
      <c r="B743" s="44"/>
      <c r="C743" s="44"/>
      <c r="D743" s="44"/>
      <c r="E743" s="36"/>
      <c r="F743" s="44"/>
      <c r="G743" s="44"/>
      <c r="H743" s="44"/>
      <c r="I743" s="44"/>
      <c r="J743" s="44"/>
      <c r="K743" s="44"/>
      <c r="L743" s="44"/>
      <c r="M743" s="44"/>
      <c r="N743" s="44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3.5" customHeight="1">
      <c r="A744" s="35"/>
      <c r="B744" s="44"/>
      <c r="C744" s="44"/>
      <c r="D744" s="44"/>
      <c r="E744" s="36"/>
      <c r="F744" s="44"/>
      <c r="G744" s="44"/>
      <c r="H744" s="44"/>
      <c r="I744" s="44"/>
      <c r="J744" s="44"/>
      <c r="K744" s="44"/>
      <c r="L744" s="44"/>
      <c r="M744" s="44"/>
      <c r="N744" s="44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3.5" customHeight="1">
      <c r="A745" s="35"/>
      <c r="B745" s="44"/>
      <c r="C745" s="44"/>
      <c r="D745" s="44"/>
      <c r="E745" s="36"/>
      <c r="F745" s="44"/>
      <c r="G745" s="44"/>
      <c r="H745" s="44"/>
      <c r="I745" s="44"/>
      <c r="J745" s="44"/>
      <c r="K745" s="44"/>
      <c r="L745" s="44"/>
      <c r="M745" s="44"/>
      <c r="N745" s="44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3.5" customHeight="1">
      <c r="A746" s="35"/>
      <c r="B746" s="44"/>
      <c r="C746" s="44"/>
      <c r="D746" s="44"/>
      <c r="E746" s="36"/>
      <c r="F746" s="44"/>
      <c r="G746" s="44"/>
      <c r="H746" s="44"/>
      <c r="I746" s="44"/>
      <c r="J746" s="44"/>
      <c r="K746" s="44"/>
      <c r="L746" s="44"/>
      <c r="M746" s="44"/>
      <c r="N746" s="44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3.5" customHeight="1">
      <c r="A747" s="35"/>
      <c r="B747" s="44"/>
      <c r="C747" s="44"/>
      <c r="D747" s="44"/>
      <c r="E747" s="36"/>
      <c r="F747" s="44"/>
      <c r="G747" s="44"/>
      <c r="H747" s="44"/>
      <c r="I747" s="44"/>
      <c r="J747" s="44"/>
      <c r="K747" s="44"/>
      <c r="L747" s="44"/>
      <c r="M747" s="44"/>
      <c r="N747" s="44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3.5" customHeight="1">
      <c r="A748" s="35"/>
      <c r="B748" s="44"/>
      <c r="C748" s="44"/>
      <c r="D748" s="44"/>
      <c r="E748" s="36"/>
      <c r="F748" s="44"/>
      <c r="G748" s="44"/>
      <c r="H748" s="44"/>
      <c r="I748" s="44"/>
      <c r="J748" s="44"/>
      <c r="K748" s="44"/>
      <c r="L748" s="44"/>
      <c r="M748" s="44"/>
      <c r="N748" s="44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3.5" customHeight="1">
      <c r="A749" s="35"/>
      <c r="B749" s="44"/>
      <c r="C749" s="44"/>
      <c r="D749" s="44"/>
      <c r="E749" s="36"/>
      <c r="F749" s="44"/>
      <c r="G749" s="44"/>
      <c r="H749" s="44"/>
      <c r="I749" s="44"/>
      <c r="J749" s="44"/>
      <c r="K749" s="44"/>
      <c r="L749" s="44"/>
      <c r="M749" s="44"/>
      <c r="N749" s="44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3.5" customHeight="1">
      <c r="A750" s="35"/>
      <c r="B750" s="44"/>
      <c r="C750" s="44"/>
      <c r="D750" s="44"/>
      <c r="E750" s="36"/>
      <c r="F750" s="44"/>
      <c r="G750" s="44"/>
      <c r="H750" s="44"/>
      <c r="I750" s="44"/>
      <c r="J750" s="44"/>
      <c r="K750" s="44"/>
      <c r="L750" s="44"/>
      <c r="M750" s="44"/>
      <c r="N750" s="44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3.5" customHeight="1">
      <c r="A751" s="35"/>
      <c r="B751" s="44"/>
      <c r="C751" s="44"/>
      <c r="D751" s="44"/>
      <c r="E751" s="36"/>
      <c r="F751" s="44"/>
      <c r="G751" s="44"/>
      <c r="H751" s="44"/>
      <c r="I751" s="44"/>
      <c r="J751" s="44"/>
      <c r="K751" s="44"/>
      <c r="L751" s="44"/>
      <c r="M751" s="44"/>
      <c r="N751" s="44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3.5" customHeight="1">
      <c r="A752" s="35"/>
      <c r="B752" s="44"/>
      <c r="C752" s="44"/>
      <c r="D752" s="44"/>
      <c r="E752" s="36"/>
      <c r="F752" s="44"/>
      <c r="G752" s="44"/>
      <c r="H752" s="44"/>
      <c r="I752" s="44"/>
      <c r="J752" s="44"/>
      <c r="K752" s="44"/>
      <c r="L752" s="44"/>
      <c r="M752" s="44"/>
      <c r="N752" s="44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3.5" customHeight="1">
      <c r="A753" s="35"/>
      <c r="B753" s="44"/>
      <c r="C753" s="44"/>
      <c r="D753" s="44"/>
      <c r="E753" s="36"/>
      <c r="F753" s="44"/>
      <c r="G753" s="44"/>
      <c r="H753" s="44"/>
      <c r="I753" s="44"/>
      <c r="J753" s="44"/>
      <c r="K753" s="44"/>
      <c r="L753" s="44"/>
      <c r="M753" s="44"/>
      <c r="N753" s="44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3.5" customHeight="1">
      <c r="A754" s="35"/>
      <c r="B754" s="44"/>
      <c r="C754" s="44"/>
      <c r="D754" s="44"/>
      <c r="E754" s="36"/>
      <c r="F754" s="44"/>
      <c r="G754" s="44"/>
      <c r="H754" s="44"/>
      <c r="I754" s="44"/>
      <c r="J754" s="44"/>
      <c r="K754" s="44"/>
      <c r="L754" s="44"/>
      <c r="M754" s="44"/>
      <c r="N754" s="44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3.5" customHeight="1">
      <c r="A755" s="35"/>
      <c r="B755" s="44"/>
      <c r="C755" s="44"/>
      <c r="D755" s="44"/>
      <c r="E755" s="36"/>
      <c r="F755" s="44"/>
      <c r="G755" s="44"/>
      <c r="H755" s="44"/>
      <c r="I755" s="44"/>
      <c r="J755" s="44"/>
      <c r="K755" s="44"/>
      <c r="L755" s="44"/>
      <c r="M755" s="44"/>
      <c r="N755" s="44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3.5" customHeight="1">
      <c r="A756" s="35"/>
      <c r="B756" s="44"/>
      <c r="C756" s="44"/>
      <c r="D756" s="44"/>
      <c r="E756" s="36"/>
      <c r="F756" s="44"/>
      <c r="G756" s="44"/>
      <c r="H756" s="44"/>
      <c r="I756" s="44"/>
      <c r="J756" s="44"/>
      <c r="K756" s="44"/>
      <c r="L756" s="44"/>
      <c r="M756" s="44"/>
      <c r="N756" s="44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3.5" customHeight="1">
      <c r="A757" s="35"/>
      <c r="B757" s="44"/>
      <c r="C757" s="44"/>
      <c r="D757" s="44"/>
      <c r="E757" s="36"/>
      <c r="F757" s="44"/>
      <c r="G757" s="44"/>
      <c r="H757" s="44"/>
      <c r="I757" s="44"/>
      <c r="J757" s="44"/>
      <c r="K757" s="44"/>
      <c r="L757" s="44"/>
      <c r="M757" s="44"/>
      <c r="N757" s="44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3.5" customHeight="1">
      <c r="A758" s="35"/>
      <c r="B758" s="44"/>
      <c r="C758" s="44"/>
      <c r="D758" s="44"/>
      <c r="E758" s="36"/>
      <c r="F758" s="44"/>
      <c r="G758" s="44"/>
      <c r="H758" s="44"/>
      <c r="I758" s="44"/>
      <c r="J758" s="44"/>
      <c r="K758" s="44"/>
      <c r="L758" s="44"/>
      <c r="M758" s="44"/>
      <c r="N758" s="44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3.5" customHeight="1">
      <c r="A759" s="35"/>
      <c r="B759" s="44"/>
      <c r="C759" s="44"/>
      <c r="D759" s="44"/>
      <c r="E759" s="36"/>
      <c r="F759" s="44"/>
      <c r="G759" s="44"/>
      <c r="H759" s="44"/>
      <c r="I759" s="44"/>
      <c r="J759" s="44"/>
      <c r="K759" s="44"/>
      <c r="L759" s="44"/>
      <c r="M759" s="44"/>
      <c r="N759" s="44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3.5" customHeight="1">
      <c r="A760" s="35"/>
      <c r="B760" s="44"/>
      <c r="C760" s="44"/>
      <c r="D760" s="44"/>
      <c r="E760" s="36"/>
      <c r="F760" s="44"/>
      <c r="G760" s="44"/>
      <c r="H760" s="44"/>
      <c r="I760" s="44"/>
      <c r="J760" s="44"/>
      <c r="K760" s="44"/>
      <c r="L760" s="44"/>
      <c r="M760" s="44"/>
      <c r="N760" s="44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3.5" customHeight="1">
      <c r="A761" s="35"/>
      <c r="B761" s="44"/>
      <c r="C761" s="44"/>
      <c r="D761" s="44"/>
      <c r="E761" s="36"/>
      <c r="F761" s="44"/>
      <c r="G761" s="44"/>
      <c r="H761" s="44"/>
      <c r="I761" s="44"/>
      <c r="J761" s="44"/>
      <c r="K761" s="44"/>
      <c r="L761" s="44"/>
      <c r="M761" s="44"/>
      <c r="N761" s="44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3.5" customHeight="1">
      <c r="A762" s="35"/>
      <c r="B762" s="44"/>
      <c r="C762" s="44"/>
      <c r="D762" s="44"/>
      <c r="E762" s="36"/>
      <c r="F762" s="44"/>
      <c r="G762" s="44"/>
      <c r="H762" s="44"/>
      <c r="I762" s="44"/>
      <c r="J762" s="44"/>
      <c r="K762" s="44"/>
      <c r="L762" s="44"/>
      <c r="M762" s="44"/>
      <c r="N762" s="44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3.5" customHeight="1">
      <c r="A763" s="35"/>
      <c r="B763" s="44"/>
      <c r="C763" s="44"/>
      <c r="D763" s="44"/>
      <c r="E763" s="36"/>
      <c r="F763" s="44"/>
      <c r="G763" s="44"/>
      <c r="H763" s="44"/>
      <c r="I763" s="44"/>
      <c r="J763" s="44"/>
      <c r="K763" s="44"/>
      <c r="L763" s="44"/>
      <c r="M763" s="44"/>
      <c r="N763" s="44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3.5" customHeight="1">
      <c r="A764" s="35"/>
      <c r="B764" s="44"/>
      <c r="C764" s="44"/>
      <c r="D764" s="44"/>
      <c r="E764" s="36"/>
      <c r="F764" s="44"/>
      <c r="G764" s="44"/>
      <c r="H764" s="44"/>
      <c r="I764" s="44"/>
      <c r="J764" s="44"/>
      <c r="K764" s="44"/>
      <c r="L764" s="44"/>
      <c r="M764" s="44"/>
      <c r="N764" s="44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3.5" customHeight="1">
      <c r="A765" s="35"/>
      <c r="B765" s="44"/>
      <c r="C765" s="44"/>
      <c r="D765" s="44"/>
      <c r="E765" s="36"/>
      <c r="F765" s="44"/>
      <c r="G765" s="44"/>
      <c r="H765" s="44"/>
      <c r="I765" s="44"/>
      <c r="J765" s="44"/>
      <c r="K765" s="44"/>
      <c r="L765" s="44"/>
      <c r="M765" s="44"/>
      <c r="N765" s="44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3.5" customHeight="1">
      <c r="A766" s="35"/>
      <c r="B766" s="44"/>
      <c r="C766" s="44"/>
      <c r="D766" s="44"/>
      <c r="E766" s="36"/>
      <c r="F766" s="44"/>
      <c r="G766" s="44"/>
      <c r="H766" s="44"/>
      <c r="I766" s="44"/>
      <c r="J766" s="44"/>
      <c r="K766" s="44"/>
      <c r="L766" s="44"/>
      <c r="M766" s="44"/>
      <c r="N766" s="44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3.5" customHeight="1">
      <c r="A767" s="35"/>
      <c r="B767" s="44"/>
      <c r="C767" s="44"/>
      <c r="D767" s="44"/>
      <c r="E767" s="36"/>
      <c r="F767" s="44"/>
      <c r="G767" s="44"/>
      <c r="H767" s="44"/>
      <c r="I767" s="44"/>
      <c r="J767" s="44"/>
      <c r="K767" s="44"/>
      <c r="L767" s="44"/>
      <c r="M767" s="44"/>
      <c r="N767" s="44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3.5" customHeight="1">
      <c r="A768" s="35"/>
      <c r="B768" s="44"/>
      <c r="C768" s="44"/>
      <c r="D768" s="44"/>
      <c r="E768" s="36"/>
      <c r="F768" s="44"/>
      <c r="G768" s="44"/>
      <c r="H768" s="44"/>
      <c r="I768" s="44"/>
      <c r="J768" s="44"/>
      <c r="K768" s="44"/>
      <c r="L768" s="44"/>
      <c r="M768" s="44"/>
      <c r="N768" s="44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3.5" customHeight="1">
      <c r="A769" s="35"/>
      <c r="B769" s="44"/>
      <c r="C769" s="44"/>
      <c r="D769" s="44"/>
      <c r="E769" s="36"/>
      <c r="F769" s="44"/>
      <c r="G769" s="44"/>
      <c r="H769" s="44"/>
      <c r="I769" s="44"/>
      <c r="J769" s="44"/>
      <c r="K769" s="44"/>
      <c r="L769" s="44"/>
      <c r="M769" s="44"/>
      <c r="N769" s="44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3.5" customHeight="1">
      <c r="A770" s="35"/>
      <c r="B770" s="44"/>
      <c r="C770" s="44"/>
      <c r="D770" s="44"/>
      <c r="E770" s="36"/>
      <c r="F770" s="44"/>
      <c r="G770" s="44"/>
      <c r="H770" s="44"/>
      <c r="I770" s="44"/>
      <c r="J770" s="44"/>
      <c r="K770" s="44"/>
      <c r="L770" s="44"/>
      <c r="M770" s="44"/>
      <c r="N770" s="44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3.5" customHeight="1">
      <c r="A771" s="35"/>
      <c r="B771" s="44"/>
      <c r="C771" s="44"/>
      <c r="D771" s="44"/>
      <c r="E771" s="36"/>
      <c r="F771" s="44"/>
      <c r="G771" s="44"/>
      <c r="H771" s="44"/>
      <c r="I771" s="44"/>
      <c r="J771" s="44"/>
      <c r="K771" s="44"/>
      <c r="L771" s="44"/>
      <c r="M771" s="44"/>
      <c r="N771" s="44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3.5" customHeight="1">
      <c r="A772" s="35"/>
      <c r="B772" s="44"/>
      <c r="C772" s="44"/>
      <c r="D772" s="44"/>
      <c r="E772" s="36"/>
      <c r="F772" s="44"/>
      <c r="G772" s="44"/>
      <c r="H772" s="44"/>
      <c r="I772" s="44"/>
      <c r="J772" s="44"/>
      <c r="K772" s="44"/>
      <c r="L772" s="44"/>
      <c r="M772" s="44"/>
      <c r="N772" s="44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3.5" customHeight="1">
      <c r="A773" s="35"/>
      <c r="B773" s="44"/>
      <c r="C773" s="44"/>
      <c r="D773" s="44"/>
      <c r="E773" s="36"/>
      <c r="F773" s="44"/>
      <c r="G773" s="44"/>
      <c r="H773" s="44"/>
      <c r="I773" s="44"/>
      <c r="J773" s="44"/>
      <c r="K773" s="44"/>
      <c r="L773" s="44"/>
      <c r="M773" s="44"/>
      <c r="N773" s="44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3.5" customHeight="1">
      <c r="A774" s="35"/>
      <c r="B774" s="44"/>
      <c r="C774" s="44"/>
      <c r="D774" s="44"/>
      <c r="E774" s="36"/>
      <c r="F774" s="44"/>
      <c r="G774" s="44"/>
      <c r="H774" s="44"/>
      <c r="I774" s="44"/>
      <c r="J774" s="44"/>
      <c r="K774" s="44"/>
      <c r="L774" s="44"/>
      <c r="M774" s="44"/>
      <c r="N774" s="44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3.5" customHeight="1">
      <c r="A775" s="35"/>
      <c r="B775" s="44"/>
      <c r="C775" s="44"/>
      <c r="D775" s="44"/>
      <c r="E775" s="36"/>
      <c r="F775" s="44"/>
      <c r="G775" s="44"/>
      <c r="H775" s="44"/>
      <c r="I775" s="44"/>
      <c r="J775" s="44"/>
      <c r="K775" s="44"/>
      <c r="L775" s="44"/>
      <c r="M775" s="44"/>
      <c r="N775" s="44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3.5" customHeight="1">
      <c r="A776" s="35"/>
      <c r="B776" s="44"/>
      <c r="C776" s="44"/>
      <c r="D776" s="44"/>
      <c r="E776" s="36"/>
      <c r="F776" s="44"/>
      <c r="G776" s="44"/>
      <c r="H776" s="44"/>
      <c r="I776" s="44"/>
      <c r="J776" s="44"/>
      <c r="K776" s="44"/>
      <c r="L776" s="44"/>
      <c r="M776" s="44"/>
      <c r="N776" s="44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3.5" customHeight="1">
      <c r="A777" s="35"/>
      <c r="B777" s="44"/>
      <c r="C777" s="44"/>
      <c r="D777" s="44"/>
      <c r="E777" s="36"/>
      <c r="F777" s="44"/>
      <c r="G777" s="44"/>
      <c r="H777" s="44"/>
      <c r="I777" s="44"/>
      <c r="J777" s="44"/>
      <c r="K777" s="44"/>
      <c r="L777" s="44"/>
      <c r="M777" s="44"/>
      <c r="N777" s="44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3.5" customHeight="1">
      <c r="A778" s="35"/>
      <c r="B778" s="44"/>
      <c r="C778" s="44"/>
      <c r="D778" s="44"/>
      <c r="E778" s="36"/>
      <c r="F778" s="44"/>
      <c r="G778" s="44"/>
      <c r="H778" s="44"/>
      <c r="I778" s="44"/>
      <c r="J778" s="44"/>
      <c r="K778" s="44"/>
      <c r="L778" s="44"/>
      <c r="M778" s="44"/>
      <c r="N778" s="44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3.5" customHeight="1">
      <c r="A779" s="35"/>
      <c r="B779" s="44"/>
      <c r="C779" s="44"/>
      <c r="D779" s="44"/>
      <c r="E779" s="36"/>
      <c r="F779" s="44"/>
      <c r="G779" s="44"/>
      <c r="H779" s="44"/>
      <c r="I779" s="44"/>
      <c r="J779" s="44"/>
      <c r="K779" s="44"/>
      <c r="L779" s="44"/>
      <c r="M779" s="44"/>
      <c r="N779" s="44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3.5" customHeight="1">
      <c r="A780" s="35"/>
      <c r="B780" s="44"/>
      <c r="C780" s="44"/>
      <c r="D780" s="44"/>
      <c r="E780" s="36"/>
      <c r="F780" s="44"/>
      <c r="G780" s="44"/>
      <c r="H780" s="44"/>
      <c r="I780" s="44"/>
      <c r="J780" s="44"/>
      <c r="K780" s="44"/>
      <c r="L780" s="44"/>
      <c r="M780" s="44"/>
      <c r="N780" s="44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3.5" customHeight="1">
      <c r="A781" s="35"/>
      <c r="B781" s="44"/>
      <c r="C781" s="44"/>
      <c r="D781" s="44"/>
      <c r="E781" s="36"/>
      <c r="F781" s="44"/>
      <c r="G781" s="44"/>
      <c r="H781" s="44"/>
      <c r="I781" s="44"/>
      <c r="J781" s="44"/>
      <c r="K781" s="44"/>
      <c r="L781" s="44"/>
      <c r="M781" s="44"/>
      <c r="N781" s="44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3.5" customHeight="1">
      <c r="A782" s="35"/>
      <c r="B782" s="44"/>
      <c r="C782" s="44"/>
      <c r="D782" s="44"/>
      <c r="E782" s="36"/>
      <c r="F782" s="44"/>
      <c r="G782" s="44"/>
      <c r="H782" s="44"/>
      <c r="I782" s="44"/>
      <c r="J782" s="44"/>
      <c r="K782" s="44"/>
      <c r="L782" s="44"/>
      <c r="M782" s="44"/>
      <c r="N782" s="44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3.5" customHeight="1">
      <c r="A783" s="35"/>
      <c r="B783" s="44"/>
      <c r="C783" s="44"/>
      <c r="D783" s="44"/>
      <c r="E783" s="36"/>
      <c r="F783" s="44"/>
      <c r="G783" s="44"/>
      <c r="H783" s="44"/>
      <c r="I783" s="44"/>
      <c r="J783" s="44"/>
      <c r="K783" s="44"/>
      <c r="L783" s="44"/>
      <c r="M783" s="44"/>
      <c r="N783" s="44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3.5" customHeight="1">
      <c r="A784" s="35"/>
      <c r="B784" s="44"/>
      <c r="C784" s="44"/>
      <c r="D784" s="44"/>
      <c r="E784" s="36"/>
      <c r="F784" s="44"/>
      <c r="G784" s="44"/>
      <c r="H784" s="44"/>
      <c r="I784" s="44"/>
      <c r="J784" s="44"/>
      <c r="K784" s="44"/>
      <c r="L784" s="44"/>
      <c r="M784" s="44"/>
      <c r="N784" s="44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3.5" customHeight="1">
      <c r="A785" s="35"/>
      <c r="B785" s="44"/>
      <c r="C785" s="44"/>
      <c r="D785" s="44"/>
      <c r="E785" s="36"/>
      <c r="F785" s="44"/>
      <c r="G785" s="44"/>
      <c r="H785" s="44"/>
      <c r="I785" s="44"/>
      <c r="J785" s="44"/>
      <c r="K785" s="44"/>
      <c r="L785" s="44"/>
      <c r="M785" s="44"/>
      <c r="N785" s="44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3.5" customHeight="1">
      <c r="A786" s="35"/>
      <c r="B786" s="44"/>
      <c r="C786" s="44"/>
      <c r="D786" s="44"/>
      <c r="E786" s="36"/>
      <c r="F786" s="44"/>
      <c r="G786" s="44"/>
      <c r="H786" s="44"/>
      <c r="I786" s="44"/>
      <c r="J786" s="44"/>
      <c r="K786" s="44"/>
      <c r="L786" s="44"/>
      <c r="M786" s="44"/>
      <c r="N786" s="44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3.5" customHeight="1">
      <c r="A787" s="35"/>
      <c r="B787" s="44"/>
      <c r="C787" s="44"/>
      <c r="D787" s="44"/>
      <c r="E787" s="36"/>
      <c r="F787" s="44"/>
      <c r="G787" s="44"/>
      <c r="H787" s="44"/>
      <c r="I787" s="44"/>
      <c r="J787" s="44"/>
      <c r="K787" s="44"/>
      <c r="L787" s="44"/>
      <c r="M787" s="44"/>
      <c r="N787" s="44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3.5" customHeight="1">
      <c r="A788" s="35"/>
      <c r="B788" s="44"/>
      <c r="C788" s="44"/>
      <c r="D788" s="44"/>
      <c r="E788" s="36"/>
      <c r="F788" s="44"/>
      <c r="G788" s="44"/>
      <c r="H788" s="44"/>
      <c r="I788" s="44"/>
      <c r="J788" s="44"/>
      <c r="K788" s="44"/>
      <c r="L788" s="44"/>
      <c r="M788" s="44"/>
      <c r="N788" s="44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3.5" customHeight="1">
      <c r="A789" s="35"/>
      <c r="B789" s="44"/>
      <c r="C789" s="44"/>
      <c r="D789" s="44"/>
      <c r="E789" s="36"/>
      <c r="F789" s="44"/>
      <c r="G789" s="44"/>
      <c r="H789" s="44"/>
      <c r="I789" s="44"/>
      <c r="J789" s="44"/>
      <c r="K789" s="44"/>
      <c r="L789" s="44"/>
      <c r="M789" s="44"/>
      <c r="N789" s="44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3.5" customHeight="1">
      <c r="A790" s="35"/>
      <c r="B790" s="44"/>
      <c r="C790" s="44"/>
      <c r="D790" s="44"/>
      <c r="E790" s="36"/>
      <c r="F790" s="44"/>
      <c r="G790" s="44"/>
      <c r="H790" s="44"/>
      <c r="I790" s="44"/>
      <c r="J790" s="44"/>
      <c r="K790" s="44"/>
      <c r="L790" s="44"/>
      <c r="M790" s="44"/>
      <c r="N790" s="44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3.5" customHeight="1">
      <c r="A791" s="35"/>
      <c r="B791" s="44"/>
      <c r="C791" s="44"/>
      <c r="D791" s="44"/>
      <c r="E791" s="36"/>
      <c r="F791" s="44"/>
      <c r="G791" s="44"/>
      <c r="H791" s="44"/>
      <c r="I791" s="44"/>
      <c r="J791" s="44"/>
      <c r="K791" s="44"/>
      <c r="L791" s="44"/>
      <c r="M791" s="44"/>
      <c r="N791" s="44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3.5" customHeight="1">
      <c r="A792" s="35"/>
      <c r="B792" s="44"/>
      <c r="C792" s="44"/>
      <c r="D792" s="44"/>
      <c r="E792" s="36"/>
      <c r="F792" s="44"/>
      <c r="G792" s="44"/>
      <c r="H792" s="44"/>
      <c r="I792" s="44"/>
      <c r="J792" s="44"/>
      <c r="K792" s="44"/>
      <c r="L792" s="44"/>
      <c r="M792" s="44"/>
      <c r="N792" s="44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3.5" customHeight="1">
      <c r="A793" s="35"/>
      <c r="B793" s="44"/>
      <c r="C793" s="44"/>
      <c r="D793" s="44"/>
      <c r="E793" s="36"/>
      <c r="F793" s="44"/>
      <c r="G793" s="44"/>
      <c r="H793" s="44"/>
      <c r="I793" s="44"/>
      <c r="J793" s="44"/>
      <c r="K793" s="44"/>
      <c r="L793" s="44"/>
      <c r="M793" s="44"/>
      <c r="N793" s="44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3.5" customHeight="1">
      <c r="A794" s="35"/>
      <c r="B794" s="44"/>
      <c r="C794" s="44"/>
      <c r="D794" s="44"/>
      <c r="E794" s="36"/>
      <c r="F794" s="44"/>
      <c r="G794" s="44"/>
      <c r="H794" s="44"/>
      <c r="I794" s="44"/>
      <c r="J794" s="44"/>
      <c r="K794" s="44"/>
      <c r="L794" s="44"/>
      <c r="M794" s="44"/>
      <c r="N794" s="44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3.5" customHeight="1">
      <c r="A795" s="35"/>
      <c r="B795" s="44"/>
      <c r="C795" s="44"/>
      <c r="D795" s="44"/>
      <c r="E795" s="36"/>
      <c r="F795" s="44"/>
      <c r="G795" s="44"/>
      <c r="H795" s="44"/>
      <c r="I795" s="44"/>
      <c r="J795" s="44"/>
      <c r="K795" s="44"/>
      <c r="L795" s="44"/>
      <c r="M795" s="44"/>
      <c r="N795" s="44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3.5" customHeight="1">
      <c r="A796" s="35"/>
      <c r="B796" s="44"/>
      <c r="C796" s="44"/>
      <c r="D796" s="44"/>
      <c r="E796" s="36"/>
      <c r="F796" s="44"/>
      <c r="G796" s="44"/>
      <c r="H796" s="44"/>
      <c r="I796" s="44"/>
      <c r="J796" s="44"/>
      <c r="K796" s="44"/>
      <c r="L796" s="44"/>
      <c r="M796" s="44"/>
      <c r="N796" s="44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3.5" customHeight="1">
      <c r="A797" s="35"/>
      <c r="B797" s="44"/>
      <c r="C797" s="44"/>
      <c r="D797" s="44"/>
      <c r="E797" s="36"/>
      <c r="F797" s="44"/>
      <c r="G797" s="44"/>
      <c r="H797" s="44"/>
      <c r="I797" s="44"/>
      <c r="J797" s="44"/>
      <c r="K797" s="44"/>
      <c r="L797" s="44"/>
      <c r="M797" s="44"/>
      <c r="N797" s="44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3.5" customHeight="1">
      <c r="A798" s="35"/>
      <c r="B798" s="44"/>
      <c r="C798" s="44"/>
      <c r="D798" s="44"/>
      <c r="E798" s="36"/>
      <c r="F798" s="44"/>
      <c r="G798" s="44"/>
      <c r="H798" s="44"/>
      <c r="I798" s="44"/>
      <c r="J798" s="44"/>
      <c r="K798" s="44"/>
      <c r="L798" s="44"/>
      <c r="M798" s="44"/>
      <c r="N798" s="44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3.5" customHeight="1">
      <c r="A799" s="35"/>
      <c r="B799" s="44"/>
      <c r="C799" s="44"/>
      <c r="D799" s="44"/>
      <c r="E799" s="36"/>
      <c r="F799" s="44"/>
      <c r="G799" s="44"/>
      <c r="H799" s="44"/>
      <c r="I799" s="44"/>
      <c r="J799" s="44"/>
      <c r="K799" s="44"/>
      <c r="L799" s="44"/>
      <c r="M799" s="44"/>
      <c r="N799" s="44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3.5" customHeight="1">
      <c r="A800" s="35"/>
      <c r="B800" s="44"/>
      <c r="C800" s="44"/>
      <c r="D800" s="44"/>
      <c r="E800" s="36"/>
      <c r="F800" s="44"/>
      <c r="G800" s="44"/>
      <c r="H800" s="44"/>
      <c r="I800" s="44"/>
      <c r="J800" s="44"/>
      <c r="K800" s="44"/>
      <c r="L800" s="44"/>
      <c r="M800" s="44"/>
      <c r="N800" s="44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3.5" customHeight="1">
      <c r="A801" s="35"/>
      <c r="B801" s="44"/>
      <c r="C801" s="44"/>
      <c r="D801" s="44"/>
      <c r="E801" s="36"/>
      <c r="F801" s="44"/>
      <c r="G801" s="44"/>
      <c r="H801" s="44"/>
      <c r="I801" s="44"/>
      <c r="J801" s="44"/>
      <c r="K801" s="44"/>
      <c r="L801" s="44"/>
      <c r="M801" s="44"/>
      <c r="N801" s="44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3.5" customHeight="1">
      <c r="A802" s="35"/>
      <c r="B802" s="44"/>
      <c r="C802" s="44"/>
      <c r="D802" s="44"/>
      <c r="E802" s="36"/>
      <c r="F802" s="44"/>
      <c r="G802" s="44"/>
      <c r="H802" s="44"/>
      <c r="I802" s="44"/>
      <c r="J802" s="44"/>
      <c r="K802" s="44"/>
      <c r="L802" s="44"/>
      <c r="M802" s="44"/>
      <c r="N802" s="44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3.5" customHeight="1">
      <c r="A803" s="35"/>
      <c r="B803" s="44"/>
      <c r="C803" s="44"/>
      <c r="D803" s="44"/>
      <c r="E803" s="36"/>
      <c r="F803" s="44"/>
      <c r="G803" s="44"/>
      <c r="H803" s="44"/>
      <c r="I803" s="44"/>
      <c r="J803" s="44"/>
      <c r="K803" s="44"/>
      <c r="L803" s="44"/>
      <c r="M803" s="44"/>
      <c r="N803" s="44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3.5" customHeight="1">
      <c r="A804" s="35"/>
      <c r="B804" s="44"/>
      <c r="C804" s="44"/>
      <c r="D804" s="44"/>
      <c r="E804" s="36"/>
      <c r="F804" s="44"/>
      <c r="G804" s="44"/>
      <c r="H804" s="44"/>
      <c r="I804" s="44"/>
      <c r="J804" s="44"/>
      <c r="K804" s="44"/>
      <c r="L804" s="44"/>
      <c r="M804" s="44"/>
      <c r="N804" s="44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3.5" customHeight="1">
      <c r="A805" s="35"/>
      <c r="B805" s="44"/>
      <c r="C805" s="44"/>
      <c r="D805" s="44"/>
      <c r="E805" s="36"/>
      <c r="F805" s="44"/>
      <c r="G805" s="44"/>
      <c r="H805" s="44"/>
      <c r="I805" s="44"/>
      <c r="J805" s="44"/>
      <c r="K805" s="44"/>
      <c r="L805" s="44"/>
      <c r="M805" s="44"/>
      <c r="N805" s="44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3.5" customHeight="1">
      <c r="A806" s="35"/>
      <c r="B806" s="44"/>
      <c r="C806" s="44"/>
      <c r="D806" s="44"/>
      <c r="E806" s="36"/>
      <c r="F806" s="44"/>
      <c r="G806" s="44"/>
      <c r="H806" s="44"/>
      <c r="I806" s="44"/>
      <c r="J806" s="44"/>
      <c r="K806" s="44"/>
      <c r="L806" s="44"/>
      <c r="M806" s="44"/>
      <c r="N806" s="44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3.5" customHeight="1">
      <c r="A807" s="35"/>
      <c r="B807" s="44"/>
      <c r="C807" s="44"/>
      <c r="D807" s="44"/>
      <c r="E807" s="36"/>
      <c r="F807" s="44"/>
      <c r="G807" s="44"/>
      <c r="H807" s="44"/>
      <c r="I807" s="44"/>
      <c r="J807" s="44"/>
      <c r="K807" s="44"/>
      <c r="L807" s="44"/>
      <c r="M807" s="44"/>
      <c r="N807" s="44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3.5" customHeight="1">
      <c r="A808" s="35"/>
      <c r="B808" s="44"/>
      <c r="C808" s="44"/>
      <c r="D808" s="44"/>
      <c r="E808" s="36"/>
      <c r="F808" s="44"/>
      <c r="G808" s="44"/>
      <c r="H808" s="44"/>
      <c r="I808" s="44"/>
      <c r="J808" s="44"/>
      <c r="K808" s="44"/>
      <c r="L808" s="44"/>
      <c r="M808" s="44"/>
      <c r="N808" s="44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3.5" customHeight="1">
      <c r="A809" s="35"/>
      <c r="B809" s="44"/>
      <c r="C809" s="44"/>
      <c r="D809" s="44"/>
      <c r="E809" s="36"/>
      <c r="F809" s="44"/>
      <c r="G809" s="44"/>
      <c r="H809" s="44"/>
      <c r="I809" s="44"/>
      <c r="J809" s="44"/>
      <c r="K809" s="44"/>
      <c r="L809" s="44"/>
      <c r="M809" s="44"/>
      <c r="N809" s="44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3.5" customHeight="1">
      <c r="A810" s="35"/>
      <c r="B810" s="44"/>
      <c r="C810" s="44"/>
      <c r="D810" s="44"/>
      <c r="E810" s="36"/>
      <c r="F810" s="44"/>
      <c r="G810" s="44"/>
      <c r="H810" s="44"/>
      <c r="I810" s="44"/>
      <c r="J810" s="44"/>
      <c r="K810" s="44"/>
      <c r="L810" s="44"/>
      <c r="M810" s="44"/>
      <c r="N810" s="44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3.5" customHeight="1">
      <c r="A811" s="35"/>
      <c r="B811" s="44"/>
      <c r="C811" s="44"/>
      <c r="D811" s="44"/>
      <c r="E811" s="36"/>
      <c r="F811" s="44"/>
      <c r="G811" s="44"/>
      <c r="H811" s="44"/>
      <c r="I811" s="44"/>
      <c r="J811" s="44"/>
      <c r="K811" s="44"/>
      <c r="L811" s="44"/>
      <c r="M811" s="44"/>
      <c r="N811" s="44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3.5" customHeight="1">
      <c r="A812" s="35"/>
      <c r="B812" s="44"/>
      <c r="C812" s="44"/>
      <c r="D812" s="44"/>
      <c r="E812" s="36"/>
      <c r="F812" s="44"/>
      <c r="G812" s="44"/>
      <c r="H812" s="44"/>
      <c r="I812" s="44"/>
      <c r="J812" s="44"/>
      <c r="K812" s="44"/>
      <c r="L812" s="44"/>
      <c r="M812" s="44"/>
      <c r="N812" s="44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3.5" customHeight="1">
      <c r="A813" s="35"/>
      <c r="B813" s="44"/>
      <c r="C813" s="44"/>
      <c r="D813" s="44"/>
      <c r="E813" s="36"/>
      <c r="F813" s="44"/>
      <c r="G813" s="44"/>
      <c r="H813" s="44"/>
      <c r="I813" s="44"/>
      <c r="J813" s="44"/>
      <c r="K813" s="44"/>
      <c r="L813" s="44"/>
      <c r="M813" s="44"/>
      <c r="N813" s="44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3.5" customHeight="1">
      <c r="A814" s="35"/>
      <c r="B814" s="44"/>
      <c r="C814" s="44"/>
      <c r="D814" s="44"/>
      <c r="E814" s="36"/>
      <c r="F814" s="44"/>
      <c r="G814" s="44"/>
      <c r="H814" s="44"/>
      <c r="I814" s="44"/>
      <c r="J814" s="44"/>
      <c r="K814" s="44"/>
      <c r="L814" s="44"/>
      <c r="M814" s="44"/>
      <c r="N814" s="44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3.5" customHeight="1">
      <c r="A815" s="35"/>
      <c r="B815" s="44"/>
      <c r="C815" s="44"/>
      <c r="D815" s="44"/>
      <c r="E815" s="36"/>
      <c r="F815" s="44"/>
      <c r="G815" s="44"/>
      <c r="H815" s="44"/>
      <c r="I815" s="44"/>
      <c r="J815" s="44"/>
      <c r="K815" s="44"/>
      <c r="L815" s="44"/>
      <c r="M815" s="44"/>
      <c r="N815" s="44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3.5" customHeight="1">
      <c r="A816" s="35"/>
      <c r="B816" s="44"/>
      <c r="C816" s="44"/>
      <c r="D816" s="44"/>
      <c r="E816" s="36"/>
      <c r="F816" s="44"/>
      <c r="G816" s="44"/>
      <c r="H816" s="44"/>
      <c r="I816" s="44"/>
      <c r="J816" s="44"/>
      <c r="K816" s="44"/>
      <c r="L816" s="44"/>
      <c r="M816" s="44"/>
      <c r="N816" s="44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3.5" customHeight="1">
      <c r="A817" s="35"/>
      <c r="B817" s="44"/>
      <c r="C817" s="44"/>
      <c r="D817" s="44"/>
      <c r="E817" s="36"/>
      <c r="F817" s="44"/>
      <c r="G817" s="44"/>
      <c r="H817" s="44"/>
      <c r="I817" s="44"/>
      <c r="J817" s="44"/>
      <c r="K817" s="44"/>
      <c r="L817" s="44"/>
      <c r="M817" s="44"/>
      <c r="N817" s="44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3.5" customHeight="1">
      <c r="A818" s="35"/>
      <c r="B818" s="44"/>
      <c r="C818" s="44"/>
      <c r="D818" s="44"/>
      <c r="E818" s="36"/>
      <c r="F818" s="44"/>
      <c r="G818" s="44"/>
      <c r="H818" s="44"/>
      <c r="I818" s="44"/>
      <c r="J818" s="44"/>
      <c r="K818" s="44"/>
      <c r="L818" s="44"/>
      <c r="M818" s="44"/>
      <c r="N818" s="44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3.5" customHeight="1">
      <c r="A819" s="35"/>
      <c r="B819" s="44"/>
      <c r="C819" s="44"/>
      <c r="D819" s="44"/>
      <c r="E819" s="36"/>
      <c r="F819" s="44"/>
      <c r="G819" s="44"/>
      <c r="H819" s="44"/>
      <c r="I819" s="44"/>
      <c r="J819" s="44"/>
      <c r="K819" s="44"/>
      <c r="L819" s="44"/>
      <c r="M819" s="44"/>
      <c r="N819" s="44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3.5" customHeight="1">
      <c r="A820" s="35"/>
      <c r="B820" s="44"/>
      <c r="C820" s="44"/>
      <c r="D820" s="44"/>
      <c r="E820" s="36"/>
      <c r="F820" s="44"/>
      <c r="G820" s="44"/>
      <c r="H820" s="44"/>
      <c r="I820" s="44"/>
      <c r="J820" s="44"/>
      <c r="K820" s="44"/>
      <c r="L820" s="44"/>
      <c r="M820" s="44"/>
      <c r="N820" s="44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3.5" customHeight="1">
      <c r="A821" s="35"/>
      <c r="B821" s="44"/>
      <c r="C821" s="44"/>
      <c r="D821" s="44"/>
      <c r="E821" s="36"/>
      <c r="F821" s="44"/>
      <c r="G821" s="44"/>
      <c r="H821" s="44"/>
      <c r="I821" s="44"/>
      <c r="J821" s="44"/>
      <c r="K821" s="44"/>
      <c r="L821" s="44"/>
      <c r="M821" s="44"/>
      <c r="N821" s="44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3.5" customHeight="1">
      <c r="A822" s="35"/>
      <c r="B822" s="44"/>
      <c r="C822" s="44"/>
      <c r="D822" s="44"/>
      <c r="E822" s="36"/>
      <c r="F822" s="44"/>
      <c r="G822" s="44"/>
      <c r="H822" s="44"/>
      <c r="I822" s="44"/>
      <c r="J822" s="44"/>
      <c r="K822" s="44"/>
      <c r="L822" s="44"/>
      <c r="M822" s="44"/>
      <c r="N822" s="44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3.5" customHeight="1">
      <c r="A823" s="35"/>
      <c r="B823" s="44"/>
      <c r="C823" s="44"/>
      <c r="D823" s="44"/>
      <c r="E823" s="36"/>
      <c r="F823" s="44"/>
      <c r="G823" s="44"/>
      <c r="H823" s="44"/>
      <c r="I823" s="44"/>
      <c r="J823" s="44"/>
      <c r="K823" s="44"/>
      <c r="L823" s="44"/>
      <c r="M823" s="44"/>
      <c r="N823" s="44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3.5" customHeight="1">
      <c r="A824" s="35"/>
      <c r="B824" s="44"/>
      <c r="C824" s="44"/>
      <c r="D824" s="44"/>
      <c r="E824" s="36"/>
      <c r="F824" s="44"/>
      <c r="G824" s="44"/>
      <c r="H824" s="44"/>
      <c r="I824" s="44"/>
      <c r="J824" s="44"/>
      <c r="K824" s="44"/>
      <c r="L824" s="44"/>
      <c r="M824" s="44"/>
      <c r="N824" s="44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3.5" customHeight="1">
      <c r="A825" s="35"/>
      <c r="B825" s="44"/>
      <c r="C825" s="44"/>
      <c r="D825" s="44"/>
      <c r="E825" s="36"/>
      <c r="F825" s="44"/>
      <c r="G825" s="44"/>
      <c r="H825" s="44"/>
      <c r="I825" s="44"/>
      <c r="J825" s="44"/>
      <c r="K825" s="44"/>
      <c r="L825" s="44"/>
      <c r="M825" s="44"/>
      <c r="N825" s="44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3.5" customHeight="1">
      <c r="A826" s="35"/>
      <c r="B826" s="44"/>
      <c r="C826" s="44"/>
      <c r="D826" s="44"/>
      <c r="E826" s="36"/>
      <c r="F826" s="44"/>
      <c r="G826" s="44"/>
      <c r="H826" s="44"/>
      <c r="I826" s="44"/>
      <c r="J826" s="44"/>
      <c r="K826" s="44"/>
      <c r="L826" s="44"/>
      <c r="M826" s="44"/>
      <c r="N826" s="44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3.5" customHeight="1">
      <c r="A827" s="35"/>
      <c r="B827" s="44"/>
      <c r="C827" s="44"/>
      <c r="D827" s="44"/>
      <c r="E827" s="36"/>
      <c r="F827" s="44"/>
      <c r="G827" s="44"/>
      <c r="H827" s="44"/>
      <c r="I827" s="44"/>
      <c r="J827" s="44"/>
      <c r="K827" s="44"/>
      <c r="L827" s="44"/>
      <c r="M827" s="44"/>
      <c r="N827" s="44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3.5" customHeight="1">
      <c r="A828" s="35"/>
      <c r="B828" s="44"/>
      <c r="C828" s="44"/>
      <c r="D828" s="44"/>
      <c r="E828" s="36"/>
      <c r="F828" s="44"/>
      <c r="G828" s="44"/>
      <c r="H828" s="44"/>
      <c r="I828" s="44"/>
      <c r="J828" s="44"/>
      <c r="K828" s="44"/>
      <c r="L828" s="44"/>
      <c r="M828" s="44"/>
      <c r="N828" s="44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3.5" customHeight="1">
      <c r="A829" s="35"/>
      <c r="B829" s="44"/>
      <c r="C829" s="44"/>
      <c r="D829" s="44"/>
      <c r="E829" s="36"/>
      <c r="F829" s="44"/>
      <c r="G829" s="44"/>
      <c r="H829" s="44"/>
      <c r="I829" s="44"/>
      <c r="J829" s="44"/>
      <c r="K829" s="44"/>
      <c r="L829" s="44"/>
      <c r="M829" s="44"/>
      <c r="N829" s="44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3.5" customHeight="1">
      <c r="A830" s="35"/>
      <c r="B830" s="44"/>
      <c r="C830" s="44"/>
      <c r="D830" s="44"/>
      <c r="E830" s="36"/>
      <c r="F830" s="44"/>
      <c r="G830" s="44"/>
      <c r="H830" s="44"/>
      <c r="I830" s="44"/>
      <c r="J830" s="44"/>
      <c r="K830" s="44"/>
      <c r="L830" s="44"/>
      <c r="M830" s="44"/>
      <c r="N830" s="44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3.5" customHeight="1">
      <c r="A831" s="35"/>
      <c r="B831" s="44"/>
      <c r="C831" s="44"/>
      <c r="D831" s="44"/>
      <c r="E831" s="36"/>
      <c r="F831" s="44"/>
      <c r="G831" s="44"/>
      <c r="H831" s="44"/>
      <c r="I831" s="44"/>
      <c r="J831" s="44"/>
      <c r="K831" s="44"/>
      <c r="L831" s="44"/>
      <c r="M831" s="44"/>
      <c r="N831" s="44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3.5" customHeight="1">
      <c r="A832" s="35"/>
      <c r="B832" s="44"/>
      <c r="C832" s="44"/>
      <c r="D832" s="44"/>
      <c r="E832" s="36"/>
      <c r="F832" s="44"/>
      <c r="G832" s="44"/>
      <c r="H832" s="44"/>
      <c r="I832" s="44"/>
      <c r="J832" s="44"/>
      <c r="K832" s="44"/>
      <c r="L832" s="44"/>
      <c r="M832" s="44"/>
      <c r="N832" s="44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3.5" customHeight="1">
      <c r="A833" s="35"/>
      <c r="B833" s="44"/>
      <c r="C833" s="44"/>
      <c r="D833" s="44"/>
      <c r="E833" s="36"/>
      <c r="F833" s="44"/>
      <c r="G833" s="44"/>
      <c r="H833" s="44"/>
      <c r="I833" s="44"/>
      <c r="J833" s="44"/>
      <c r="K833" s="44"/>
      <c r="L833" s="44"/>
      <c r="M833" s="44"/>
      <c r="N833" s="44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3.5" customHeight="1">
      <c r="A834" s="35"/>
      <c r="B834" s="44"/>
      <c r="C834" s="44"/>
      <c r="D834" s="44"/>
      <c r="E834" s="36"/>
      <c r="F834" s="44"/>
      <c r="G834" s="44"/>
      <c r="H834" s="44"/>
      <c r="I834" s="44"/>
      <c r="J834" s="44"/>
      <c r="K834" s="44"/>
      <c r="L834" s="44"/>
      <c r="M834" s="44"/>
      <c r="N834" s="44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3.5" customHeight="1">
      <c r="A835" s="35"/>
      <c r="B835" s="44"/>
      <c r="C835" s="44"/>
      <c r="D835" s="44"/>
      <c r="E835" s="36"/>
      <c r="F835" s="44"/>
      <c r="G835" s="44"/>
      <c r="H835" s="44"/>
      <c r="I835" s="44"/>
      <c r="J835" s="44"/>
      <c r="K835" s="44"/>
      <c r="L835" s="44"/>
      <c r="M835" s="44"/>
      <c r="N835" s="44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3.5" customHeight="1">
      <c r="A836" s="35"/>
      <c r="B836" s="44"/>
      <c r="C836" s="44"/>
      <c r="D836" s="44"/>
      <c r="E836" s="36"/>
      <c r="F836" s="44"/>
      <c r="G836" s="44"/>
      <c r="H836" s="44"/>
      <c r="I836" s="44"/>
      <c r="J836" s="44"/>
      <c r="K836" s="44"/>
      <c r="L836" s="44"/>
      <c r="M836" s="44"/>
      <c r="N836" s="44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3.5" customHeight="1">
      <c r="A837" s="35"/>
      <c r="B837" s="44"/>
      <c r="C837" s="44"/>
      <c r="D837" s="44"/>
      <c r="E837" s="36"/>
      <c r="F837" s="44"/>
      <c r="G837" s="44"/>
      <c r="H837" s="44"/>
      <c r="I837" s="44"/>
      <c r="J837" s="44"/>
      <c r="K837" s="44"/>
      <c r="L837" s="44"/>
      <c r="M837" s="44"/>
      <c r="N837" s="44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3.5" customHeight="1">
      <c r="A838" s="35"/>
      <c r="B838" s="44"/>
      <c r="C838" s="44"/>
      <c r="D838" s="44"/>
      <c r="E838" s="36"/>
      <c r="F838" s="44"/>
      <c r="G838" s="44"/>
      <c r="H838" s="44"/>
      <c r="I838" s="44"/>
      <c r="J838" s="44"/>
      <c r="K838" s="44"/>
      <c r="L838" s="44"/>
      <c r="M838" s="44"/>
      <c r="N838" s="44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3.5" customHeight="1">
      <c r="A839" s="35"/>
      <c r="B839" s="44"/>
      <c r="C839" s="44"/>
      <c r="D839" s="44"/>
      <c r="E839" s="36"/>
      <c r="F839" s="44"/>
      <c r="G839" s="44"/>
      <c r="H839" s="44"/>
      <c r="I839" s="44"/>
      <c r="J839" s="44"/>
      <c r="K839" s="44"/>
      <c r="L839" s="44"/>
      <c r="M839" s="44"/>
      <c r="N839" s="44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3.5" customHeight="1">
      <c r="A840" s="35"/>
      <c r="B840" s="44"/>
      <c r="C840" s="44"/>
      <c r="D840" s="44"/>
      <c r="E840" s="36"/>
      <c r="F840" s="44"/>
      <c r="G840" s="44"/>
      <c r="H840" s="44"/>
      <c r="I840" s="44"/>
      <c r="J840" s="44"/>
      <c r="K840" s="44"/>
      <c r="L840" s="44"/>
      <c r="M840" s="44"/>
      <c r="N840" s="44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3.5" customHeight="1">
      <c r="A841" s="35"/>
      <c r="B841" s="44"/>
      <c r="C841" s="44"/>
      <c r="D841" s="44"/>
      <c r="E841" s="36"/>
      <c r="F841" s="44"/>
      <c r="G841" s="44"/>
      <c r="H841" s="44"/>
      <c r="I841" s="44"/>
      <c r="J841" s="44"/>
      <c r="K841" s="44"/>
      <c r="L841" s="44"/>
      <c r="M841" s="44"/>
      <c r="N841" s="44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3.5" customHeight="1">
      <c r="A842" s="35"/>
      <c r="B842" s="44"/>
      <c r="C842" s="44"/>
      <c r="D842" s="44"/>
      <c r="E842" s="36"/>
      <c r="F842" s="44"/>
      <c r="G842" s="44"/>
      <c r="H842" s="44"/>
      <c r="I842" s="44"/>
      <c r="J842" s="44"/>
      <c r="K842" s="44"/>
      <c r="L842" s="44"/>
      <c r="M842" s="44"/>
      <c r="N842" s="44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3.5" customHeight="1">
      <c r="A843" s="35"/>
      <c r="B843" s="44"/>
      <c r="C843" s="44"/>
      <c r="D843" s="44"/>
      <c r="E843" s="36"/>
      <c r="F843" s="44"/>
      <c r="G843" s="44"/>
      <c r="H843" s="44"/>
      <c r="I843" s="44"/>
      <c r="J843" s="44"/>
      <c r="K843" s="44"/>
      <c r="L843" s="44"/>
      <c r="M843" s="44"/>
      <c r="N843" s="44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3.5" customHeight="1">
      <c r="A844" s="35"/>
      <c r="B844" s="44"/>
      <c r="C844" s="44"/>
      <c r="D844" s="44"/>
      <c r="E844" s="36"/>
      <c r="F844" s="44"/>
      <c r="G844" s="44"/>
      <c r="H844" s="44"/>
      <c r="I844" s="44"/>
      <c r="J844" s="44"/>
      <c r="K844" s="44"/>
      <c r="L844" s="44"/>
      <c r="M844" s="44"/>
      <c r="N844" s="44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3.5" customHeight="1">
      <c r="A845" s="35"/>
      <c r="B845" s="44"/>
      <c r="C845" s="44"/>
      <c r="D845" s="44"/>
      <c r="E845" s="36"/>
      <c r="F845" s="44"/>
      <c r="G845" s="44"/>
      <c r="H845" s="44"/>
      <c r="I845" s="44"/>
      <c r="J845" s="44"/>
      <c r="K845" s="44"/>
      <c r="L845" s="44"/>
      <c r="M845" s="44"/>
      <c r="N845" s="44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3.5" customHeight="1">
      <c r="A846" s="35"/>
      <c r="B846" s="44"/>
      <c r="C846" s="44"/>
      <c r="D846" s="44"/>
      <c r="E846" s="36"/>
      <c r="F846" s="44"/>
      <c r="G846" s="44"/>
      <c r="H846" s="44"/>
      <c r="I846" s="44"/>
      <c r="J846" s="44"/>
      <c r="K846" s="44"/>
      <c r="L846" s="44"/>
      <c r="M846" s="44"/>
      <c r="N846" s="44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3.5" customHeight="1">
      <c r="A847" s="35"/>
      <c r="B847" s="44"/>
      <c r="C847" s="44"/>
      <c r="D847" s="44"/>
      <c r="E847" s="36"/>
      <c r="F847" s="44"/>
      <c r="G847" s="44"/>
      <c r="H847" s="44"/>
      <c r="I847" s="44"/>
      <c r="J847" s="44"/>
      <c r="K847" s="44"/>
      <c r="L847" s="44"/>
      <c r="M847" s="44"/>
      <c r="N847" s="44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3.5" customHeight="1">
      <c r="A848" s="35"/>
      <c r="B848" s="44"/>
      <c r="C848" s="44"/>
      <c r="D848" s="44"/>
      <c r="E848" s="36"/>
      <c r="F848" s="44"/>
      <c r="G848" s="44"/>
      <c r="H848" s="44"/>
      <c r="I848" s="44"/>
      <c r="J848" s="44"/>
      <c r="K848" s="44"/>
      <c r="L848" s="44"/>
      <c r="M848" s="44"/>
      <c r="N848" s="44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3.5" customHeight="1">
      <c r="A849" s="35"/>
      <c r="B849" s="44"/>
      <c r="C849" s="44"/>
      <c r="D849" s="44"/>
      <c r="E849" s="36"/>
      <c r="F849" s="44"/>
      <c r="G849" s="44"/>
      <c r="H849" s="44"/>
      <c r="I849" s="44"/>
      <c r="J849" s="44"/>
      <c r="K849" s="44"/>
      <c r="L849" s="44"/>
      <c r="M849" s="44"/>
      <c r="N849" s="44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3.5" customHeight="1">
      <c r="A850" s="35"/>
      <c r="B850" s="44"/>
      <c r="C850" s="44"/>
      <c r="D850" s="44"/>
      <c r="E850" s="36"/>
      <c r="F850" s="44"/>
      <c r="G850" s="44"/>
      <c r="H850" s="44"/>
      <c r="I850" s="44"/>
      <c r="J850" s="44"/>
      <c r="K850" s="44"/>
      <c r="L850" s="44"/>
      <c r="M850" s="44"/>
      <c r="N850" s="44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3.5" customHeight="1">
      <c r="A851" s="35"/>
      <c r="B851" s="44"/>
      <c r="C851" s="44"/>
      <c r="D851" s="44"/>
      <c r="E851" s="36"/>
      <c r="F851" s="44"/>
      <c r="G851" s="44"/>
      <c r="H851" s="44"/>
      <c r="I851" s="44"/>
      <c r="J851" s="44"/>
      <c r="K851" s="44"/>
      <c r="L851" s="44"/>
      <c r="M851" s="44"/>
      <c r="N851" s="44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3.5" customHeight="1">
      <c r="A852" s="35"/>
      <c r="B852" s="44"/>
      <c r="C852" s="44"/>
      <c r="D852" s="44"/>
      <c r="E852" s="36"/>
      <c r="F852" s="44"/>
      <c r="G852" s="44"/>
      <c r="H852" s="44"/>
      <c r="I852" s="44"/>
      <c r="J852" s="44"/>
      <c r="K852" s="44"/>
      <c r="L852" s="44"/>
      <c r="M852" s="44"/>
      <c r="N852" s="44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3.5" customHeight="1">
      <c r="A853" s="35"/>
      <c r="B853" s="44"/>
      <c r="C853" s="44"/>
      <c r="D853" s="44"/>
      <c r="E853" s="36"/>
      <c r="F853" s="44"/>
      <c r="G853" s="44"/>
      <c r="H853" s="44"/>
      <c r="I853" s="44"/>
      <c r="J853" s="44"/>
      <c r="K853" s="44"/>
      <c r="L853" s="44"/>
      <c r="M853" s="44"/>
      <c r="N853" s="44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3.5" customHeight="1">
      <c r="A854" s="35"/>
      <c r="B854" s="44"/>
      <c r="C854" s="44"/>
      <c r="D854" s="44"/>
      <c r="E854" s="36"/>
      <c r="F854" s="44"/>
      <c r="G854" s="44"/>
      <c r="H854" s="44"/>
      <c r="I854" s="44"/>
      <c r="J854" s="44"/>
      <c r="K854" s="44"/>
      <c r="L854" s="44"/>
      <c r="M854" s="44"/>
      <c r="N854" s="44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3.5" customHeight="1">
      <c r="A855" s="35"/>
      <c r="B855" s="44"/>
      <c r="C855" s="44"/>
      <c r="D855" s="44"/>
      <c r="E855" s="36"/>
      <c r="F855" s="44"/>
      <c r="G855" s="44"/>
      <c r="H855" s="44"/>
      <c r="I855" s="44"/>
      <c r="J855" s="44"/>
      <c r="K855" s="44"/>
      <c r="L855" s="44"/>
      <c r="M855" s="44"/>
      <c r="N855" s="44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3.5" customHeight="1">
      <c r="A856" s="35"/>
      <c r="B856" s="44"/>
      <c r="C856" s="44"/>
      <c r="D856" s="44"/>
      <c r="E856" s="36"/>
      <c r="F856" s="44"/>
      <c r="G856" s="44"/>
      <c r="H856" s="44"/>
      <c r="I856" s="44"/>
      <c r="J856" s="44"/>
      <c r="K856" s="44"/>
      <c r="L856" s="44"/>
      <c r="M856" s="44"/>
      <c r="N856" s="44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3.5" customHeight="1">
      <c r="A857" s="35"/>
      <c r="B857" s="44"/>
      <c r="C857" s="44"/>
      <c r="D857" s="44"/>
      <c r="E857" s="36"/>
      <c r="F857" s="44"/>
      <c r="G857" s="44"/>
      <c r="H857" s="44"/>
      <c r="I857" s="44"/>
      <c r="J857" s="44"/>
      <c r="K857" s="44"/>
      <c r="L857" s="44"/>
      <c r="M857" s="44"/>
      <c r="N857" s="44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3.5" customHeight="1">
      <c r="A858" s="35"/>
      <c r="B858" s="44"/>
      <c r="C858" s="44"/>
      <c r="D858" s="44"/>
      <c r="E858" s="36"/>
      <c r="F858" s="44"/>
      <c r="G858" s="44"/>
      <c r="H858" s="44"/>
      <c r="I858" s="44"/>
      <c r="J858" s="44"/>
      <c r="K858" s="44"/>
      <c r="L858" s="44"/>
      <c r="M858" s="44"/>
      <c r="N858" s="44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3.5" customHeight="1">
      <c r="A859" s="35"/>
      <c r="B859" s="44"/>
      <c r="C859" s="44"/>
      <c r="D859" s="44"/>
      <c r="E859" s="36"/>
      <c r="F859" s="44"/>
      <c r="G859" s="44"/>
      <c r="H859" s="44"/>
      <c r="I859" s="44"/>
      <c r="J859" s="44"/>
      <c r="K859" s="44"/>
      <c r="L859" s="44"/>
      <c r="M859" s="44"/>
      <c r="N859" s="44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3.5" customHeight="1">
      <c r="A860" s="35"/>
      <c r="B860" s="44"/>
      <c r="C860" s="44"/>
      <c r="D860" s="44"/>
      <c r="E860" s="36"/>
      <c r="F860" s="44"/>
      <c r="G860" s="44"/>
      <c r="H860" s="44"/>
      <c r="I860" s="44"/>
      <c r="J860" s="44"/>
      <c r="K860" s="44"/>
      <c r="L860" s="44"/>
      <c r="M860" s="44"/>
      <c r="N860" s="44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3.5" customHeight="1">
      <c r="A861" s="35"/>
      <c r="B861" s="44"/>
      <c r="C861" s="44"/>
      <c r="D861" s="44"/>
      <c r="E861" s="36"/>
      <c r="F861" s="44"/>
      <c r="G861" s="44"/>
      <c r="H861" s="44"/>
      <c r="I861" s="44"/>
      <c r="J861" s="44"/>
      <c r="K861" s="44"/>
      <c r="L861" s="44"/>
      <c r="M861" s="44"/>
      <c r="N861" s="44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3.5" customHeight="1">
      <c r="A862" s="35"/>
      <c r="B862" s="44"/>
      <c r="C862" s="44"/>
      <c r="D862" s="44"/>
      <c r="E862" s="36"/>
      <c r="F862" s="44"/>
      <c r="G862" s="44"/>
      <c r="H862" s="44"/>
      <c r="I862" s="44"/>
      <c r="J862" s="44"/>
      <c r="K862" s="44"/>
      <c r="L862" s="44"/>
      <c r="M862" s="44"/>
      <c r="N862" s="44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3.5" customHeight="1">
      <c r="A863" s="35"/>
      <c r="B863" s="44"/>
      <c r="C863" s="44"/>
      <c r="D863" s="44"/>
      <c r="E863" s="36"/>
      <c r="F863" s="44"/>
      <c r="G863" s="44"/>
      <c r="H863" s="44"/>
      <c r="I863" s="44"/>
      <c r="J863" s="44"/>
      <c r="K863" s="44"/>
      <c r="L863" s="44"/>
      <c r="M863" s="44"/>
      <c r="N863" s="44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3.5" customHeight="1">
      <c r="A864" s="35"/>
      <c r="B864" s="44"/>
      <c r="C864" s="44"/>
      <c r="D864" s="44"/>
      <c r="E864" s="36"/>
      <c r="F864" s="44"/>
      <c r="G864" s="44"/>
      <c r="H864" s="44"/>
      <c r="I864" s="44"/>
      <c r="J864" s="44"/>
      <c r="K864" s="44"/>
      <c r="L864" s="44"/>
      <c r="M864" s="44"/>
      <c r="N864" s="44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3.5" customHeight="1">
      <c r="A865" s="35"/>
      <c r="B865" s="44"/>
      <c r="C865" s="44"/>
      <c r="D865" s="44"/>
      <c r="E865" s="36"/>
      <c r="F865" s="44"/>
      <c r="G865" s="44"/>
      <c r="H865" s="44"/>
      <c r="I865" s="44"/>
      <c r="J865" s="44"/>
      <c r="K865" s="44"/>
      <c r="L865" s="44"/>
      <c r="M865" s="44"/>
      <c r="N865" s="44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3.5" customHeight="1">
      <c r="A866" s="35"/>
      <c r="B866" s="44"/>
      <c r="C866" s="44"/>
      <c r="D866" s="44"/>
      <c r="E866" s="36"/>
      <c r="F866" s="44"/>
      <c r="G866" s="44"/>
      <c r="H866" s="44"/>
      <c r="I866" s="44"/>
      <c r="J866" s="44"/>
      <c r="K866" s="44"/>
      <c r="L866" s="44"/>
      <c r="M866" s="44"/>
      <c r="N866" s="44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3.5" customHeight="1">
      <c r="A867" s="35"/>
      <c r="B867" s="44"/>
      <c r="C867" s="44"/>
      <c r="D867" s="44"/>
      <c r="E867" s="36"/>
      <c r="F867" s="44"/>
      <c r="G867" s="44"/>
      <c r="H867" s="44"/>
      <c r="I867" s="44"/>
      <c r="J867" s="44"/>
      <c r="K867" s="44"/>
      <c r="L867" s="44"/>
      <c r="M867" s="44"/>
      <c r="N867" s="44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3.5" customHeight="1">
      <c r="A868" s="35"/>
      <c r="B868" s="44"/>
      <c r="C868" s="44"/>
      <c r="D868" s="44"/>
      <c r="E868" s="36"/>
      <c r="F868" s="44"/>
      <c r="G868" s="44"/>
      <c r="H868" s="44"/>
      <c r="I868" s="44"/>
      <c r="J868" s="44"/>
      <c r="K868" s="44"/>
      <c r="L868" s="44"/>
      <c r="M868" s="44"/>
      <c r="N868" s="44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3.5" customHeight="1">
      <c r="A869" s="35"/>
      <c r="B869" s="44"/>
      <c r="C869" s="44"/>
      <c r="D869" s="44"/>
      <c r="E869" s="36"/>
      <c r="F869" s="44"/>
      <c r="G869" s="44"/>
      <c r="H869" s="44"/>
      <c r="I869" s="44"/>
      <c r="J869" s="44"/>
      <c r="K869" s="44"/>
      <c r="L869" s="44"/>
      <c r="M869" s="44"/>
      <c r="N869" s="44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3.5" customHeight="1">
      <c r="A870" s="35"/>
      <c r="B870" s="44"/>
      <c r="C870" s="44"/>
      <c r="D870" s="44"/>
      <c r="E870" s="36"/>
      <c r="F870" s="44"/>
      <c r="G870" s="44"/>
      <c r="H870" s="44"/>
      <c r="I870" s="44"/>
      <c r="J870" s="44"/>
      <c r="K870" s="44"/>
      <c r="L870" s="44"/>
      <c r="M870" s="44"/>
      <c r="N870" s="44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3.5" customHeight="1">
      <c r="A871" s="35"/>
      <c r="B871" s="44"/>
      <c r="C871" s="44"/>
      <c r="D871" s="44"/>
      <c r="E871" s="36"/>
      <c r="F871" s="44"/>
      <c r="G871" s="44"/>
      <c r="H871" s="44"/>
      <c r="I871" s="44"/>
      <c r="J871" s="44"/>
      <c r="K871" s="44"/>
      <c r="L871" s="44"/>
      <c r="M871" s="44"/>
      <c r="N871" s="44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3.5" customHeight="1">
      <c r="A872" s="35"/>
      <c r="B872" s="44"/>
      <c r="C872" s="44"/>
      <c r="D872" s="44"/>
      <c r="E872" s="36"/>
      <c r="F872" s="44"/>
      <c r="G872" s="44"/>
      <c r="H872" s="44"/>
      <c r="I872" s="44"/>
      <c r="J872" s="44"/>
      <c r="K872" s="44"/>
      <c r="L872" s="44"/>
      <c r="M872" s="44"/>
      <c r="N872" s="44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3.5" customHeight="1">
      <c r="A873" s="35"/>
      <c r="B873" s="44"/>
      <c r="C873" s="44"/>
      <c r="D873" s="44"/>
      <c r="E873" s="36"/>
      <c r="F873" s="44"/>
      <c r="G873" s="44"/>
      <c r="H873" s="44"/>
      <c r="I873" s="44"/>
      <c r="J873" s="44"/>
      <c r="K873" s="44"/>
      <c r="L873" s="44"/>
      <c r="M873" s="44"/>
      <c r="N873" s="44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3.5" customHeight="1">
      <c r="A874" s="35"/>
      <c r="B874" s="44"/>
      <c r="C874" s="44"/>
      <c r="D874" s="44"/>
      <c r="E874" s="36"/>
      <c r="F874" s="44"/>
      <c r="G874" s="44"/>
      <c r="H874" s="44"/>
      <c r="I874" s="44"/>
      <c r="J874" s="44"/>
      <c r="K874" s="44"/>
      <c r="L874" s="44"/>
      <c r="M874" s="44"/>
      <c r="N874" s="44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3.5" customHeight="1">
      <c r="A875" s="35"/>
      <c r="B875" s="44"/>
      <c r="C875" s="44"/>
      <c r="D875" s="44"/>
      <c r="E875" s="36"/>
      <c r="F875" s="44"/>
      <c r="G875" s="44"/>
      <c r="H875" s="44"/>
      <c r="I875" s="44"/>
      <c r="J875" s="44"/>
      <c r="K875" s="44"/>
      <c r="L875" s="44"/>
      <c r="M875" s="44"/>
      <c r="N875" s="44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3.5" customHeight="1">
      <c r="A876" s="35"/>
      <c r="B876" s="44"/>
      <c r="C876" s="44"/>
      <c r="D876" s="44"/>
      <c r="E876" s="36"/>
      <c r="F876" s="44"/>
      <c r="G876" s="44"/>
      <c r="H876" s="44"/>
      <c r="I876" s="44"/>
      <c r="J876" s="44"/>
      <c r="K876" s="44"/>
      <c r="L876" s="44"/>
      <c r="M876" s="44"/>
      <c r="N876" s="44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3.5" customHeight="1">
      <c r="A877" s="35"/>
      <c r="B877" s="44"/>
      <c r="C877" s="44"/>
      <c r="D877" s="44"/>
      <c r="E877" s="36"/>
      <c r="F877" s="44"/>
      <c r="G877" s="44"/>
      <c r="H877" s="44"/>
      <c r="I877" s="44"/>
      <c r="J877" s="44"/>
      <c r="K877" s="44"/>
      <c r="L877" s="44"/>
      <c r="M877" s="44"/>
      <c r="N877" s="44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3.5" customHeight="1">
      <c r="A878" s="35"/>
      <c r="B878" s="44"/>
      <c r="C878" s="44"/>
      <c r="D878" s="44"/>
      <c r="E878" s="36"/>
      <c r="F878" s="44"/>
      <c r="G878" s="44"/>
      <c r="H878" s="44"/>
      <c r="I878" s="44"/>
      <c r="J878" s="44"/>
      <c r="K878" s="44"/>
      <c r="L878" s="44"/>
      <c r="M878" s="44"/>
      <c r="N878" s="44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3.5" customHeight="1">
      <c r="A879" s="35"/>
      <c r="B879" s="44"/>
      <c r="C879" s="44"/>
      <c r="D879" s="44"/>
      <c r="E879" s="36"/>
      <c r="F879" s="44"/>
      <c r="G879" s="44"/>
      <c r="H879" s="44"/>
      <c r="I879" s="44"/>
      <c r="J879" s="44"/>
      <c r="K879" s="44"/>
      <c r="L879" s="44"/>
      <c r="M879" s="44"/>
      <c r="N879" s="44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3.5" customHeight="1">
      <c r="A880" s="35"/>
      <c r="B880" s="44"/>
      <c r="C880" s="44"/>
      <c r="D880" s="44"/>
      <c r="E880" s="36"/>
      <c r="F880" s="44"/>
      <c r="G880" s="44"/>
      <c r="H880" s="44"/>
      <c r="I880" s="44"/>
      <c r="J880" s="44"/>
      <c r="K880" s="44"/>
      <c r="L880" s="44"/>
      <c r="M880" s="44"/>
      <c r="N880" s="44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3.5" customHeight="1">
      <c r="A881" s="35"/>
      <c r="B881" s="44"/>
      <c r="C881" s="44"/>
      <c r="D881" s="44"/>
      <c r="E881" s="36"/>
      <c r="F881" s="44"/>
      <c r="G881" s="44"/>
      <c r="H881" s="44"/>
      <c r="I881" s="44"/>
      <c r="J881" s="44"/>
      <c r="K881" s="44"/>
      <c r="L881" s="44"/>
      <c r="M881" s="44"/>
      <c r="N881" s="44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3.5" customHeight="1">
      <c r="A882" s="35"/>
      <c r="B882" s="44"/>
      <c r="C882" s="44"/>
      <c r="D882" s="44"/>
      <c r="E882" s="36"/>
      <c r="F882" s="44"/>
      <c r="G882" s="44"/>
      <c r="H882" s="44"/>
      <c r="I882" s="44"/>
      <c r="J882" s="44"/>
      <c r="K882" s="44"/>
      <c r="L882" s="44"/>
      <c r="M882" s="44"/>
      <c r="N882" s="44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3.5" customHeight="1">
      <c r="A883" s="35"/>
      <c r="B883" s="44"/>
      <c r="C883" s="44"/>
      <c r="D883" s="44"/>
      <c r="E883" s="36"/>
      <c r="F883" s="44"/>
      <c r="G883" s="44"/>
      <c r="H883" s="44"/>
      <c r="I883" s="44"/>
      <c r="J883" s="44"/>
      <c r="K883" s="44"/>
      <c r="L883" s="44"/>
      <c r="M883" s="44"/>
      <c r="N883" s="44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3.5" customHeight="1">
      <c r="A884" s="35"/>
      <c r="B884" s="44"/>
      <c r="C884" s="44"/>
      <c r="D884" s="44"/>
      <c r="E884" s="36"/>
      <c r="F884" s="44"/>
      <c r="G884" s="44"/>
      <c r="H884" s="44"/>
      <c r="I884" s="44"/>
      <c r="J884" s="44"/>
      <c r="K884" s="44"/>
      <c r="L884" s="44"/>
      <c r="M884" s="44"/>
      <c r="N884" s="44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3.5" customHeight="1">
      <c r="A885" s="35"/>
      <c r="B885" s="44"/>
      <c r="C885" s="44"/>
      <c r="D885" s="44"/>
      <c r="E885" s="36"/>
      <c r="F885" s="44"/>
      <c r="G885" s="44"/>
      <c r="H885" s="44"/>
      <c r="I885" s="44"/>
      <c r="J885" s="44"/>
      <c r="K885" s="44"/>
      <c r="L885" s="44"/>
      <c r="M885" s="44"/>
      <c r="N885" s="44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3.5" customHeight="1">
      <c r="A886" s="35"/>
      <c r="B886" s="44"/>
      <c r="C886" s="44"/>
      <c r="D886" s="44"/>
      <c r="E886" s="36"/>
      <c r="F886" s="44"/>
      <c r="G886" s="44"/>
      <c r="H886" s="44"/>
      <c r="I886" s="44"/>
      <c r="J886" s="44"/>
      <c r="K886" s="44"/>
      <c r="L886" s="44"/>
      <c r="M886" s="44"/>
      <c r="N886" s="44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3.5" customHeight="1">
      <c r="A887" s="35"/>
      <c r="B887" s="44"/>
      <c r="C887" s="44"/>
      <c r="D887" s="44"/>
      <c r="E887" s="36"/>
      <c r="F887" s="44"/>
      <c r="G887" s="44"/>
      <c r="H887" s="44"/>
      <c r="I887" s="44"/>
      <c r="J887" s="44"/>
      <c r="K887" s="44"/>
      <c r="L887" s="44"/>
      <c r="M887" s="44"/>
      <c r="N887" s="44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3.5" customHeight="1">
      <c r="A888" s="35"/>
      <c r="B888" s="44"/>
      <c r="C888" s="44"/>
      <c r="D888" s="44"/>
      <c r="E888" s="36"/>
      <c r="F888" s="44"/>
      <c r="G888" s="44"/>
      <c r="H888" s="44"/>
      <c r="I888" s="44"/>
      <c r="J888" s="44"/>
      <c r="K888" s="44"/>
      <c r="L888" s="44"/>
      <c r="M888" s="44"/>
      <c r="N888" s="44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3.5" customHeight="1">
      <c r="A889" s="35"/>
      <c r="B889" s="44"/>
      <c r="C889" s="44"/>
      <c r="D889" s="44"/>
      <c r="E889" s="36"/>
      <c r="F889" s="44"/>
      <c r="G889" s="44"/>
      <c r="H889" s="44"/>
      <c r="I889" s="44"/>
      <c r="J889" s="44"/>
      <c r="K889" s="44"/>
      <c r="L889" s="44"/>
      <c r="M889" s="44"/>
      <c r="N889" s="44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3.5" customHeight="1">
      <c r="A890" s="35"/>
      <c r="B890" s="44"/>
      <c r="C890" s="44"/>
      <c r="D890" s="44"/>
      <c r="E890" s="36"/>
      <c r="F890" s="44"/>
      <c r="G890" s="44"/>
      <c r="H890" s="44"/>
      <c r="I890" s="44"/>
      <c r="J890" s="44"/>
      <c r="K890" s="44"/>
      <c r="L890" s="44"/>
      <c r="M890" s="44"/>
      <c r="N890" s="44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3.5" customHeight="1">
      <c r="A891" s="35"/>
      <c r="B891" s="44"/>
      <c r="C891" s="44"/>
      <c r="D891" s="44"/>
      <c r="E891" s="36"/>
      <c r="F891" s="44"/>
      <c r="G891" s="44"/>
      <c r="H891" s="44"/>
      <c r="I891" s="44"/>
      <c r="J891" s="44"/>
      <c r="K891" s="44"/>
      <c r="L891" s="44"/>
      <c r="M891" s="44"/>
      <c r="N891" s="44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3.5" customHeight="1">
      <c r="A892" s="35"/>
      <c r="B892" s="44"/>
      <c r="C892" s="44"/>
      <c r="D892" s="44"/>
      <c r="E892" s="36"/>
      <c r="F892" s="44"/>
      <c r="G892" s="44"/>
      <c r="H892" s="44"/>
      <c r="I892" s="44"/>
      <c r="J892" s="44"/>
      <c r="K892" s="44"/>
      <c r="L892" s="44"/>
      <c r="M892" s="44"/>
      <c r="N892" s="44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3.5" customHeight="1">
      <c r="A893" s="35"/>
      <c r="B893" s="44"/>
      <c r="C893" s="44"/>
      <c r="D893" s="44"/>
      <c r="E893" s="36"/>
      <c r="F893" s="44"/>
      <c r="G893" s="44"/>
      <c r="H893" s="44"/>
      <c r="I893" s="44"/>
      <c r="J893" s="44"/>
      <c r="K893" s="44"/>
      <c r="L893" s="44"/>
      <c r="M893" s="44"/>
      <c r="N893" s="44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3.5" customHeight="1">
      <c r="A894" s="35"/>
      <c r="B894" s="44"/>
      <c r="C894" s="44"/>
      <c r="D894" s="44"/>
      <c r="E894" s="36"/>
      <c r="F894" s="44"/>
      <c r="G894" s="44"/>
      <c r="H894" s="44"/>
      <c r="I894" s="44"/>
      <c r="J894" s="44"/>
      <c r="K894" s="44"/>
      <c r="L894" s="44"/>
      <c r="M894" s="44"/>
      <c r="N894" s="44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3.5" customHeight="1">
      <c r="A895" s="35"/>
      <c r="B895" s="44"/>
      <c r="C895" s="44"/>
      <c r="D895" s="44"/>
      <c r="E895" s="36"/>
      <c r="F895" s="44"/>
      <c r="G895" s="44"/>
      <c r="H895" s="44"/>
      <c r="I895" s="44"/>
      <c r="J895" s="44"/>
      <c r="K895" s="44"/>
      <c r="L895" s="44"/>
      <c r="M895" s="44"/>
      <c r="N895" s="44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3.5" customHeight="1">
      <c r="A896" s="35"/>
      <c r="B896" s="44"/>
      <c r="C896" s="44"/>
      <c r="D896" s="44"/>
      <c r="E896" s="36"/>
      <c r="F896" s="44"/>
      <c r="G896" s="44"/>
      <c r="H896" s="44"/>
      <c r="I896" s="44"/>
      <c r="J896" s="44"/>
      <c r="K896" s="44"/>
      <c r="L896" s="44"/>
      <c r="M896" s="44"/>
      <c r="N896" s="44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3.5" customHeight="1">
      <c r="A897" s="35"/>
      <c r="B897" s="44"/>
      <c r="C897" s="44"/>
      <c r="D897" s="44"/>
      <c r="E897" s="36"/>
      <c r="F897" s="44"/>
      <c r="G897" s="44"/>
      <c r="H897" s="44"/>
      <c r="I897" s="44"/>
      <c r="J897" s="44"/>
      <c r="K897" s="44"/>
      <c r="L897" s="44"/>
      <c r="M897" s="44"/>
      <c r="N897" s="44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3.5" customHeight="1">
      <c r="A898" s="35"/>
      <c r="B898" s="44"/>
      <c r="C898" s="44"/>
      <c r="D898" s="44"/>
      <c r="E898" s="36"/>
      <c r="F898" s="44"/>
      <c r="G898" s="44"/>
      <c r="H898" s="44"/>
      <c r="I898" s="44"/>
      <c r="J898" s="44"/>
      <c r="K898" s="44"/>
      <c r="L898" s="44"/>
      <c r="M898" s="44"/>
      <c r="N898" s="44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3.5" customHeight="1">
      <c r="A899" s="35"/>
      <c r="B899" s="44"/>
      <c r="C899" s="44"/>
      <c r="D899" s="44"/>
      <c r="E899" s="36"/>
      <c r="F899" s="44"/>
      <c r="G899" s="44"/>
      <c r="H899" s="44"/>
      <c r="I899" s="44"/>
      <c r="J899" s="44"/>
      <c r="K899" s="44"/>
      <c r="L899" s="44"/>
      <c r="M899" s="44"/>
      <c r="N899" s="44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3.5" customHeight="1">
      <c r="A900" s="35"/>
      <c r="B900" s="44"/>
      <c r="C900" s="44"/>
      <c r="D900" s="44"/>
      <c r="E900" s="36"/>
      <c r="F900" s="44"/>
      <c r="G900" s="44"/>
      <c r="H900" s="44"/>
      <c r="I900" s="44"/>
      <c r="J900" s="44"/>
      <c r="K900" s="44"/>
      <c r="L900" s="44"/>
      <c r="M900" s="44"/>
      <c r="N900" s="44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3.5" customHeight="1">
      <c r="A901" s="35"/>
      <c r="B901" s="44"/>
      <c r="C901" s="44"/>
      <c r="D901" s="44"/>
      <c r="E901" s="36"/>
      <c r="F901" s="44"/>
      <c r="G901" s="44"/>
      <c r="H901" s="44"/>
      <c r="I901" s="44"/>
      <c r="J901" s="44"/>
      <c r="K901" s="44"/>
      <c r="L901" s="44"/>
      <c r="M901" s="44"/>
      <c r="N901" s="44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3.5" customHeight="1">
      <c r="A902" s="35"/>
      <c r="B902" s="44"/>
      <c r="C902" s="44"/>
      <c r="D902" s="44"/>
      <c r="E902" s="36"/>
      <c r="F902" s="44"/>
      <c r="G902" s="44"/>
      <c r="H902" s="44"/>
      <c r="I902" s="44"/>
      <c r="J902" s="44"/>
      <c r="K902" s="44"/>
      <c r="L902" s="44"/>
      <c r="M902" s="44"/>
      <c r="N902" s="44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3.5" customHeight="1">
      <c r="A903" s="35"/>
      <c r="B903" s="44"/>
      <c r="C903" s="44"/>
      <c r="D903" s="44"/>
      <c r="E903" s="36"/>
      <c r="F903" s="44"/>
      <c r="G903" s="44"/>
      <c r="H903" s="44"/>
      <c r="I903" s="44"/>
      <c r="J903" s="44"/>
      <c r="K903" s="44"/>
      <c r="L903" s="44"/>
      <c r="M903" s="44"/>
      <c r="N903" s="44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3.5" customHeight="1">
      <c r="A904" s="35"/>
      <c r="B904" s="44"/>
      <c r="C904" s="44"/>
      <c r="D904" s="44"/>
      <c r="E904" s="36"/>
      <c r="F904" s="44"/>
      <c r="G904" s="44"/>
      <c r="H904" s="44"/>
      <c r="I904" s="44"/>
      <c r="J904" s="44"/>
      <c r="K904" s="44"/>
      <c r="L904" s="44"/>
      <c r="M904" s="44"/>
      <c r="N904" s="44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3.5" customHeight="1">
      <c r="A905" s="35"/>
      <c r="B905" s="44"/>
      <c r="C905" s="44"/>
      <c r="D905" s="44"/>
      <c r="E905" s="36"/>
      <c r="F905" s="44"/>
      <c r="G905" s="44"/>
      <c r="H905" s="44"/>
      <c r="I905" s="44"/>
      <c r="J905" s="44"/>
      <c r="K905" s="44"/>
      <c r="L905" s="44"/>
      <c r="M905" s="44"/>
      <c r="N905" s="44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3.5" customHeight="1">
      <c r="A906" s="35"/>
      <c r="B906" s="44"/>
      <c r="C906" s="44"/>
      <c r="D906" s="44"/>
      <c r="E906" s="36"/>
      <c r="F906" s="44"/>
      <c r="G906" s="44"/>
      <c r="H906" s="44"/>
      <c r="I906" s="44"/>
      <c r="J906" s="44"/>
      <c r="K906" s="44"/>
      <c r="L906" s="44"/>
      <c r="M906" s="44"/>
      <c r="N906" s="44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3.5" customHeight="1">
      <c r="A907" s="35"/>
      <c r="B907" s="44"/>
      <c r="C907" s="44"/>
      <c r="D907" s="44"/>
      <c r="E907" s="36"/>
      <c r="F907" s="44"/>
      <c r="G907" s="44"/>
      <c r="H907" s="44"/>
      <c r="I907" s="44"/>
      <c r="J907" s="44"/>
      <c r="K907" s="44"/>
      <c r="L907" s="44"/>
      <c r="M907" s="44"/>
      <c r="N907" s="44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3.5" customHeight="1">
      <c r="A908" s="35"/>
      <c r="B908" s="44"/>
      <c r="C908" s="44"/>
      <c r="D908" s="44"/>
      <c r="E908" s="36"/>
      <c r="F908" s="44"/>
      <c r="G908" s="44"/>
      <c r="H908" s="44"/>
      <c r="I908" s="44"/>
      <c r="J908" s="44"/>
      <c r="K908" s="44"/>
      <c r="L908" s="44"/>
      <c r="M908" s="44"/>
      <c r="N908" s="44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3.5" customHeight="1">
      <c r="A909" s="35"/>
      <c r="B909" s="44"/>
      <c r="C909" s="44"/>
      <c r="D909" s="44"/>
      <c r="E909" s="36"/>
      <c r="F909" s="44"/>
      <c r="G909" s="44"/>
      <c r="H909" s="44"/>
      <c r="I909" s="44"/>
      <c r="J909" s="44"/>
      <c r="K909" s="44"/>
      <c r="L909" s="44"/>
      <c r="M909" s="44"/>
      <c r="N909" s="44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3.5" customHeight="1">
      <c r="A910" s="35"/>
      <c r="B910" s="44"/>
      <c r="C910" s="44"/>
      <c r="D910" s="44"/>
      <c r="E910" s="36"/>
      <c r="F910" s="44"/>
      <c r="G910" s="44"/>
      <c r="H910" s="44"/>
      <c r="I910" s="44"/>
      <c r="J910" s="44"/>
      <c r="K910" s="44"/>
      <c r="L910" s="44"/>
      <c r="M910" s="44"/>
      <c r="N910" s="44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3.5" customHeight="1">
      <c r="A911" s="35"/>
      <c r="B911" s="44"/>
      <c r="C911" s="44"/>
      <c r="D911" s="44"/>
      <c r="E911" s="36"/>
      <c r="F911" s="44"/>
      <c r="G911" s="44"/>
      <c r="H911" s="44"/>
      <c r="I911" s="44"/>
      <c r="J911" s="44"/>
      <c r="K911" s="44"/>
      <c r="L911" s="44"/>
      <c r="M911" s="44"/>
      <c r="N911" s="44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3.5" customHeight="1">
      <c r="A912" s="35"/>
      <c r="B912" s="44"/>
      <c r="C912" s="44"/>
      <c r="D912" s="44"/>
      <c r="E912" s="36"/>
      <c r="F912" s="44"/>
      <c r="G912" s="44"/>
      <c r="H912" s="44"/>
      <c r="I912" s="44"/>
      <c r="J912" s="44"/>
      <c r="K912" s="44"/>
      <c r="L912" s="44"/>
      <c r="M912" s="44"/>
      <c r="N912" s="44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3.5" customHeight="1">
      <c r="A913" s="35"/>
      <c r="B913" s="44"/>
      <c r="C913" s="44"/>
      <c r="D913" s="44"/>
      <c r="E913" s="36"/>
      <c r="F913" s="44"/>
      <c r="G913" s="44"/>
      <c r="H913" s="44"/>
      <c r="I913" s="44"/>
      <c r="J913" s="44"/>
      <c r="K913" s="44"/>
      <c r="L913" s="44"/>
      <c r="M913" s="44"/>
      <c r="N913" s="44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3.5" customHeight="1">
      <c r="A914" s="35"/>
      <c r="B914" s="44"/>
      <c r="C914" s="44"/>
      <c r="D914" s="44"/>
      <c r="E914" s="36"/>
      <c r="F914" s="44"/>
      <c r="G914" s="44"/>
      <c r="H914" s="44"/>
      <c r="I914" s="44"/>
      <c r="J914" s="44"/>
      <c r="K914" s="44"/>
      <c r="L914" s="44"/>
      <c r="M914" s="44"/>
      <c r="N914" s="44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3.5" customHeight="1">
      <c r="A915" s="35"/>
      <c r="B915" s="44"/>
      <c r="C915" s="44"/>
      <c r="D915" s="44"/>
      <c r="E915" s="36"/>
      <c r="F915" s="44"/>
      <c r="G915" s="44"/>
      <c r="H915" s="44"/>
      <c r="I915" s="44"/>
      <c r="J915" s="44"/>
      <c r="K915" s="44"/>
      <c r="L915" s="44"/>
      <c r="M915" s="44"/>
      <c r="N915" s="44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3.5" customHeight="1">
      <c r="A916" s="35"/>
      <c r="B916" s="44"/>
      <c r="C916" s="44"/>
      <c r="D916" s="44"/>
      <c r="E916" s="36"/>
      <c r="F916" s="44"/>
      <c r="G916" s="44"/>
      <c r="H916" s="44"/>
      <c r="I916" s="44"/>
      <c r="J916" s="44"/>
      <c r="K916" s="44"/>
      <c r="L916" s="44"/>
      <c r="M916" s="44"/>
      <c r="N916" s="44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3.5" customHeight="1">
      <c r="A917" s="35"/>
      <c r="B917" s="44"/>
      <c r="C917" s="44"/>
      <c r="D917" s="44"/>
      <c r="E917" s="36"/>
      <c r="F917" s="44"/>
      <c r="G917" s="44"/>
      <c r="H917" s="44"/>
      <c r="I917" s="44"/>
      <c r="J917" s="44"/>
      <c r="K917" s="44"/>
      <c r="L917" s="44"/>
      <c r="M917" s="44"/>
      <c r="N917" s="44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3.5" customHeight="1">
      <c r="A918" s="35"/>
      <c r="B918" s="44"/>
      <c r="C918" s="44"/>
      <c r="D918" s="44"/>
      <c r="E918" s="36"/>
      <c r="F918" s="44"/>
      <c r="G918" s="44"/>
      <c r="H918" s="44"/>
      <c r="I918" s="44"/>
      <c r="J918" s="44"/>
      <c r="K918" s="44"/>
      <c r="L918" s="44"/>
      <c r="M918" s="44"/>
      <c r="N918" s="44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3.5" customHeight="1">
      <c r="A919" s="35"/>
      <c r="B919" s="44"/>
      <c r="C919" s="44"/>
      <c r="D919" s="44"/>
      <c r="E919" s="36"/>
      <c r="F919" s="44"/>
      <c r="G919" s="44"/>
      <c r="H919" s="44"/>
      <c r="I919" s="44"/>
      <c r="J919" s="44"/>
      <c r="K919" s="44"/>
      <c r="L919" s="44"/>
      <c r="M919" s="44"/>
      <c r="N919" s="44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3.5" customHeight="1">
      <c r="A920" s="35"/>
      <c r="B920" s="44"/>
      <c r="C920" s="44"/>
      <c r="D920" s="44"/>
      <c r="E920" s="36"/>
      <c r="F920" s="44"/>
      <c r="G920" s="44"/>
      <c r="H920" s="44"/>
      <c r="I920" s="44"/>
      <c r="J920" s="44"/>
      <c r="K920" s="44"/>
      <c r="L920" s="44"/>
      <c r="M920" s="44"/>
      <c r="N920" s="44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3.5" customHeight="1">
      <c r="A921" s="35"/>
      <c r="B921" s="44"/>
      <c r="C921" s="44"/>
      <c r="D921" s="44"/>
      <c r="E921" s="36"/>
      <c r="F921" s="44"/>
      <c r="G921" s="44"/>
      <c r="H921" s="44"/>
      <c r="I921" s="44"/>
      <c r="J921" s="44"/>
      <c r="K921" s="44"/>
      <c r="L921" s="44"/>
      <c r="M921" s="44"/>
      <c r="N921" s="44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3.5" customHeight="1">
      <c r="A922" s="35"/>
      <c r="B922" s="44"/>
      <c r="C922" s="44"/>
      <c r="D922" s="44"/>
      <c r="E922" s="36"/>
      <c r="F922" s="44"/>
      <c r="G922" s="44"/>
      <c r="H922" s="44"/>
      <c r="I922" s="44"/>
      <c r="J922" s="44"/>
      <c r="K922" s="44"/>
      <c r="L922" s="44"/>
      <c r="M922" s="44"/>
      <c r="N922" s="44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3.5" customHeight="1">
      <c r="A923" s="35"/>
      <c r="B923" s="44"/>
      <c r="C923" s="44"/>
      <c r="D923" s="44"/>
      <c r="E923" s="36"/>
      <c r="F923" s="44"/>
      <c r="G923" s="44"/>
      <c r="H923" s="44"/>
      <c r="I923" s="44"/>
      <c r="J923" s="44"/>
      <c r="K923" s="44"/>
      <c r="L923" s="44"/>
      <c r="M923" s="44"/>
      <c r="N923" s="44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3.5" customHeight="1">
      <c r="A924" s="35"/>
      <c r="B924" s="44"/>
      <c r="C924" s="44"/>
      <c r="D924" s="44"/>
      <c r="E924" s="36"/>
      <c r="F924" s="44"/>
      <c r="G924" s="44"/>
      <c r="H924" s="44"/>
      <c r="I924" s="44"/>
      <c r="J924" s="44"/>
      <c r="K924" s="44"/>
      <c r="L924" s="44"/>
      <c r="M924" s="44"/>
      <c r="N924" s="44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3.5" customHeight="1">
      <c r="A925" s="35"/>
      <c r="B925" s="44"/>
      <c r="C925" s="44"/>
      <c r="D925" s="44"/>
      <c r="E925" s="36"/>
      <c r="F925" s="44"/>
      <c r="G925" s="44"/>
      <c r="H925" s="44"/>
      <c r="I925" s="44"/>
      <c r="J925" s="44"/>
      <c r="K925" s="44"/>
      <c r="L925" s="44"/>
      <c r="M925" s="44"/>
      <c r="N925" s="44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3.5" customHeight="1">
      <c r="A926" s="35"/>
      <c r="B926" s="44"/>
      <c r="C926" s="44"/>
      <c r="D926" s="44"/>
      <c r="E926" s="36"/>
      <c r="F926" s="44"/>
      <c r="G926" s="44"/>
      <c r="H926" s="44"/>
      <c r="I926" s="44"/>
      <c r="J926" s="44"/>
      <c r="K926" s="44"/>
      <c r="L926" s="44"/>
      <c r="M926" s="44"/>
      <c r="N926" s="44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3.5" customHeight="1">
      <c r="A927" s="35"/>
      <c r="B927" s="44"/>
      <c r="C927" s="44"/>
      <c r="D927" s="44"/>
      <c r="E927" s="36"/>
      <c r="F927" s="44"/>
      <c r="G927" s="44"/>
      <c r="H927" s="44"/>
      <c r="I927" s="44"/>
      <c r="J927" s="44"/>
      <c r="K927" s="44"/>
      <c r="L927" s="44"/>
      <c r="M927" s="44"/>
      <c r="N927" s="44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3.5" customHeight="1">
      <c r="A928" s="35"/>
      <c r="B928" s="44"/>
      <c r="C928" s="44"/>
      <c r="D928" s="44"/>
      <c r="E928" s="36"/>
      <c r="F928" s="44"/>
      <c r="G928" s="44"/>
      <c r="H928" s="44"/>
      <c r="I928" s="44"/>
      <c r="J928" s="44"/>
      <c r="K928" s="44"/>
      <c r="L928" s="44"/>
      <c r="M928" s="44"/>
      <c r="N928" s="44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3.5" customHeight="1">
      <c r="A929" s="35"/>
      <c r="B929" s="44"/>
      <c r="C929" s="44"/>
      <c r="D929" s="44"/>
      <c r="E929" s="36"/>
      <c r="F929" s="44"/>
      <c r="G929" s="44"/>
      <c r="H929" s="44"/>
      <c r="I929" s="44"/>
      <c r="J929" s="44"/>
      <c r="K929" s="44"/>
      <c r="L929" s="44"/>
      <c r="M929" s="44"/>
      <c r="N929" s="44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3.5" customHeight="1">
      <c r="A930" s="35"/>
      <c r="B930" s="44"/>
      <c r="C930" s="44"/>
      <c r="D930" s="44"/>
      <c r="E930" s="36"/>
      <c r="F930" s="44"/>
      <c r="G930" s="44"/>
      <c r="H930" s="44"/>
      <c r="I930" s="44"/>
      <c r="J930" s="44"/>
      <c r="K930" s="44"/>
      <c r="L930" s="44"/>
      <c r="M930" s="44"/>
      <c r="N930" s="44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3.5" customHeight="1">
      <c r="A931" s="35"/>
      <c r="B931" s="44"/>
      <c r="C931" s="44"/>
      <c r="D931" s="44"/>
      <c r="E931" s="36"/>
      <c r="F931" s="44"/>
      <c r="G931" s="44"/>
      <c r="H931" s="44"/>
      <c r="I931" s="44"/>
      <c r="J931" s="44"/>
      <c r="K931" s="44"/>
      <c r="L931" s="44"/>
      <c r="M931" s="44"/>
      <c r="N931" s="44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3.5" customHeight="1">
      <c r="A932" s="35"/>
      <c r="B932" s="44"/>
      <c r="C932" s="44"/>
      <c r="D932" s="44"/>
      <c r="E932" s="36"/>
      <c r="F932" s="44"/>
      <c r="G932" s="44"/>
      <c r="H932" s="44"/>
      <c r="I932" s="44"/>
      <c r="J932" s="44"/>
      <c r="K932" s="44"/>
      <c r="L932" s="44"/>
      <c r="M932" s="44"/>
      <c r="N932" s="44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3.5" customHeight="1">
      <c r="A933" s="35"/>
      <c r="B933" s="44"/>
      <c r="C933" s="44"/>
      <c r="D933" s="44"/>
      <c r="E933" s="36"/>
      <c r="F933" s="44"/>
      <c r="G933" s="44"/>
      <c r="H933" s="44"/>
      <c r="I933" s="44"/>
      <c r="J933" s="44"/>
      <c r="K933" s="44"/>
      <c r="L933" s="44"/>
      <c r="M933" s="44"/>
      <c r="N933" s="44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3.5" customHeight="1">
      <c r="A934" s="35"/>
      <c r="B934" s="44"/>
      <c r="C934" s="44"/>
      <c r="D934" s="44"/>
      <c r="E934" s="36"/>
      <c r="F934" s="44"/>
      <c r="G934" s="44"/>
      <c r="H934" s="44"/>
      <c r="I934" s="44"/>
      <c r="J934" s="44"/>
      <c r="K934" s="44"/>
      <c r="L934" s="44"/>
      <c r="M934" s="44"/>
      <c r="N934" s="44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3.5" customHeight="1">
      <c r="A935" s="35"/>
      <c r="B935" s="44"/>
      <c r="C935" s="44"/>
      <c r="D935" s="44"/>
      <c r="E935" s="36"/>
      <c r="F935" s="44"/>
      <c r="G935" s="44"/>
      <c r="H935" s="44"/>
      <c r="I935" s="44"/>
      <c r="J935" s="44"/>
      <c r="K935" s="44"/>
      <c r="L935" s="44"/>
      <c r="M935" s="44"/>
      <c r="N935" s="44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3.5" customHeight="1">
      <c r="A936" s="35"/>
      <c r="B936" s="44"/>
      <c r="C936" s="44"/>
      <c r="D936" s="44"/>
      <c r="E936" s="36"/>
      <c r="F936" s="44"/>
      <c r="G936" s="44"/>
      <c r="H936" s="44"/>
      <c r="I936" s="44"/>
      <c r="J936" s="44"/>
      <c r="K936" s="44"/>
      <c r="L936" s="44"/>
      <c r="M936" s="44"/>
      <c r="N936" s="44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3.5" customHeight="1">
      <c r="A937" s="35"/>
      <c r="B937" s="44"/>
      <c r="C937" s="44"/>
      <c r="D937" s="44"/>
      <c r="E937" s="36"/>
      <c r="F937" s="44"/>
      <c r="G937" s="44"/>
      <c r="H937" s="44"/>
      <c r="I937" s="44"/>
      <c r="J937" s="44"/>
      <c r="K937" s="44"/>
      <c r="L937" s="44"/>
      <c r="M937" s="44"/>
      <c r="N937" s="44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3.5" customHeight="1">
      <c r="A938" s="35"/>
      <c r="B938" s="44"/>
      <c r="C938" s="44"/>
      <c r="D938" s="44"/>
      <c r="E938" s="36"/>
      <c r="F938" s="44"/>
      <c r="G938" s="44"/>
      <c r="H938" s="44"/>
      <c r="I938" s="44"/>
      <c r="J938" s="44"/>
      <c r="K938" s="44"/>
      <c r="L938" s="44"/>
      <c r="M938" s="44"/>
      <c r="N938" s="44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3.5" customHeight="1">
      <c r="A939" s="35"/>
      <c r="B939" s="44"/>
      <c r="C939" s="44"/>
      <c r="D939" s="44"/>
      <c r="E939" s="36"/>
      <c r="F939" s="44"/>
      <c r="G939" s="44"/>
      <c r="H939" s="44"/>
      <c r="I939" s="44"/>
      <c r="J939" s="44"/>
      <c r="K939" s="44"/>
      <c r="L939" s="44"/>
      <c r="M939" s="44"/>
      <c r="N939" s="44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3.5" customHeight="1">
      <c r="A940" s="35"/>
      <c r="B940" s="44"/>
      <c r="C940" s="44"/>
      <c r="D940" s="44"/>
      <c r="E940" s="36"/>
      <c r="F940" s="44"/>
      <c r="G940" s="44"/>
      <c r="H940" s="44"/>
      <c r="I940" s="44"/>
      <c r="J940" s="44"/>
      <c r="K940" s="44"/>
      <c r="L940" s="44"/>
      <c r="M940" s="44"/>
      <c r="N940" s="44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3.5" customHeight="1">
      <c r="A941" s="35"/>
      <c r="B941" s="44"/>
      <c r="C941" s="44"/>
      <c r="D941" s="44"/>
      <c r="E941" s="36"/>
      <c r="F941" s="44"/>
      <c r="G941" s="44"/>
      <c r="H941" s="44"/>
      <c r="I941" s="44"/>
      <c r="J941" s="44"/>
      <c r="K941" s="44"/>
      <c r="L941" s="44"/>
      <c r="M941" s="44"/>
      <c r="N941" s="44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3.5" customHeight="1">
      <c r="A942" s="35"/>
      <c r="B942" s="44"/>
      <c r="C942" s="44"/>
      <c r="D942" s="44"/>
      <c r="E942" s="36"/>
      <c r="F942" s="44"/>
      <c r="G942" s="44"/>
      <c r="H942" s="44"/>
      <c r="I942" s="44"/>
      <c r="J942" s="44"/>
      <c r="K942" s="44"/>
      <c r="L942" s="44"/>
      <c r="M942" s="44"/>
      <c r="N942" s="44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3.5" customHeight="1">
      <c r="A943" s="35"/>
      <c r="B943" s="44"/>
      <c r="C943" s="44"/>
      <c r="D943" s="44"/>
      <c r="E943" s="36"/>
      <c r="F943" s="44"/>
      <c r="G943" s="44"/>
      <c r="H943" s="44"/>
      <c r="I943" s="44"/>
      <c r="J943" s="44"/>
      <c r="K943" s="44"/>
      <c r="L943" s="44"/>
      <c r="M943" s="44"/>
      <c r="N943" s="44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3.5" customHeight="1">
      <c r="A944" s="35"/>
      <c r="B944" s="44"/>
      <c r="C944" s="44"/>
      <c r="D944" s="44"/>
      <c r="E944" s="36"/>
      <c r="F944" s="44"/>
      <c r="G944" s="44"/>
      <c r="H944" s="44"/>
      <c r="I944" s="44"/>
      <c r="J944" s="44"/>
      <c r="K944" s="44"/>
      <c r="L944" s="44"/>
      <c r="M944" s="44"/>
      <c r="N944" s="44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3.5" customHeight="1">
      <c r="A945" s="35"/>
      <c r="B945" s="44"/>
      <c r="C945" s="44"/>
      <c r="D945" s="44"/>
      <c r="E945" s="36"/>
      <c r="F945" s="44"/>
      <c r="G945" s="44"/>
      <c r="H945" s="44"/>
      <c r="I945" s="44"/>
      <c r="J945" s="44"/>
      <c r="K945" s="44"/>
      <c r="L945" s="44"/>
      <c r="M945" s="44"/>
      <c r="N945" s="44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3.5" customHeight="1">
      <c r="A946" s="35"/>
      <c r="B946" s="44"/>
      <c r="C946" s="44"/>
      <c r="D946" s="44"/>
      <c r="E946" s="36"/>
      <c r="F946" s="44"/>
      <c r="G946" s="44"/>
      <c r="H946" s="44"/>
      <c r="I946" s="44"/>
      <c r="J946" s="44"/>
      <c r="K946" s="44"/>
      <c r="L946" s="44"/>
      <c r="M946" s="44"/>
      <c r="N946" s="44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3.5" customHeight="1">
      <c r="A947" s="35"/>
      <c r="B947" s="44"/>
      <c r="C947" s="44"/>
      <c r="D947" s="44"/>
      <c r="E947" s="36"/>
      <c r="F947" s="44"/>
      <c r="G947" s="44"/>
      <c r="H947" s="44"/>
      <c r="I947" s="44"/>
      <c r="J947" s="44"/>
      <c r="K947" s="44"/>
      <c r="L947" s="44"/>
      <c r="M947" s="44"/>
      <c r="N947" s="44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3.5" customHeight="1">
      <c r="A948" s="35"/>
      <c r="B948" s="44"/>
      <c r="C948" s="44"/>
      <c r="D948" s="44"/>
      <c r="E948" s="36"/>
      <c r="F948" s="44"/>
      <c r="G948" s="44"/>
      <c r="H948" s="44"/>
      <c r="I948" s="44"/>
      <c r="J948" s="44"/>
      <c r="K948" s="44"/>
      <c r="L948" s="44"/>
      <c r="M948" s="44"/>
      <c r="N948" s="44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3.5" customHeight="1">
      <c r="A949" s="35"/>
      <c r="B949" s="44"/>
      <c r="C949" s="44"/>
      <c r="D949" s="44"/>
      <c r="E949" s="36"/>
      <c r="F949" s="44"/>
      <c r="G949" s="44"/>
      <c r="H949" s="44"/>
      <c r="I949" s="44"/>
      <c r="J949" s="44"/>
      <c r="K949" s="44"/>
      <c r="L949" s="44"/>
      <c r="M949" s="44"/>
      <c r="N949" s="44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3.5" customHeight="1">
      <c r="A950" s="35"/>
      <c r="B950" s="44"/>
      <c r="C950" s="44"/>
      <c r="D950" s="44"/>
      <c r="E950" s="36"/>
      <c r="F950" s="44"/>
      <c r="G950" s="44"/>
      <c r="H950" s="44"/>
      <c r="I950" s="44"/>
      <c r="J950" s="44"/>
      <c r="K950" s="44"/>
      <c r="L950" s="44"/>
      <c r="M950" s="44"/>
      <c r="N950" s="44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3.5" customHeight="1">
      <c r="A951" s="35"/>
      <c r="B951" s="44"/>
      <c r="C951" s="44"/>
      <c r="D951" s="44"/>
      <c r="E951" s="36"/>
      <c r="F951" s="44"/>
      <c r="G951" s="44"/>
      <c r="H951" s="44"/>
      <c r="I951" s="44"/>
      <c r="J951" s="44"/>
      <c r="K951" s="44"/>
      <c r="L951" s="44"/>
      <c r="M951" s="44"/>
      <c r="N951" s="44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3.5" customHeight="1">
      <c r="A952" s="35"/>
      <c r="B952" s="44"/>
      <c r="C952" s="44"/>
      <c r="D952" s="44"/>
      <c r="E952" s="36"/>
      <c r="F952" s="44"/>
      <c r="G952" s="44"/>
      <c r="H952" s="44"/>
      <c r="I952" s="44"/>
      <c r="J952" s="44"/>
      <c r="K952" s="44"/>
      <c r="L952" s="44"/>
      <c r="M952" s="44"/>
      <c r="N952" s="44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3.5" customHeight="1">
      <c r="A953" s="35"/>
      <c r="B953" s="44"/>
      <c r="C953" s="44"/>
      <c r="D953" s="44"/>
      <c r="E953" s="36"/>
      <c r="F953" s="44"/>
      <c r="G953" s="44"/>
      <c r="H953" s="44"/>
      <c r="I953" s="44"/>
      <c r="J953" s="44"/>
      <c r="K953" s="44"/>
      <c r="L953" s="44"/>
      <c r="M953" s="44"/>
      <c r="N953" s="44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3.5" customHeight="1">
      <c r="A954" s="35"/>
      <c r="B954" s="44"/>
      <c r="C954" s="44"/>
      <c r="D954" s="44"/>
      <c r="E954" s="36"/>
      <c r="F954" s="44"/>
      <c r="G954" s="44"/>
      <c r="H954" s="44"/>
      <c r="I954" s="44"/>
      <c r="J954" s="44"/>
      <c r="K954" s="44"/>
      <c r="L954" s="44"/>
      <c r="M954" s="44"/>
      <c r="N954" s="44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3.5" customHeight="1">
      <c r="A955" s="35"/>
      <c r="B955" s="44"/>
      <c r="C955" s="44"/>
      <c r="D955" s="44"/>
      <c r="E955" s="36"/>
      <c r="F955" s="44"/>
      <c r="G955" s="44"/>
      <c r="H955" s="44"/>
      <c r="I955" s="44"/>
      <c r="J955" s="44"/>
      <c r="K955" s="44"/>
      <c r="L955" s="44"/>
      <c r="M955" s="44"/>
      <c r="N955" s="44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3.5" customHeight="1">
      <c r="A956" s="35"/>
      <c r="B956" s="44"/>
      <c r="C956" s="44"/>
      <c r="D956" s="44"/>
      <c r="E956" s="36"/>
      <c r="F956" s="44"/>
      <c r="G956" s="44"/>
      <c r="H956" s="44"/>
      <c r="I956" s="44"/>
      <c r="J956" s="44"/>
      <c r="K956" s="44"/>
      <c r="L956" s="44"/>
      <c r="M956" s="44"/>
      <c r="N956" s="44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3.5" customHeight="1">
      <c r="A957" s="35"/>
      <c r="B957" s="44"/>
      <c r="C957" s="44"/>
      <c r="D957" s="44"/>
      <c r="E957" s="36"/>
      <c r="F957" s="44"/>
      <c r="G957" s="44"/>
      <c r="H957" s="44"/>
      <c r="I957" s="44"/>
      <c r="J957" s="44"/>
      <c r="K957" s="44"/>
      <c r="L957" s="44"/>
      <c r="M957" s="44"/>
      <c r="N957" s="44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3.5" customHeight="1">
      <c r="A958" s="35"/>
      <c r="B958" s="44"/>
      <c r="C958" s="44"/>
      <c r="D958" s="44"/>
      <c r="E958" s="36"/>
      <c r="F958" s="44"/>
      <c r="G958" s="44"/>
      <c r="H958" s="44"/>
      <c r="I958" s="44"/>
      <c r="J958" s="44"/>
      <c r="K958" s="44"/>
      <c r="L958" s="44"/>
      <c r="M958" s="44"/>
      <c r="N958" s="44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3.5" customHeight="1">
      <c r="A959" s="35"/>
      <c r="B959" s="44"/>
      <c r="C959" s="44"/>
      <c r="D959" s="44"/>
      <c r="E959" s="36"/>
      <c r="F959" s="44"/>
      <c r="G959" s="44"/>
      <c r="H959" s="44"/>
      <c r="I959" s="44"/>
      <c r="J959" s="44"/>
      <c r="K959" s="44"/>
      <c r="L959" s="44"/>
      <c r="M959" s="44"/>
      <c r="N959" s="44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3.5" customHeight="1">
      <c r="A960" s="35"/>
      <c r="B960" s="44"/>
      <c r="C960" s="44"/>
      <c r="D960" s="44"/>
      <c r="E960" s="36"/>
      <c r="F960" s="44"/>
      <c r="G960" s="44"/>
      <c r="H960" s="44"/>
      <c r="I960" s="44"/>
      <c r="J960" s="44"/>
      <c r="K960" s="44"/>
      <c r="L960" s="44"/>
      <c r="M960" s="44"/>
      <c r="N960" s="44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3.5" customHeight="1">
      <c r="A961" s="35"/>
      <c r="B961" s="44"/>
      <c r="C961" s="44"/>
      <c r="D961" s="44"/>
      <c r="E961" s="36"/>
      <c r="F961" s="44"/>
      <c r="G961" s="44"/>
      <c r="H961" s="44"/>
      <c r="I961" s="44"/>
      <c r="J961" s="44"/>
      <c r="K961" s="44"/>
      <c r="L961" s="44"/>
      <c r="M961" s="44"/>
      <c r="N961" s="44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3.5" customHeight="1">
      <c r="A962" s="35"/>
      <c r="B962" s="44"/>
      <c r="C962" s="44"/>
      <c r="D962" s="44"/>
      <c r="E962" s="36"/>
      <c r="F962" s="44"/>
      <c r="G962" s="44"/>
      <c r="H962" s="44"/>
      <c r="I962" s="44"/>
      <c r="J962" s="44"/>
      <c r="K962" s="44"/>
      <c r="L962" s="44"/>
      <c r="M962" s="44"/>
      <c r="N962" s="44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3.5" customHeight="1">
      <c r="A963" s="35"/>
      <c r="B963" s="44"/>
      <c r="C963" s="44"/>
      <c r="D963" s="44"/>
      <c r="E963" s="36"/>
      <c r="F963" s="44"/>
      <c r="G963" s="44"/>
      <c r="H963" s="44"/>
      <c r="I963" s="44"/>
      <c r="J963" s="44"/>
      <c r="K963" s="44"/>
      <c r="L963" s="44"/>
      <c r="M963" s="44"/>
      <c r="N963" s="44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3.5" customHeight="1">
      <c r="A964" s="35"/>
      <c r="B964" s="44"/>
      <c r="C964" s="44"/>
      <c r="D964" s="44"/>
      <c r="E964" s="36"/>
      <c r="F964" s="44"/>
      <c r="G964" s="44"/>
      <c r="H964" s="44"/>
      <c r="I964" s="44"/>
      <c r="J964" s="44"/>
      <c r="K964" s="44"/>
      <c r="L964" s="44"/>
      <c r="M964" s="44"/>
      <c r="N964" s="44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3.5" customHeight="1">
      <c r="A965" s="35"/>
      <c r="B965" s="44"/>
      <c r="C965" s="44"/>
      <c r="D965" s="44"/>
      <c r="E965" s="36"/>
      <c r="F965" s="44"/>
      <c r="G965" s="44"/>
      <c r="H965" s="44"/>
      <c r="I965" s="44"/>
      <c r="J965" s="44"/>
      <c r="K965" s="44"/>
      <c r="L965" s="44"/>
      <c r="M965" s="44"/>
      <c r="N965" s="44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3.5" customHeight="1">
      <c r="A966" s="35"/>
      <c r="B966" s="44"/>
      <c r="C966" s="44"/>
      <c r="D966" s="44"/>
      <c r="E966" s="36"/>
      <c r="F966" s="44"/>
      <c r="G966" s="44"/>
      <c r="H966" s="44"/>
      <c r="I966" s="44"/>
      <c r="J966" s="44"/>
      <c r="K966" s="44"/>
      <c r="L966" s="44"/>
      <c r="M966" s="44"/>
      <c r="N966" s="44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3.5" customHeight="1">
      <c r="A967" s="35"/>
      <c r="B967" s="44"/>
      <c r="C967" s="44"/>
      <c r="D967" s="44"/>
      <c r="E967" s="36"/>
      <c r="F967" s="44"/>
      <c r="G967" s="44"/>
      <c r="H967" s="44"/>
      <c r="I967" s="44"/>
      <c r="J967" s="44"/>
      <c r="K967" s="44"/>
      <c r="L967" s="44"/>
      <c r="M967" s="44"/>
      <c r="N967" s="44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3.5" customHeight="1">
      <c r="A968" s="35"/>
      <c r="B968" s="44"/>
      <c r="C968" s="44"/>
      <c r="D968" s="44"/>
      <c r="E968" s="36"/>
      <c r="F968" s="44"/>
      <c r="G968" s="44"/>
      <c r="H968" s="44"/>
      <c r="I968" s="44"/>
      <c r="J968" s="44"/>
      <c r="K968" s="44"/>
      <c r="L968" s="44"/>
      <c r="M968" s="44"/>
      <c r="N968" s="44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3.5" customHeight="1">
      <c r="A969" s="35"/>
      <c r="B969" s="44"/>
      <c r="C969" s="44"/>
      <c r="D969" s="44"/>
      <c r="E969" s="36"/>
      <c r="F969" s="44"/>
      <c r="G969" s="44"/>
      <c r="H969" s="44"/>
      <c r="I969" s="44"/>
      <c r="J969" s="44"/>
      <c r="K969" s="44"/>
      <c r="L969" s="44"/>
      <c r="M969" s="44"/>
      <c r="N969" s="44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3.5" customHeight="1">
      <c r="A970" s="35"/>
      <c r="B970" s="44"/>
      <c r="C970" s="44"/>
      <c r="D970" s="44"/>
      <c r="E970" s="36"/>
      <c r="F970" s="44"/>
      <c r="G970" s="44"/>
      <c r="H970" s="44"/>
      <c r="I970" s="44"/>
      <c r="J970" s="44"/>
      <c r="K970" s="44"/>
      <c r="L970" s="44"/>
      <c r="M970" s="44"/>
      <c r="N970" s="44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3.5" customHeight="1">
      <c r="A971" s="35"/>
      <c r="B971" s="44"/>
      <c r="C971" s="44"/>
      <c r="D971" s="44"/>
      <c r="E971" s="36"/>
      <c r="F971" s="44"/>
      <c r="G971" s="44"/>
      <c r="H971" s="44"/>
      <c r="I971" s="44"/>
      <c r="J971" s="44"/>
      <c r="K971" s="44"/>
      <c r="L971" s="44"/>
      <c r="M971" s="44"/>
      <c r="N971" s="44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3.5" customHeight="1">
      <c r="A972" s="35"/>
      <c r="B972" s="44"/>
      <c r="C972" s="44"/>
      <c r="D972" s="44"/>
      <c r="E972" s="36"/>
      <c r="F972" s="44"/>
      <c r="G972" s="44"/>
      <c r="H972" s="44"/>
      <c r="I972" s="44"/>
      <c r="J972" s="44"/>
      <c r="K972" s="44"/>
      <c r="L972" s="44"/>
      <c r="M972" s="44"/>
      <c r="N972" s="44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3.5" customHeight="1">
      <c r="A973" s="35"/>
      <c r="B973" s="44"/>
      <c r="C973" s="44"/>
      <c r="D973" s="44"/>
      <c r="E973" s="36"/>
      <c r="F973" s="44"/>
      <c r="G973" s="44"/>
      <c r="H973" s="44"/>
      <c r="I973" s="44"/>
      <c r="J973" s="44"/>
      <c r="K973" s="44"/>
      <c r="L973" s="44"/>
      <c r="M973" s="44"/>
      <c r="N973" s="44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3.5" customHeight="1">
      <c r="A974" s="35"/>
      <c r="B974" s="44"/>
      <c r="C974" s="44"/>
      <c r="D974" s="44"/>
      <c r="E974" s="36"/>
      <c r="F974" s="44"/>
      <c r="G974" s="44"/>
      <c r="H974" s="44"/>
      <c r="I974" s="44"/>
      <c r="J974" s="44"/>
      <c r="K974" s="44"/>
      <c r="L974" s="44"/>
      <c r="M974" s="44"/>
      <c r="N974" s="44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3.5" customHeight="1">
      <c r="A975" s="35"/>
      <c r="B975" s="44"/>
      <c r="C975" s="44"/>
      <c r="D975" s="44"/>
      <c r="E975" s="36"/>
      <c r="F975" s="44"/>
      <c r="G975" s="44"/>
      <c r="H975" s="44"/>
      <c r="I975" s="44"/>
      <c r="J975" s="44"/>
      <c r="K975" s="44"/>
      <c r="L975" s="44"/>
      <c r="M975" s="44"/>
      <c r="N975" s="44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3.5" customHeight="1">
      <c r="A976" s="35"/>
      <c r="B976" s="44"/>
      <c r="C976" s="44"/>
      <c r="D976" s="44"/>
      <c r="E976" s="36"/>
      <c r="F976" s="44"/>
      <c r="G976" s="44"/>
      <c r="H976" s="44"/>
      <c r="I976" s="44"/>
      <c r="J976" s="44"/>
      <c r="K976" s="44"/>
      <c r="L976" s="44"/>
      <c r="M976" s="44"/>
      <c r="N976" s="44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3.5" customHeight="1">
      <c r="A977" s="35"/>
      <c r="B977" s="44"/>
      <c r="C977" s="44"/>
      <c r="D977" s="44"/>
      <c r="E977" s="36"/>
      <c r="F977" s="44"/>
      <c r="G977" s="44"/>
      <c r="H977" s="44"/>
      <c r="I977" s="44"/>
      <c r="J977" s="44"/>
      <c r="K977" s="44"/>
      <c r="L977" s="44"/>
      <c r="M977" s="44"/>
      <c r="N977" s="44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3.5" customHeight="1">
      <c r="A978" s="35"/>
      <c r="B978" s="44"/>
      <c r="C978" s="44"/>
      <c r="D978" s="44"/>
      <c r="E978" s="36"/>
      <c r="F978" s="44"/>
      <c r="G978" s="44"/>
      <c r="H978" s="44"/>
      <c r="I978" s="44"/>
      <c r="J978" s="44"/>
      <c r="K978" s="44"/>
      <c r="L978" s="44"/>
      <c r="M978" s="44"/>
      <c r="N978" s="44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3.5" customHeight="1">
      <c r="A979" s="35"/>
      <c r="B979" s="44"/>
      <c r="C979" s="44"/>
      <c r="D979" s="44"/>
      <c r="E979" s="36"/>
      <c r="F979" s="44"/>
      <c r="G979" s="44"/>
      <c r="H979" s="44"/>
      <c r="I979" s="44"/>
      <c r="J979" s="44"/>
      <c r="K979" s="44"/>
      <c r="L979" s="44"/>
      <c r="M979" s="44"/>
      <c r="N979" s="44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3.5" customHeight="1">
      <c r="A980" s="35"/>
      <c r="B980" s="44"/>
      <c r="C980" s="44"/>
      <c r="D980" s="44"/>
      <c r="E980" s="36"/>
      <c r="F980" s="44"/>
      <c r="G980" s="44"/>
      <c r="H980" s="44"/>
      <c r="I980" s="44"/>
      <c r="J980" s="44"/>
      <c r="K980" s="44"/>
      <c r="L980" s="44"/>
      <c r="M980" s="44"/>
      <c r="N980" s="44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3.5" customHeight="1">
      <c r="A981" s="35"/>
      <c r="B981" s="44"/>
      <c r="C981" s="44"/>
      <c r="D981" s="44"/>
      <c r="E981" s="36"/>
      <c r="F981" s="44"/>
      <c r="G981" s="44"/>
      <c r="H981" s="44"/>
      <c r="I981" s="44"/>
      <c r="J981" s="44"/>
      <c r="K981" s="44"/>
      <c r="L981" s="44"/>
      <c r="M981" s="44"/>
      <c r="N981" s="44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3.5" customHeight="1">
      <c r="A982" s="35"/>
      <c r="B982" s="44"/>
      <c r="C982" s="44"/>
      <c r="D982" s="44"/>
      <c r="E982" s="36"/>
      <c r="F982" s="44"/>
      <c r="G982" s="44"/>
      <c r="H982" s="44"/>
      <c r="I982" s="44"/>
      <c r="J982" s="44"/>
      <c r="K982" s="44"/>
      <c r="L982" s="44"/>
      <c r="M982" s="44"/>
      <c r="N982" s="44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3.5" customHeight="1">
      <c r="A983" s="35"/>
      <c r="B983" s="44"/>
      <c r="C983" s="44"/>
      <c r="D983" s="44"/>
      <c r="E983" s="36"/>
      <c r="F983" s="44"/>
      <c r="G983" s="44"/>
      <c r="H983" s="44"/>
      <c r="I983" s="44"/>
      <c r="J983" s="44"/>
      <c r="K983" s="44"/>
      <c r="L983" s="44"/>
      <c r="M983" s="44"/>
      <c r="N983" s="44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3.5" customHeight="1">
      <c r="A984" s="35"/>
      <c r="B984" s="44"/>
      <c r="C984" s="44"/>
      <c r="D984" s="44"/>
      <c r="E984" s="36"/>
      <c r="F984" s="44"/>
      <c r="G984" s="44"/>
      <c r="H984" s="44"/>
      <c r="I984" s="44"/>
      <c r="J984" s="44"/>
      <c r="K984" s="44"/>
      <c r="L984" s="44"/>
      <c r="M984" s="44"/>
      <c r="N984" s="44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3.5" customHeight="1">
      <c r="A985" s="35"/>
      <c r="B985" s="44"/>
      <c r="C985" s="44"/>
      <c r="D985" s="44"/>
      <c r="E985" s="36"/>
      <c r="F985" s="44"/>
      <c r="G985" s="44"/>
      <c r="H985" s="44"/>
      <c r="I985" s="44"/>
      <c r="J985" s="44"/>
      <c r="K985" s="44"/>
      <c r="L985" s="44"/>
      <c r="M985" s="44"/>
      <c r="N985" s="44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3.5" customHeight="1">
      <c r="A986" s="35"/>
      <c r="B986" s="44"/>
      <c r="C986" s="44"/>
      <c r="D986" s="44"/>
      <c r="E986" s="36"/>
      <c r="F986" s="44"/>
      <c r="G986" s="44"/>
      <c r="H986" s="44"/>
      <c r="I986" s="44"/>
      <c r="J986" s="44"/>
      <c r="K986" s="44"/>
      <c r="L986" s="44"/>
      <c r="M986" s="44"/>
      <c r="N986" s="44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3.5" customHeight="1">
      <c r="A987" s="35"/>
      <c r="B987" s="44"/>
      <c r="C987" s="44"/>
      <c r="D987" s="44"/>
      <c r="E987" s="36"/>
      <c r="F987" s="44"/>
      <c r="G987" s="44"/>
      <c r="H987" s="44"/>
      <c r="I987" s="44"/>
      <c r="J987" s="44"/>
      <c r="K987" s="44"/>
      <c r="L987" s="44"/>
      <c r="M987" s="44"/>
      <c r="N987" s="44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3.5" customHeight="1">
      <c r="A988" s="35"/>
      <c r="B988" s="44"/>
      <c r="C988" s="44"/>
      <c r="D988" s="44"/>
      <c r="E988" s="36"/>
      <c r="F988" s="44"/>
      <c r="G988" s="44"/>
      <c r="H988" s="44"/>
      <c r="I988" s="44"/>
      <c r="J988" s="44"/>
      <c r="K988" s="44"/>
      <c r="L988" s="44"/>
      <c r="M988" s="44"/>
      <c r="N988" s="44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3.5" customHeight="1">
      <c r="A989" s="35"/>
      <c r="B989" s="44"/>
      <c r="C989" s="44"/>
      <c r="D989" s="44"/>
      <c r="E989" s="36"/>
      <c r="F989" s="44"/>
      <c r="G989" s="44"/>
      <c r="H989" s="44"/>
      <c r="I989" s="44"/>
      <c r="J989" s="44"/>
      <c r="K989" s="44"/>
      <c r="L989" s="44"/>
      <c r="M989" s="44"/>
      <c r="N989" s="44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3.5" customHeight="1">
      <c r="A990" s="35"/>
      <c r="B990" s="44"/>
      <c r="C990" s="44"/>
      <c r="D990" s="44"/>
      <c r="E990" s="36"/>
      <c r="F990" s="44"/>
      <c r="G990" s="44"/>
      <c r="H990" s="44"/>
      <c r="I990" s="44"/>
      <c r="J990" s="44"/>
      <c r="K990" s="44"/>
      <c r="L990" s="44"/>
      <c r="M990" s="44"/>
      <c r="N990" s="44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3.5" customHeight="1">
      <c r="A991" s="35"/>
      <c r="B991" s="44"/>
      <c r="C991" s="44"/>
      <c r="D991" s="44"/>
      <c r="E991" s="36"/>
      <c r="F991" s="44"/>
      <c r="G991" s="44"/>
      <c r="H991" s="44"/>
      <c r="I991" s="44"/>
      <c r="J991" s="44"/>
      <c r="K991" s="44"/>
      <c r="L991" s="44"/>
      <c r="M991" s="44"/>
      <c r="N991" s="44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3.5" customHeight="1">
      <c r="A992" s="35"/>
      <c r="B992" s="44"/>
      <c r="C992" s="44"/>
      <c r="D992" s="44"/>
      <c r="E992" s="36"/>
      <c r="F992" s="44"/>
      <c r="G992" s="44"/>
      <c r="H992" s="44"/>
      <c r="I992" s="44"/>
      <c r="J992" s="44"/>
      <c r="K992" s="44"/>
      <c r="L992" s="44"/>
      <c r="M992" s="44"/>
      <c r="N992" s="44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3.5" customHeight="1">
      <c r="A993" s="35"/>
      <c r="B993" s="44"/>
      <c r="C993" s="44"/>
      <c r="D993" s="44"/>
      <c r="E993" s="36"/>
      <c r="F993" s="44"/>
      <c r="G993" s="44"/>
      <c r="H993" s="44"/>
      <c r="I993" s="44"/>
      <c r="J993" s="44"/>
      <c r="K993" s="44"/>
      <c r="L993" s="44"/>
      <c r="M993" s="44"/>
      <c r="N993" s="44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3.5" customHeight="1">
      <c r="A994" s="35"/>
      <c r="B994" s="44"/>
      <c r="C994" s="44"/>
      <c r="D994" s="44"/>
      <c r="E994" s="36"/>
      <c r="F994" s="44"/>
      <c r="G994" s="44"/>
      <c r="H994" s="44"/>
      <c r="I994" s="44"/>
      <c r="J994" s="44"/>
      <c r="K994" s="44"/>
      <c r="L994" s="44"/>
      <c r="M994" s="44"/>
      <c r="N994" s="44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3.5" customHeight="1">
      <c r="A995" s="35"/>
      <c r="B995" s="44"/>
      <c r="C995" s="44"/>
      <c r="D995" s="44"/>
      <c r="E995" s="36"/>
      <c r="F995" s="44"/>
      <c r="G995" s="44"/>
      <c r="H995" s="44"/>
      <c r="I995" s="44"/>
      <c r="J995" s="44"/>
      <c r="K995" s="44"/>
      <c r="L995" s="44"/>
      <c r="M995" s="44"/>
      <c r="N995" s="44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3.5" customHeight="1">
      <c r="A996" s="35"/>
      <c r="B996" s="44"/>
      <c r="C996" s="44"/>
      <c r="D996" s="44"/>
      <c r="E996" s="36"/>
      <c r="F996" s="44"/>
      <c r="G996" s="44"/>
      <c r="H996" s="44"/>
      <c r="I996" s="44"/>
      <c r="J996" s="44"/>
      <c r="K996" s="44"/>
      <c r="L996" s="44"/>
      <c r="M996" s="44"/>
      <c r="N996" s="44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3.5" customHeight="1">
      <c r="A997" s="35"/>
      <c r="B997" s="44"/>
      <c r="C997" s="44"/>
      <c r="D997" s="44"/>
      <c r="E997" s="36"/>
      <c r="F997" s="44"/>
      <c r="G997" s="44"/>
      <c r="H997" s="44"/>
      <c r="I997" s="44"/>
      <c r="J997" s="44"/>
      <c r="K997" s="44"/>
      <c r="L997" s="44"/>
      <c r="M997" s="44"/>
      <c r="N997" s="44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3.5" customHeight="1">
      <c r="A998" s="35"/>
      <c r="B998" s="44"/>
      <c r="C998" s="44"/>
      <c r="D998" s="44"/>
      <c r="E998" s="36"/>
      <c r="F998" s="44"/>
      <c r="G998" s="44"/>
      <c r="H998" s="44"/>
      <c r="I998" s="44"/>
      <c r="J998" s="44"/>
      <c r="K998" s="44"/>
      <c r="L998" s="44"/>
      <c r="M998" s="44"/>
      <c r="N998" s="44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3.5" customHeight="1">
      <c r="A999" s="35"/>
      <c r="B999" s="44"/>
      <c r="C999" s="44"/>
      <c r="D999" s="44"/>
      <c r="E999" s="36"/>
      <c r="F999" s="44"/>
      <c r="G999" s="44"/>
      <c r="H999" s="44"/>
      <c r="I999" s="44"/>
      <c r="J999" s="44"/>
      <c r="K999" s="44"/>
      <c r="L999" s="44"/>
      <c r="M999" s="44"/>
      <c r="N999" s="44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3.5" customHeight="1">
      <c r="A1000" s="35"/>
      <c r="B1000" s="44"/>
      <c r="C1000" s="44"/>
      <c r="D1000" s="44"/>
      <c r="E1000" s="36"/>
      <c r="F1000" s="44"/>
      <c r="G1000" s="44"/>
      <c r="H1000" s="44"/>
      <c r="I1000" s="44"/>
      <c r="J1000" s="44"/>
      <c r="K1000" s="44"/>
      <c r="L1000" s="44"/>
      <c r="M1000" s="44"/>
      <c r="N1000" s="44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autoFilter ref="A2:N57" xr:uid="{00000000-0009-0000-0000-000008000000}"/>
  <mergeCells count="2">
    <mergeCell ref="B1:D1"/>
    <mergeCell ref="F1:N1"/>
  </mergeCells>
  <pageMargins left="0.7" right="0.7" top="0.75" bottom="0.75" header="0" footer="0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cb76c9-1895-4301-ab3f-04d9d07a445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AF4F67F988E748AD66B2A67196D5ED" ma:contentTypeVersion="6" ma:contentTypeDescription="Create a new document." ma:contentTypeScope="" ma:versionID="ccb930c8a11b44d2fb03c6ad1631a05b">
  <xsd:schema xmlns:xsd="http://www.w3.org/2001/XMLSchema" xmlns:xs="http://www.w3.org/2001/XMLSchema" xmlns:p="http://schemas.microsoft.com/office/2006/metadata/properties" xmlns:ns3="8ccb76c9-1895-4301-ab3f-04d9d07a445d" xmlns:ns4="20d1621b-f8ba-469d-aa52-651be114d8fb" targetNamespace="http://schemas.microsoft.com/office/2006/metadata/properties" ma:root="true" ma:fieldsID="70306bf758b9394c138258914a42318c" ns3:_="" ns4:_="">
    <xsd:import namespace="8ccb76c9-1895-4301-ab3f-04d9d07a445d"/>
    <xsd:import namespace="20d1621b-f8ba-469d-aa52-651be114d8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b76c9-1895-4301-ab3f-04d9d07a4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1621b-f8ba-469d-aa52-651be114d8f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FCDD4E-7786-4C6E-9930-CB7EB934D9B7}"/>
</file>

<file path=customXml/itemProps2.xml><?xml version="1.0" encoding="utf-8"?>
<ds:datastoreItem xmlns:ds="http://schemas.openxmlformats.org/officeDocument/2006/customXml" ds:itemID="{50539BB8-3D7E-4481-B61C-51AA922D08E7}"/>
</file>

<file path=customXml/itemProps3.xml><?xml version="1.0" encoding="utf-8"?>
<ds:datastoreItem xmlns:ds="http://schemas.openxmlformats.org/officeDocument/2006/customXml" ds:itemID="{BEEA3638-E7D8-4717-AD3E-1897D97BE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Cassidy Gasteiger</dc:creator>
  <cp:keywords/>
  <dc:description/>
  <cp:lastModifiedBy/>
  <cp:revision/>
  <dcterms:created xsi:type="dcterms:W3CDTF">2023-03-28T01:51:27Z</dcterms:created>
  <dcterms:modified xsi:type="dcterms:W3CDTF">2023-03-30T20:10:51Z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0x010100EEAF4F67F988E748AD66B2A67196D5ED</vt:lpwstr>
  </property>
</Properties>
</file>